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CAF16784-D7B5-4AF9-B913-080D996E180F}" xr6:coauthVersionLast="44" xr6:coauthVersionMax="44" xr10:uidLastSave="{00000000-0000-0000-0000-000000000000}"/>
  <bookViews>
    <workbookView xWindow="-120" yWindow="-120" windowWidth="29040" windowHeight="15405" tabRatio="88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wayshrine node constants" sheetId="8" r:id="rId7"/>
    <sheet name="ESO dumped WayshrineInfo" sheetId="18" r:id="rId8"/>
    <sheet name="ESO wayshrine names" sheetId="12" r:id="rId9"/>
    <sheet name="LibSets constants" sheetId="2" r:id="rId10"/>
  </sheets>
  <definedNames>
    <definedName name="_xlnm._FilterDatabase" localSheetId="7" hidden="1">'ESO dumped WayshrineInfo'!$A$2:$I$2</definedName>
    <definedName name="_xlnm._FilterDatabase" localSheetId="3" hidden="1">'ESO dumped ZoneData'!$A$2:$E$751</definedName>
    <definedName name="_xlnm._FilterDatabase" localSheetId="2" hidden="1">'ESO Dungeon constants'!$A$2:$J$94</definedName>
    <definedName name="_xlnm._FilterDatabase" localSheetId="5" hidden="1">'ESO map constants'!$A$2:$F$2</definedName>
    <definedName name="_xlnm._FilterDatabase" localSheetId="8" hidden="1">'ESO wayshrine names'!$A$2:$B$2</definedName>
    <definedName name="_xlnm._FilterDatabase" localSheetId="6" hidden="1">'ESO wayshrine node constants'!$A$2:$J$426</definedName>
    <definedName name="_xlnm._FilterDatabase" localSheetId="4" hidden="1">'ESO zone constants'!$A$1:$L$779</definedName>
    <definedName name="_xlnm._FilterDatabase" localSheetId="9" hidden="1">'LibSets constants'!#REF!</definedName>
    <definedName name="_xlnm._FilterDatabase" localSheetId="1" hidden="1">'Set comments'!$A$2:$D$2</definedName>
    <definedName name="_xlnm._FilterDatabase" localSheetId="0" hidden="1">'Sets data'!$A$2:$BA$491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Z491" i="4" l="1"/>
  <c r="AY491" i="4"/>
  <c r="AV491" i="4"/>
  <c r="AU491" i="4"/>
  <c r="AR491" i="4"/>
  <c r="AQ491" i="4"/>
  <c r="AP491" i="4"/>
  <c r="AM491" i="4"/>
  <c r="AL491" i="4"/>
  <c r="AK491" i="4"/>
  <c r="AH491" i="4"/>
  <c r="AG491" i="4"/>
  <c r="AF491" i="4"/>
  <c r="AC491" i="4"/>
  <c r="AB491" i="4"/>
  <c r="AA491" i="4"/>
  <c r="X491" i="4"/>
  <c r="W491" i="4"/>
  <c r="V491" i="4"/>
  <c r="Q491" i="4"/>
  <c r="BA491" i="4" s="1"/>
  <c r="D491" i="4"/>
  <c r="P279" i="4"/>
  <c r="P280" i="4"/>
  <c r="P281" i="4"/>
  <c r="P282" i="4"/>
  <c r="P287" i="4"/>
  <c r="P328" i="4"/>
  <c r="P329" i="4"/>
  <c r="P449" i="4"/>
  <c r="P450" i="4"/>
  <c r="P451" i="4"/>
  <c r="P452" i="4"/>
  <c r="P467" i="4"/>
  <c r="P469" i="4"/>
  <c r="P471" i="4"/>
  <c r="P473" i="4"/>
  <c r="P474" i="4"/>
  <c r="P475" i="4"/>
  <c r="P476" i="4"/>
  <c r="P478" i="4"/>
  <c r="P479" i="4"/>
  <c r="P477" i="4"/>
  <c r="Q4" i="4"/>
  <c r="P4" i="4" s="1"/>
  <c r="Q5" i="4"/>
  <c r="P5" i="4" s="1"/>
  <c r="Q6" i="4"/>
  <c r="P6" i="4" s="1"/>
  <c r="Q7" i="4"/>
  <c r="P7" i="4" s="1"/>
  <c r="Q8" i="4"/>
  <c r="P8" i="4" s="1"/>
  <c r="Q9" i="4"/>
  <c r="P9" i="4" s="1"/>
  <c r="Q10" i="4"/>
  <c r="P10" i="4" s="1"/>
  <c r="Q11" i="4"/>
  <c r="P11" i="4" s="1"/>
  <c r="Q12" i="4"/>
  <c r="P12" i="4" s="1"/>
  <c r="Q13" i="4"/>
  <c r="P13" i="4" s="1"/>
  <c r="Q14" i="4"/>
  <c r="P14" i="4" s="1"/>
  <c r="Q15" i="4"/>
  <c r="P15" i="4" s="1"/>
  <c r="Q16" i="4"/>
  <c r="P16" i="4" s="1"/>
  <c r="Q17" i="4"/>
  <c r="P17" i="4" s="1"/>
  <c r="Q18" i="4"/>
  <c r="P18" i="4" s="1"/>
  <c r="Q19" i="4"/>
  <c r="P19" i="4" s="1"/>
  <c r="Q20" i="4"/>
  <c r="P20" i="4" s="1"/>
  <c r="Q21" i="4"/>
  <c r="P21" i="4" s="1"/>
  <c r="Q22" i="4"/>
  <c r="P22" i="4" s="1"/>
  <c r="Q23" i="4"/>
  <c r="P23" i="4" s="1"/>
  <c r="Q24" i="4"/>
  <c r="P24" i="4" s="1"/>
  <c r="Q25" i="4"/>
  <c r="P25" i="4" s="1"/>
  <c r="Q26" i="4"/>
  <c r="P26" i="4" s="1"/>
  <c r="Q27" i="4"/>
  <c r="P27" i="4" s="1"/>
  <c r="Q28" i="4"/>
  <c r="P28" i="4" s="1"/>
  <c r="Q29" i="4"/>
  <c r="P29" i="4" s="1"/>
  <c r="Q30" i="4"/>
  <c r="P30" i="4" s="1"/>
  <c r="Q31" i="4"/>
  <c r="P31" i="4" s="1"/>
  <c r="Q32" i="4"/>
  <c r="P32" i="4" s="1"/>
  <c r="Q33" i="4"/>
  <c r="P33" i="4" s="1"/>
  <c r="Q34" i="4"/>
  <c r="P34" i="4" s="1"/>
  <c r="Q35" i="4"/>
  <c r="P35" i="4" s="1"/>
  <c r="Q36" i="4"/>
  <c r="P36" i="4" s="1"/>
  <c r="Q37" i="4"/>
  <c r="P37" i="4" s="1"/>
  <c r="Q38" i="4"/>
  <c r="P38" i="4" s="1"/>
  <c r="Q39" i="4"/>
  <c r="P39" i="4" s="1"/>
  <c r="Q40" i="4"/>
  <c r="P40" i="4" s="1"/>
  <c r="Q41" i="4"/>
  <c r="P41" i="4" s="1"/>
  <c r="Q42" i="4"/>
  <c r="P42" i="4" s="1"/>
  <c r="Q43" i="4"/>
  <c r="P43" i="4" s="1"/>
  <c r="Q44" i="4"/>
  <c r="P44" i="4" s="1"/>
  <c r="Q45" i="4"/>
  <c r="P45" i="4" s="1"/>
  <c r="Q46" i="4"/>
  <c r="P46" i="4" s="1"/>
  <c r="Q47" i="4"/>
  <c r="P47" i="4" s="1"/>
  <c r="Q48" i="4"/>
  <c r="P48" i="4" s="1"/>
  <c r="Q49" i="4"/>
  <c r="P49" i="4" s="1"/>
  <c r="Q50" i="4"/>
  <c r="P50" i="4" s="1"/>
  <c r="Q51" i="4"/>
  <c r="P51" i="4" s="1"/>
  <c r="Q52" i="4"/>
  <c r="P52" i="4" s="1"/>
  <c r="Q53" i="4"/>
  <c r="P53" i="4" s="1"/>
  <c r="Q54" i="4"/>
  <c r="P54" i="4" s="1"/>
  <c r="Q55" i="4"/>
  <c r="P55" i="4" s="1"/>
  <c r="Q56" i="4"/>
  <c r="P56" i="4" s="1"/>
  <c r="Q57" i="4"/>
  <c r="P57" i="4" s="1"/>
  <c r="Q58" i="4"/>
  <c r="P58" i="4" s="1"/>
  <c r="Q59" i="4"/>
  <c r="P59" i="4" s="1"/>
  <c r="Q60" i="4"/>
  <c r="P60" i="4" s="1"/>
  <c r="Q61" i="4"/>
  <c r="P61" i="4" s="1"/>
  <c r="Q62" i="4"/>
  <c r="P62" i="4" s="1"/>
  <c r="Q63" i="4"/>
  <c r="P63" i="4" s="1"/>
  <c r="Q64" i="4"/>
  <c r="P64" i="4" s="1"/>
  <c r="Q65" i="4"/>
  <c r="P65" i="4" s="1"/>
  <c r="Q66" i="4"/>
  <c r="P66" i="4" s="1"/>
  <c r="Q67" i="4"/>
  <c r="P67" i="4" s="1"/>
  <c r="Q68" i="4"/>
  <c r="P68" i="4" s="1"/>
  <c r="Q69" i="4"/>
  <c r="P69" i="4" s="1"/>
  <c r="Q70" i="4"/>
  <c r="P70" i="4" s="1"/>
  <c r="Q71" i="4"/>
  <c r="P71" i="4" s="1"/>
  <c r="Q72" i="4"/>
  <c r="P72" i="4" s="1"/>
  <c r="Q73" i="4"/>
  <c r="P73" i="4" s="1"/>
  <c r="Q74" i="4"/>
  <c r="P74" i="4" s="1"/>
  <c r="Q75" i="4"/>
  <c r="P75" i="4" s="1"/>
  <c r="Q76" i="4"/>
  <c r="P76" i="4" s="1"/>
  <c r="Q77" i="4"/>
  <c r="P77" i="4" s="1"/>
  <c r="Q78" i="4"/>
  <c r="P78" i="4" s="1"/>
  <c r="Q79" i="4"/>
  <c r="P79" i="4" s="1"/>
  <c r="Q80" i="4"/>
  <c r="P80" i="4" s="1"/>
  <c r="Q81" i="4"/>
  <c r="P81" i="4" s="1"/>
  <c r="Q82" i="4"/>
  <c r="P82" i="4" s="1"/>
  <c r="Q83" i="4"/>
  <c r="P83" i="4" s="1"/>
  <c r="Q84" i="4"/>
  <c r="P84" i="4" s="1"/>
  <c r="Q85" i="4"/>
  <c r="P85" i="4" s="1"/>
  <c r="Q86" i="4"/>
  <c r="P86" i="4" s="1"/>
  <c r="Q87" i="4"/>
  <c r="P87" i="4" s="1"/>
  <c r="Q88" i="4"/>
  <c r="P88" i="4" s="1"/>
  <c r="Q89" i="4"/>
  <c r="P89" i="4" s="1"/>
  <c r="Q90" i="4"/>
  <c r="P90" i="4" s="1"/>
  <c r="Q91" i="4"/>
  <c r="P91" i="4" s="1"/>
  <c r="Q92" i="4"/>
  <c r="P92" i="4" s="1"/>
  <c r="Q93" i="4"/>
  <c r="P93" i="4" s="1"/>
  <c r="Q94" i="4"/>
  <c r="P94" i="4" s="1"/>
  <c r="Q95" i="4"/>
  <c r="P95" i="4" s="1"/>
  <c r="Q96" i="4"/>
  <c r="P96" i="4" s="1"/>
  <c r="Q97" i="4"/>
  <c r="P97" i="4" s="1"/>
  <c r="Q98" i="4"/>
  <c r="P98" i="4" s="1"/>
  <c r="Q99" i="4"/>
  <c r="P99" i="4" s="1"/>
  <c r="Q100" i="4"/>
  <c r="P100" i="4" s="1"/>
  <c r="Q101" i="4"/>
  <c r="P101" i="4" s="1"/>
  <c r="Q102" i="4"/>
  <c r="P102" i="4" s="1"/>
  <c r="Q103" i="4"/>
  <c r="P103" i="4" s="1"/>
  <c r="Q104" i="4"/>
  <c r="P104" i="4" s="1"/>
  <c r="Q105" i="4"/>
  <c r="P105" i="4" s="1"/>
  <c r="Q106" i="4"/>
  <c r="P106" i="4" s="1"/>
  <c r="Q107" i="4"/>
  <c r="P107" i="4" s="1"/>
  <c r="Q108" i="4"/>
  <c r="P108" i="4" s="1"/>
  <c r="Q109" i="4"/>
  <c r="P109" i="4" s="1"/>
  <c r="Q110" i="4"/>
  <c r="P110" i="4" s="1"/>
  <c r="Q111" i="4"/>
  <c r="P111" i="4" s="1"/>
  <c r="Q112" i="4"/>
  <c r="P112" i="4" s="1"/>
  <c r="Q113" i="4"/>
  <c r="P113" i="4" s="1"/>
  <c r="Q114" i="4"/>
  <c r="P114" i="4" s="1"/>
  <c r="Q115" i="4"/>
  <c r="P115" i="4" s="1"/>
  <c r="Q116" i="4"/>
  <c r="P116" i="4" s="1"/>
  <c r="Q117" i="4"/>
  <c r="P117" i="4" s="1"/>
  <c r="Q118" i="4"/>
  <c r="P118" i="4" s="1"/>
  <c r="Q119" i="4"/>
  <c r="P119" i="4" s="1"/>
  <c r="Q120" i="4"/>
  <c r="P120" i="4" s="1"/>
  <c r="Q121" i="4"/>
  <c r="P121" i="4" s="1"/>
  <c r="Q122" i="4"/>
  <c r="P122" i="4" s="1"/>
  <c r="Q123" i="4"/>
  <c r="P123" i="4" s="1"/>
  <c r="Q124" i="4"/>
  <c r="P124" i="4" s="1"/>
  <c r="Q125" i="4"/>
  <c r="P125" i="4" s="1"/>
  <c r="Q126" i="4"/>
  <c r="P126" i="4" s="1"/>
  <c r="Q127" i="4"/>
  <c r="P127" i="4" s="1"/>
  <c r="Q128" i="4"/>
  <c r="P128" i="4" s="1"/>
  <c r="Q129" i="4"/>
  <c r="P129" i="4" s="1"/>
  <c r="Q130" i="4"/>
  <c r="P130" i="4" s="1"/>
  <c r="Q131" i="4"/>
  <c r="P131" i="4" s="1"/>
  <c r="Q132" i="4"/>
  <c r="P132" i="4" s="1"/>
  <c r="Q133" i="4"/>
  <c r="P133" i="4" s="1"/>
  <c r="Q134" i="4"/>
  <c r="P134" i="4" s="1"/>
  <c r="Q135" i="4"/>
  <c r="P135" i="4" s="1"/>
  <c r="Q136" i="4"/>
  <c r="P136" i="4" s="1"/>
  <c r="Q137" i="4"/>
  <c r="P137" i="4" s="1"/>
  <c r="Q138" i="4"/>
  <c r="P138" i="4" s="1"/>
  <c r="Q139" i="4"/>
  <c r="P139" i="4" s="1"/>
  <c r="Q140" i="4"/>
  <c r="P140" i="4" s="1"/>
  <c r="Q141" i="4"/>
  <c r="P141" i="4" s="1"/>
  <c r="Q142" i="4"/>
  <c r="P142" i="4" s="1"/>
  <c r="Q143" i="4"/>
  <c r="P143" i="4" s="1"/>
  <c r="Q144" i="4"/>
  <c r="P144" i="4" s="1"/>
  <c r="Q145" i="4"/>
  <c r="P145" i="4" s="1"/>
  <c r="Q146" i="4"/>
  <c r="P146" i="4" s="1"/>
  <c r="Q147" i="4"/>
  <c r="P147" i="4" s="1"/>
  <c r="Q148" i="4"/>
  <c r="P148" i="4" s="1"/>
  <c r="Q149" i="4"/>
  <c r="P149" i="4" s="1"/>
  <c r="Q150" i="4"/>
  <c r="P150" i="4" s="1"/>
  <c r="Q151" i="4"/>
  <c r="P151" i="4" s="1"/>
  <c r="Q152" i="4"/>
  <c r="P152" i="4" s="1"/>
  <c r="Q153" i="4"/>
  <c r="P153" i="4" s="1"/>
  <c r="Q154" i="4"/>
  <c r="P154" i="4" s="1"/>
  <c r="Q155" i="4"/>
  <c r="P155" i="4" s="1"/>
  <c r="Q156" i="4"/>
  <c r="P156" i="4" s="1"/>
  <c r="Q157" i="4"/>
  <c r="P157" i="4" s="1"/>
  <c r="Q158" i="4"/>
  <c r="P158" i="4" s="1"/>
  <c r="Q159" i="4"/>
  <c r="P159" i="4" s="1"/>
  <c r="Q160" i="4"/>
  <c r="P160" i="4" s="1"/>
  <c r="Q161" i="4"/>
  <c r="P161" i="4" s="1"/>
  <c r="Q162" i="4"/>
  <c r="P162" i="4" s="1"/>
  <c r="Q163" i="4"/>
  <c r="P163" i="4" s="1"/>
  <c r="Q164" i="4"/>
  <c r="P164" i="4" s="1"/>
  <c r="Q165" i="4"/>
  <c r="P165" i="4" s="1"/>
  <c r="Q166" i="4"/>
  <c r="P166" i="4" s="1"/>
  <c r="Q167" i="4"/>
  <c r="P167" i="4" s="1"/>
  <c r="Q168" i="4"/>
  <c r="P168" i="4" s="1"/>
  <c r="Q169" i="4"/>
  <c r="P169" i="4" s="1"/>
  <c r="Q170" i="4"/>
  <c r="P170" i="4" s="1"/>
  <c r="Q171" i="4"/>
  <c r="P171" i="4" s="1"/>
  <c r="Q172" i="4"/>
  <c r="P172" i="4" s="1"/>
  <c r="Q173" i="4"/>
  <c r="P173" i="4" s="1"/>
  <c r="Q174" i="4"/>
  <c r="P174" i="4" s="1"/>
  <c r="Q175" i="4"/>
  <c r="P175" i="4" s="1"/>
  <c r="Q176" i="4"/>
  <c r="P176" i="4" s="1"/>
  <c r="Q177" i="4"/>
  <c r="P177" i="4" s="1"/>
  <c r="Q178" i="4"/>
  <c r="P178" i="4" s="1"/>
  <c r="Q179" i="4"/>
  <c r="P179" i="4" s="1"/>
  <c r="Q180" i="4"/>
  <c r="P180" i="4" s="1"/>
  <c r="Q181" i="4"/>
  <c r="P181" i="4" s="1"/>
  <c r="Q182" i="4"/>
  <c r="P182" i="4" s="1"/>
  <c r="Q183" i="4"/>
  <c r="P183" i="4" s="1"/>
  <c r="Q184" i="4"/>
  <c r="P184" i="4" s="1"/>
  <c r="Q185" i="4"/>
  <c r="P185" i="4" s="1"/>
  <c r="Q186" i="4"/>
  <c r="P186" i="4" s="1"/>
  <c r="Q187" i="4"/>
  <c r="P187" i="4" s="1"/>
  <c r="Q188" i="4"/>
  <c r="P188" i="4" s="1"/>
  <c r="Q189" i="4"/>
  <c r="P189" i="4" s="1"/>
  <c r="Q190" i="4"/>
  <c r="P190" i="4" s="1"/>
  <c r="Q191" i="4"/>
  <c r="P191" i="4" s="1"/>
  <c r="Q192" i="4"/>
  <c r="P192" i="4" s="1"/>
  <c r="Q193" i="4"/>
  <c r="P193" i="4" s="1"/>
  <c r="Q194" i="4"/>
  <c r="P194" i="4" s="1"/>
  <c r="Q195" i="4"/>
  <c r="P195" i="4" s="1"/>
  <c r="Q196" i="4"/>
  <c r="P196" i="4" s="1"/>
  <c r="Q197" i="4"/>
  <c r="P197" i="4" s="1"/>
  <c r="Q198" i="4"/>
  <c r="P198" i="4" s="1"/>
  <c r="Q199" i="4"/>
  <c r="P199" i="4" s="1"/>
  <c r="Q200" i="4"/>
  <c r="P200" i="4" s="1"/>
  <c r="Q201" i="4"/>
  <c r="P201" i="4" s="1"/>
  <c r="Q202" i="4"/>
  <c r="P202" i="4" s="1"/>
  <c r="Q203" i="4"/>
  <c r="P203" i="4" s="1"/>
  <c r="Q204" i="4"/>
  <c r="P204" i="4" s="1"/>
  <c r="Q205" i="4"/>
  <c r="P205" i="4" s="1"/>
  <c r="Q206" i="4"/>
  <c r="P206" i="4" s="1"/>
  <c r="Q207" i="4"/>
  <c r="P207" i="4" s="1"/>
  <c r="Q208" i="4"/>
  <c r="P208" i="4" s="1"/>
  <c r="Q209" i="4"/>
  <c r="P209" i="4" s="1"/>
  <c r="Q210" i="4"/>
  <c r="P210" i="4" s="1"/>
  <c r="Q211" i="4"/>
  <c r="P211" i="4" s="1"/>
  <c r="Q212" i="4"/>
  <c r="P212" i="4" s="1"/>
  <c r="Q213" i="4"/>
  <c r="P213" i="4" s="1"/>
  <c r="Q214" i="4"/>
  <c r="P214" i="4" s="1"/>
  <c r="Q215" i="4"/>
  <c r="P215" i="4" s="1"/>
  <c r="Q216" i="4"/>
  <c r="P216" i="4" s="1"/>
  <c r="Q217" i="4"/>
  <c r="P217" i="4" s="1"/>
  <c r="Q218" i="4"/>
  <c r="P218" i="4" s="1"/>
  <c r="Q219" i="4"/>
  <c r="P219" i="4" s="1"/>
  <c r="Q220" i="4"/>
  <c r="P220" i="4" s="1"/>
  <c r="Q221" i="4"/>
  <c r="P221" i="4" s="1"/>
  <c r="Q222" i="4"/>
  <c r="P222" i="4" s="1"/>
  <c r="Q223" i="4"/>
  <c r="P223" i="4" s="1"/>
  <c r="Q224" i="4"/>
  <c r="P224" i="4" s="1"/>
  <c r="Q225" i="4"/>
  <c r="P225" i="4" s="1"/>
  <c r="Q226" i="4"/>
  <c r="P226" i="4" s="1"/>
  <c r="Q227" i="4"/>
  <c r="P227" i="4" s="1"/>
  <c r="Q228" i="4"/>
  <c r="P228" i="4" s="1"/>
  <c r="Q229" i="4"/>
  <c r="P229" i="4" s="1"/>
  <c r="Q230" i="4"/>
  <c r="P230" i="4" s="1"/>
  <c r="Q231" i="4"/>
  <c r="P231" i="4" s="1"/>
  <c r="Q232" i="4"/>
  <c r="P232" i="4" s="1"/>
  <c r="Q233" i="4"/>
  <c r="P233" i="4" s="1"/>
  <c r="Q234" i="4"/>
  <c r="P234" i="4" s="1"/>
  <c r="Q235" i="4"/>
  <c r="P235" i="4" s="1"/>
  <c r="Q236" i="4"/>
  <c r="P236" i="4" s="1"/>
  <c r="Q237" i="4"/>
  <c r="P237" i="4" s="1"/>
  <c r="Q238" i="4"/>
  <c r="P238" i="4" s="1"/>
  <c r="Q239" i="4"/>
  <c r="P239" i="4" s="1"/>
  <c r="Q240" i="4"/>
  <c r="P240" i="4" s="1"/>
  <c r="Q241" i="4"/>
  <c r="P241" i="4" s="1"/>
  <c r="Q242" i="4"/>
  <c r="P242" i="4" s="1"/>
  <c r="Q243" i="4"/>
  <c r="P243" i="4" s="1"/>
  <c r="Q244" i="4"/>
  <c r="P244" i="4" s="1"/>
  <c r="Q245" i="4"/>
  <c r="P245" i="4" s="1"/>
  <c r="Q246" i="4"/>
  <c r="P246" i="4" s="1"/>
  <c r="Q247" i="4"/>
  <c r="P247" i="4" s="1"/>
  <c r="Q248" i="4"/>
  <c r="P248" i="4" s="1"/>
  <c r="Q249" i="4"/>
  <c r="P249" i="4" s="1"/>
  <c r="Q250" i="4"/>
  <c r="P250" i="4" s="1"/>
  <c r="Q251" i="4"/>
  <c r="P251" i="4" s="1"/>
  <c r="Q252" i="4"/>
  <c r="P252" i="4" s="1"/>
  <c r="Q253" i="4"/>
  <c r="P253" i="4" s="1"/>
  <c r="Q254" i="4"/>
  <c r="P254" i="4" s="1"/>
  <c r="Q255" i="4"/>
  <c r="P255" i="4" s="1"/>
  <c r="Q256" i="4"/>
  <c r="P256" i="4" s="1"/>
  <c r="Q257" i="4"/>
  <c r="P257" i="4" s="1"/>
  <c r="Q258" i="4"/>
  <c r="P258" i="4" s="1"/>
  <c r="Q259" i="4"/>
  <c r="P259" i="4" s="1"/>
  <c r="Q260" i="4"/>
  <c r="P260" i="4" s="1"/>
  <c r="Q261" i="4"/>
  <c r="P261" i="4" s="1"/>
  <c r="Q262" i="4"/>
  <c r="P262" i="4" s="1"/>
  <c r="Q263" i="4"/>
  <c r="P263" i="4" s="1"/>
  <c r="Q264" i="4"/>
  <c r="P264" i="4" s="1"/>
  <c r="Q265" i="4"/>
  <c r="P265" i="4" s="1"/>
  <c r="Q266" i="4"/>
  <c r="P266" i="4" s="1"/>
  <c r="Q267" i="4"/>
  <c r="P267" i="4" s="1"/>
  <c r="Q268" i="4"/>
  <c r="P268" i="4" s="1"/>
  <c r="Q269" i="4"/>
  <c r="P269" i="4" s="1"/>
  <c r="Q270" i="4"/>
  <c r="P270" i="4" s="1"/>
  <c r="Q271" i="4"/>
  <c r="P271" i="4" s="1"/>
  <c r="Q272" i="4"/>
  <c r="P272" i="4" s="1"/>
  <c r="Q273" i="4"/>
  <c r="P273" i="4" s="1"/>
  <c r="Q274" i="4"/>
  <c r="P274" i="4" s="1"/>
  <c r="Q275" i="4"/>
  <c r="P275" i="4" s="1"/>
  <c r="Q276" i="4"/>
  <c r="P276" i="4" s="1"/>
  <c r="Q277" i="4"/>
  <c r="P277" i="4" s="1"/>
  <c r="Q278" i="4"/>
  <c r="P278" i="4" s="1"/>
  <c r="Q279" i="4"/>
  <c r="Q280" i="4"/>
  <c r="Q281" i="4"/>
  <c r="Q282" i="4"/>
  <c r="Q283" i="4"/>
  <c r="P283" i="4" s="1"/>
  <c r="Q284" i="4"/>
  <c r="P284" i="4" s="1"/>
  <c r="Q285" i="4"/>
  <c r="P285" i="4" s="1"/>
  <c r="Q286" i="4"/>
  <c r="P286" i="4" s="1"/>
  <c r="Q287" i="4"/>
  <c r="Q288" i="4"/>
  <c r="P288" i="4" s="1"/>
  <c r="Q289" i="4"/>
  <c r="P289" i="4" s="1"/>
  <c r="Q290" i="4"/>
  <c r="P290" i="4" s="1"/>
  <c r="Q291" i="4"/>
  <c r="P291" i="4" s="1"/>
  <c r="Q292" i="4"/>
  <c r="P292" i="4" s="1"/>
  <c r="Q293" i="4"/>
  <c r="P293" i="4" s="1"/>
  <c r="Q294" i="4"/>
  <c r="P294" i="4" s="1"/>
  <c r="Q295" i="4"/>
  <c r="P295" i="4" s="1"/>
  <c r="Q296" i="4"/>
  <c r="P296" i="4" s="1"/>
  <c r="Q297" i="4"/>
  <c r="P297" i="4" s="1"/>
  <c r="Q298" i="4"/>
  <c r="P298" i="4" s="1"/>
  <c r="Q299" i="4"/>
  <c r="P299" i="4" s="1"/>
  <c r="Q300" i="4"/>
  <c r="P300" i="4" s="1"/>
  <c r="Q301" i="4"/>
  <c r="P301" i="4" s="1"/>
  <c r="Q302" i="4"/>
  <c r="P302" i="4" s="1"/>
  <c r="Q303" i="4"/>
  <c r="P303" i="4" s="1"/>
  <c r="Q304" i="4"/>
  <c r="P304" i="4" s="1"/>
  <c r="Q305" i="4"/>
  <c r="P305" i="4" s="1"/>
  <c r="Q306" i="4"/>
  <c r="P306" i="4" s="1"/>
  <c r="Q307" i="4"/>
  <c r="P307" i="4" s="1"/>
  <c r="Q308" i="4"/>
  <c r="P308" i="4" s="1"/>
  <c r="Q309" i="4"/>
  <c r="P309" i="4" s="1"/>
  <c r="Q310" i="4"/>
  <c r="P310" i="4" s="1"/>
  <c r="Q311" i="4"/>
  <c r="P311" i="4" s="1"/>
  <c r="Q312" i="4"/>
  <c r="P312" i="4" s="1"/>
  <c r="Q313" i="4"/>
  <c r="P313" i="4" s="1"/>
  <c r="Q314" i="4"/>
  <c r="P314" i="4" s="1"/>
  <c r="Q315" i="4"/>
  <c r="P315" i="4" s="1"/>
  <c r="Q316" i="4"/>
  <c r="P316" i="4" s="1"/>
  <c r="Q317" i="4"/>
  <c r="P317" i="4" s="1"/>
  <c r="Q318" i="4"/>
  <c r="P318" i="4" s="1"/>
  <c r="Q319" i="4"/>
  <c r="P319" i="4" s="1"/>
  <c r="Q320" i="4"/>
  <c r="P320" i="4" s="1"/>
  <c r="Q321" i="4"/>
  <c r="P321" i="4" s="1"/>
  <c r="Q322" i="4"/>
  <c r="P322" i="4" s="1"/>
  <c r="Q323" i="4"/>
  <c r="P323" i="4" s="1"/>
  <c r="Q324" i="4"/>
  <c r="P324" i="4" s="1"/>
  <c r="Q325" i="4"/>
  <c r="P325" i="4" s="1"/>
  <c r="Q326" i="4"/>
  <c r="P326" i="4" s="1"/>
  <c r="Q327" i="4"/>
  <c r="P327" i="4" s="1"/>
  <c r="Q328" i="4"/>
  <c r="Q329" i="4"/>
  <c r="Q330" i="4"/>
  <c r="P330" i="4" s="1"/>
  <c r="Q331" i="4"/>
  <c r="P331" i="4" s="1"/>
  <c r="Q332" i="4"/>
  <c r="P332" i="4" s="1"/>
  <c r="Q333" i="4"/>
  <c r="P333" i="4" s="1"/>
  <c r="Q334" i="4"/>
  <c r="P334" i="4" s="1"/>
  <c r="Q335" i="4"/>
  <c r="P335" i="4" s="1"/>
  <c r="Q336" i="4"/>
  <c r="P336" i="4" s="1"/>
  <c r="Q337" i="4"/>
  <c r="P337" i="4" s="1"/>
  <c r="Q338" i="4"/>
  <c r="P338" i="4" s="1"/>
  <c r="Q339" i="4"/>
  <c r="P339" i="4" s="1"/>
  <c r="Q340" i="4"/>
  <c r="P340" i="4" s="1"/>
  <c r="Q341" i="4"/>
  <c r="P341" i="4" s="1"/>
  <c r="Q342" i="4"/>
  <c r="P342" i="4" s="1"/>
  <c r="Q343" i="4"/>
  <c r="P343" i="4" s="1"/>
  <c r="Q344" i="4"/>
  <c r="P344" i="4" s="1"/>
  <c r="Q345" i="4"/>
  <c r="P345" i="4" s="1"/>
  <c r="Q346" i="4"/>
  <c r="P346" i="4" s="1"/>
  <c r="Q347" i="4"/>
  <c r="P347" i="4" s="1"/>
  <c r="Q348" i="4"/>
  <c r="P348" i="4" s="1"/>
  <c r="Q349" i="4"/>
  <c r="P349" i="4" s="1"/>
  <c r="Q350" i="4"/>
  <c r="P350" i="4" s="1"/>
  <c r="Q351" i="4"/>
  <c r="P351" i="4" s="1"/>
  <c r="Q352" i="4"/>
  <c r="P352" i="4" s="1"/>
  <c r="Q353" i="4"/>
  <c r="P353" i="4" s="1"/>
  <c r="Q354" i="4"/>
  <c r="P354" i="4" s="1"/>
  <c r="Q355" i="4"/>
  <c r="P355" i="4" s="1"/>
  <c r="Q356" i="4"/>
  <c r="P356" i="4" s="1"/>
  <c r="Q357" i="4"/>
  <c r="P357" i="4" s="1"/>
  <c r="Q358" i="4"/>
  <c r="P358" i="4" s="1"/>
  <c r="Q359" i="4"/>
  <c r="P359" i="4" s="1"/>
  <c r="Q360" i="4"/>
  <c r="P360" i="4" s="1"/>
  <c r="Q361" i="4"/>
  <c r="P361" i="4" s="1"/>
  <c r="Q362" i="4"/>
  <c r="P362" i="4" s="1"/>
  <c r="Q363" i="4"/>
  <c r="P363" i="4" s="1"/>
  <c r="Q364" i="4"/>
  <c r="P364" i="4" s="1"/>
  <c r="Q365" i="4"/>
  <c r="P365" i="4" s="1"/>
  <c r="Q366" i="4"/>
  <c r="P366" i="4" s="1"/>
  <c r="Q367" i="4"/>
  <c r="P367" i="4" s="1"/>
  <c r="Q368" i="4"/>
  <c r="P368" i="4" s="1"/>
  <c r="Q369" i="4"/>
  <c r="P369" i="4" s="1"/>
  <c r="Q370" i="4"/>
  <c r="P370" i="4" s="1"/>
  <c r="Q371" i="4"/>
  <c r="P371" i="4" s="1"/>
  <c r="Q372" i="4"/>
  <c r="P372" i="4" s="1"/>
  <c r="Q373" i="4"/>
  <c r="P373" i="4" s="1"/>
  <c r="Q374" i="4"/>
  <c r="P374" i="4" s="1"/>
  <c r="Q375" i="4"/>
  <c r="P375" i="4" s="1"/>
  <c r="Q376" i="4"/>
  <c r="P376" i="4" s="1"/>
  <c r="Q377" i="4"/>
  <c r="P377" i="4" s="1"/>
  <c r="Q378" i="4"/>
  <c r="P378" i="4" s="1"/>
  <c r="Q379" i="4"/>
  <c r="P379" i="4" s="1"/>
  <c r="Q380" i="4"/>
  <c r="P380" i="4" s="1"/>
  <c r="Q381" i="4"/>
  <c r="P381" i="4" s="1"/>
  <c r="Q382" i="4"/>
  <c r="P382" i="4" s="1"/>
  <c r="Q383" i="4"/>
  <c r="P383" i="4" s="1"/>
  <c r="Q384" i="4"/>
  <c r="P384" i="4" s="1"/>
  <c r="Q385" i="4"/>
  <c r="P385" i="4" s="1"/>
  <c r="Q386" i="4"/>
  <c r="P386" i="4" s="1"/>
  <c r="Q387" i="4"/>
  <c r="P387" i="4" s="1"/>
  <c r="Q388" i="4"/>
  <c r="P388" i="4" s="1"/>
  <c r="Q389" i="4"/>
  <c r="P389" i="4" s="1"/>
  <c r="Q390" i="4"/>
  <c r="P390" i="4" s="1"/>
  <c r="Q391" i="4"/>
  <c r="P391" i="4" s="1"/>
  <c r="Q392" i="4"/>
  <c r="P392" i="4" s="1"/>
  <c r="Q393" i="4"/>
  <c r="P393" i="4" s="1"/>
  <c r="Q394" i="4"/>
  <c r="P394" i="4" s="1"/>
  <c r="Q395" i="4"/>
  <c r="P395" i="4" s="1"/>
  <c r="Q396" i="4"/>
  <c r="P396" i="4" s="1"/>
  <c r="Q397" i="4"/>
  <c r="P397" i="4" s="1"/>
  <c r="Q398" i="4"/>
  <c r="P398" i="4" s="1"/>
  <c r="Q399" i="4"/>
  <c r="P399" i="4" s="1"/>
  <c r="Q400" i="4"/>
  <c r="P400" i="4" s="1"/>
  <c r="Q401" i="4"/>
  <c r="P401" i="4" s="1"/>
  <c r="Q402" i="4"/>
  <c r="P402" i="4" s="1"/>
  <c r="Q403" i="4"/>
  <c r="P403" i="4" s="1"/>
  <c r="Q404" i="4"/>
  <c r="P404" i="4" s="1"/>
  <c r="Q405" i="4"/>
  <c r="P405" i="4" s="1"/>
  <c r="Q406" i="4"/>
  <c r="P406" i="4" s="1"/>
  <c r="Q407" i="4"/>
  <c r="P407" i="4" s="1"/>
  <c r="Q408" i="4"/>
  <c r="P408" i="4" s="1"/>
  <c r="Q409" i="4"/>
  <c r="P409" i="4" s="1"/>
  <c r="Q410" i="4"/>
  <c r="P410" i="4" s="1"/>
  <c r="Q411" i="4"/>
  <c r="P411" i="4" s="1"/>
  <c r="Q412" i="4"/>
  <c r="P412" i="4" s="1"/>
  <c r="Q413" i="4"/>
  <c r="P413" i="4" s="1"/>
  <c r="Q414" i="4"/>
  <c r="P414" i="4" s="1"/>
  <c r="Q415" i="4"/>
  <c r="P415" i="4" s="1"/>
  <c r="Q416" i="4"/>
  <c r="P416" i="4" s="1"/>
  <c r="Q417" i="4"/>
  <c r="P417" i="4" s="1"/>
  <c r="Q418" i="4"/>
  <c r="P418" i="4" s="1"/>
  <c r="Q419" i="4"/>
  <c r="P419" i="4" s="1"/>
  <c r="Q420" i="4"/>
  <c r="P420" i="4" s="1"/>
  <c r="Q421" i="4"/>
  <c r="P421" i="4" s="1"/>
  <c r="Q422" i="4"/>
  <c r="P422" i="4" s="1"/>
  <c r="Q423" i="4"/>
  <c r="P423" i="4" s="1"/>
  <c r="Q424" i="4"/>
  <c r="P424" i="4" s="1"/>
  <c r="Q425" i="4"/>
  <c r="P425" i="4" s="1"/>
  <c r="Q426" i="4"/>
  <c r="P426" i="4" s="1"/>
  <c r="Q427" i="4"/>
  <c r="P427" i="4" s="1"/>
  <c r="Q428" i="4"/>
  <c r="P428" i="4" s="1"/>
  <c r="Q429" i="4"/>
  <c r="P429" i="4" s="1"/>
  <c r="Q430" i="4"/>
  <c r="P430" i="4" s="1"/>
  <c r="Q431" i="4"/>
  <c r="P431" i="4" s="1"/>
  <c r="Q432" i="4"/>
  <c r="P432" i="4" s="1"/>
  <c r="Q433" i="4"/>
  <c r="P433" i="4" s="1"/>
  <c r="Q434" i="4"/>
  <c r="P434" i="4" s="1"/>
  <c r="Q435" i="4"/>
  <c r="P435" i="4" s="1"/>
  <c r="Q436" i="4"/>
  <c r="P436" i="4" s="1"/>
  <c r="Q437" i="4"/>
  <c r="P437" i="4" s="1"/>
  <c r="Q438" i="4"/>
  <c r="P438" i="4" s="1"/>
  <c r="Q439" i="4"/>
  <c r="P439" i="4" s="1"/>
  <c r="Q440" i="4"/>
  <c r="P440" i="4" s="1"/>
  <c r="Q441" i="4"/>
  <c r="P441" i="4" s="1"/>
  <c r="Q442" i="4"/>
  <c r="P442" i="4" s="1"/>
  <c r="Q443" i="4"/>
  <c r="P443" i="4" s="1"/>
  <c r="Q444" i="4"/>
  <c r="P444" i="4" s="1"/>
  <c r="Q445" i="4"/>
  <c r="P445" i="4" s="1"/>
  <c r="Q446" i="4"/>
  <c r="P446" i="4" s="1"/>
  <c r="Q447" i="4"/>
  <c r="P447" i="4" s="1"/>
  <c r="Q448" i="4"/>
  <c r="P448" i="4" s="1"/>
  <c r="Q449" i="4"/>
  <c r="Q450" i="4"/>
  <c r="Q451" i="4"/>
  <c r="Q452" i="4"/>
  <c r="Q453" i="4"/>
  <c r="P453" i="4" s="1"/>
  <c r="Q454" i="4"/>
  <c r="P454" i="4" s="1"/>
  <c r="Q455" i="4"/>
  <c r="P455" i="4" s="1"/>
  <c r="Q456" i="4"/>
  <c r="P456" i="4" s="1"/>
  <c r="Q457" i="4"/>
  <c r="P457" i="4" s="1"/>
  <c r="Q458" i="4"/>
  <c r="P458" i="4" s="1"/>
  <c r="Q459" i="4"/>
  <c r="P459" i="4" s="1"/>
  <c r="Q460" i="4"/>
  <c r="P460" i="4" s="1"/>
  <c r="Q461" i="4"/>
  <c r="P461" i="4" s="1"/>
  <c r="Q462" i="4"/>
  <c r="P462" i="4" s="1"/>
  <c r="Q463" i="4"/>
  <c r="P463" i="4" s="1"/>
  <c r="Q464" i="4"/>
  <c r="P464" i="4" s="1"/>
  <c r="Q465" i="4"/>
  <c r="P465" i="4" s="1"/>
  <c r="Q466" i="4"/>
  <c r="P466" i="4" s="1"/>
  <c r="Q467" i="4"/>
  <c r="Q468" i="4"/>
  <c r="P468" i="4" s="1"/>
  <c r="Q469" i="4"/>
  <c r="Q470" i="4"/>
  <c r="P470" i="4" s="1"/>
  <c r="Q471" i="4"/>
  <c r="Q472" i="4"/>
  <c r="P472" i="4" s="1"/>
  <c r="Q473" i="4"/>
  <c r="Q474" i="4"/>
  <c r="Q475" i="4"/>
  <c r="Q476" i="4"/>
  <c r="Q477" i="4"/>
  <c r="Q478" i="4"/>
  <c r="Q479" i="4"/>
  <c r="Q480" i="4"/>
  <c r="P480" i="4" s="1"/>
  <c r="Q481" i="4"/>
  <c r="P481" i="4" s="1"/>
  <c r="Q482" i="4"/>
  <c r="P482" i="4" s="1"/>
  <c r="Q483" i="4"/>
  <c r="P483" i="4" s="1"/>
  <c r="Q484" i="4"/>
  <c r="P484" i="4" s="1"/>
  <c r="Q485" i="4"/>
  <c r="P485" i="4" s="1"/>
  <c r="Q486" i="4"/>
  <c r="P486" i="4" s="1"/>
  <c r="Q487" i="4"/>
  <c r="P487" i="4" s="1"/>
  <c r="Q488" i="4"/>
  <c r="P488" i="4" s="1"/>
  <c r="Q489" i="4"/>
  <c r="P489" i="4" s="1"/>
  <c r="Q490" i="4"/>
  <c r="P490" i="4" s="1"/>
  <c r="Q3" i="4"/>
  <c r="P3" i="4" s="1"/>
  <c r="S480" i="4"/>
  <c r="T480" i="4" s="1"/>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4" i="15"/>
  <c r="C454" i="15"/>
  <c r="B455" i="15"/>
  <c r="C455" i="15"/>
  <c r="B456" i="15"/>
  <c r="C456" i="15"/>
  <c r="B457" i="15"/>
  <c r="C457" i="15"/>
  <c r="B458" i="15"/>
  <c r="C458" i="15"/>
  <c r="B459" i="15"/>
  <c r="C459" i="15"/>
  <c r="B460" i="15"/>
  <c r="C460" i="15"/>
  <c r="B461" i="15"/>
  <c r="C461" i="15"/>
  <c r="B462" i="15"/>
  <c r="C462" i="15"/>
  <c r="B463" i="15"/>
  <c r="C463" i="15"/>
  <c r="B464" i="15"/>
  <c r="C464" i="15"/>
  <c r="B465" i="15"/>
  <c r="C465" i="15"/>
  <c r="B466" i="15"/>
  <c r="C466" i="15"/>
  <c r="B467" i="15"/>
  <c r="C467" i="15"/>
  <c r="B468" i="15"/>
  <c r="C468" i="15"/>
  <c r="B469" i="15"/>
  <c r="C469" i="15"/>
  <c r="B470" i="15"/>
  <c r="C470" i="15"/>
  <c r="B471" i="15"/>
  <c r="C471" i="15"/>
  <c r="B472" i="15"/>
  <c r="C472" i="15"/>
  <c r="P491" i="4" l="1"/>
  <c r="S448" i="4"/>
  <c r="T448" i="4" s="1"/>
  <c r="S449" i="4"/>
  <c r="T449" i="4" s="1"/>
  <c r="V449" i="4"/>
  <c r="W449" i="4"/>
  <c r="X449" i="4"/>
  <c r="AA449" i="4"/>
  <c r="AB449" i="4"/>
  <c r="AC449" i="4"/>
  <c r="AF449" i="4"/>
  <c r="AG449" i="4"/>
  <c r="AH449" i="4"/>
  <c r="AK449" i="4"/>
  <c r="AL449" i="4"/>
  <c r="AM449" i="4"/>
  <c r="AP449" i="4"/>
  <c r="AQ449" i="4"/>
  <c r="AR449" i="4"/>
  <c r="AU449" i="4"/>
  <c r="AV449" i="4"/>
  <c r="AY449" i="4"/>
  <c r="AZ449" i="4"/>
  <c r="BA449" i="4"/>
  <c r="S450" i="4"/>
  <c r="T450" i="4" s="1"/>
  <c r="V450" i="4"/>
  <c r="W450" i="4"/>
  <c r="X450" i="4"/>
  <c r="AA450" i="4"/>
  <c r="AB450" i="4"/>
  <c r="AC450" i="4"/>
  <c r="AF450" i="4"/>
  <c r="AG450" i="4"/>
  <c r="AH450" i="4"/>
  <c r="AK450" i="4"/>
  <c r="AL450" i="4"/>
  <c r="AM450" i="4"/>
  <c r="AP450" i="4"/>
  <c r="AQ450" i="4"/>
  <c r="AR450" i="4"/>
  <c r="AU450" i="4"/>
  <c r="AV450" i="4"/>
  <c r="AY450" i="4"/>
  <c r="AZ450" i="4"/>
  <c r="BA450" i="4"/>
  <c r="S451" i="4"/>
  <c r="T451" i="4" s="1"/>
  <c r="V451" i="4"/>
  <c r="W451" i="4"/>
  <c r="X451" i="4"/>
  <c r="AA451" i="4"/>
  <c r="AB451" i="4"/>
  <c r="AC451" i="4"/>
  <c r="AF451" i="4"/>
  <c r="AG451" i="4"/>
  <c r="AH451" i="4"/>
  <c r="AK451" i="4"/>
  <c r="AL451" i="4"/>
  <c r="AM451" i="4"/>
  <c r="AP451" i="4"/>
  <c r="AQ451" i="4"/>
  <c r="AR451" i="4"/>
  <c r="AU451" i="4"/>
  <c r="AV451" i="4"/>
  <c r="AY451" i="4"/>
  <c r="AZ451" i="4"/>
  <c r="BA451" i="4"/>
  <c r="S452" i="4"/>
  <c r="T452" i="4" s="1"/>
  <c r="V452" i="4"/>
  <c r="W452" i="4"/>
  <c r="X452" i="4"/>
  <c r="AA452" i="4"/>
  <c r="AB452" i="4"/>
  <c r="AC452" i="4"/>
  <c r="AF452" i="4"/>
  <c r="AG452" i="4"/>
  <c r="AH452" i="4"/>
  <c r="AK452" i="4"/>
  <c r="AL452" i="4"/>
  <c r="AM452" i="4"/>
  <c r="AP452" i="4"/>
  <c r="AQ452" i="4"/>
  <c r="AR452" i="4"/>
  <c r="AU452" i="4"/>
  <c r="AV452" i="4"/>
  <c r="AY452" i="4"/>
  <c r="AZ452" i="4"/>
  <c r="BA452" i="4"/>
  <c r="S453" i="4"/>
  <c r="T453" i="4" s="1"/>
  <c r="V453" i="4"/>
  <c r="W453" i="4"/>
  <c r="X453" i="4"/>
  <c r="AA453" i="4"/>
  <c r="AB453" i="4"/>
  <c r="AC453" i="4"/>
  <c r="AF453" i="4"/>
  <c r="AG453" i="4"/>
  <c r="AH453" i="4"/>
  <c r="AK453" i="4"/>
  <c r="AL453" i="4"/>
  <c r="AM453" i="4"/>
  <c r="AP453" i="4"/>
  <c r="AQ453" i="4"/>
  <c r="AR453" i="4"/>
  <c r="AU453" i="4"/>
  <c r="AV453" i="4"/>
  <c r="AY453" i="4"/>
  <c r="AZ453" i="4"/>
  <c r="BA453" i="4"/>
  <c r="S454" i="4"/>
  <c r="T454" i="4" s="1"/>
  <c r="V454" i="4"/>
  <c r="W454" i="4"/>
  <c r="X454" i="4"/>
  <c r="AA454" i="4"/>
  <c r="AB454" i="4"/>
  <c r="AC454" i="4"/>
  <c r="AF454" i="4"/>
  <c r="AG454" i="4"/>
  <c r="AH454" i="4"/>
  <c r="AK454" i="4"/>
  <c r="AL454" i="4"/>
  <c r="AM454" i="4"/>
  <c r="AP454" i="4"/>
  <c r="AQ454" i="4"/>
  <c r="AR454" i="4"/>
  <c r="AU454" i="4"/>
  <c r="AV454" i="4"/>
  <c r="AY454" i="4"/>
  <c r="AZ454" i="4"/>
  <c r="BA454" i="4"/>
  <c r="V455" i="4"/>
  <c r="W455" i="4"/>
  <c r="X455" i="4"/>
  <c r="AA455" i="4"/>
  <c r="AB455" i="4"/>
  <c r="AC455" i="4"/>
  <c r="AF455" i="4"/>
  <c r="AG455" i="4"/>
  <c r="AH455" i="4"/>
  <c r="AK455" i="4"/>
  <c r="AL455" i="4"/>
  <c r="AM455" i="4"/>
  <c r="AP455" i="4"/>
  <c r="AQ455" i="4"/>
  <c r="AR455" i="4"/>
  <c r="AU455" i="4"/>
  <c r="AV455" i="4"/>
  <c r="AY455" i="4"/>
  <c r="AZ455" i="4"/>
  <c r="BA455" i="4"/>
  <c r="S456" i="4"/>
  <c r="T456" i="4" s="1"/>
  <c r="V456" i="4"/>
  <c r="W456" i="4"/>
  <c r="X456" i="4"/>
  <c r="AA456" i="4"/>
  <c r="AB456" i="4"/>
  <c r="AC456" i="4"/>
  <c r="AF456" i="4"/>
  <c r="AG456" i="4"/>
  <c r="AH456" i="4"/>
  <c r="AK456" i="4"/>
  <c r="AL456" i="4"/>
  <c r="AM456" i="4"/>
  <c r="AP456" i="4"/>
  <c r="AQ456" i="4"/>
  <c r="AR456" i="4"/>
  <c r="AU456" i="4"/>
  <c r="AV456" i="4"/>
  <c r="AY456" i="4"/>
  <c r="AZ456" i="4"/>
  <c r="BA456" i="4"/>
  <c r="S457" i="4"/>
  <c r="T457" i="4" s="1"/>
  <c r="V457" i="4"/>
  <c r="W457" i="4"/>
  <c r="X457" i="4"/>
  <c r="AA457" i="4"/>
  <c r="AB457" i="4"/>
  <c r="AC457" i="4"/>
  <c r="AF457" i="4"/>
  <c r="AG457" i="4"/>
  <c r="AH457" i="4"/>
  <c r="AK457" i="4"/>
  <c r="AL457" i="4"/>
  <c r="AM457" i="4"/>
  <c r="AP457" i="4"/>
  <c r="AQ457" i="4"/>
  <c r="AR457" i="4"/>
  <c r="AU457" i="4"/>
  <c r="AV457" i="4"/>
  <c r="AY457" i="4"/>
  <c r="AZ457" i="4"/>
  <c r="BA457" i="4"/>
  <c r="S458" i="4"/>
  <c r="T458" i="4" s="1"/>
  <c r="V458" i="4"/>
  <c r="W458" i="4"/>
  <c r="X458" i="4"/>
  <c r="AA458" i="4"/>
  <c r="AB458" i="4"/>
  <c r="AC458" i="4"/>
  <c r="AF458" i="4"/>
  <c r="AG458" i="4"/>
  <c r="AH458" i="4"/>
  <c r="AK458" i="4"/>
  <c r="AL458" i="4"/>
  <c r="AM458" i="4"/>
  <c r="AP458" i="4"/>
  <c r="AQ458" i="4"/>
  <c r="AR458" i="4"/>
  <c r="AU458" i="4"/>
  <c r="AV458" i="4"/>
  <c r="AY458" i="4"/>
  <c r="AZ458" i="4"/>
  <c r="BA458" i="4"/>
  <c r="S459" i="4"/>
  <c r="T459" i="4" s="1"/>
  <c r="V459" i="4"/>
  <c r="W459" i="4"/>
  <c r="X459" i="4"/>
  <c r="AA459" i="4"/>
  <c r="AB459" i="4"/>
  <c r="AC459" i="4"/>
  <c r="AF459" i="4"/>
  <c r="AG459" i="4"/>
  <c r="AH459" i="4"/>
  <c r="AK459" i="4"/>
  <c r="AL459" i="4"/>
  <c r="AM459" i="4"/>
  <c r="AP459" i="4"/>
  <c r="AQ459" i="4"/>
  <c r="AR459" i="4"/>
  <c r="AU459" i="4"/>
  <c r="AV459" i="4"/>
  <c r="AY459" i="4"/>
  <c r="AZ459" i="4"/>
  <c r="BA459" i="4"/>
  <c r="S460" i="4"/>
  <c r="T460" i="4" s="1"/>
  <c r="V460" i="4"/>
  <c r="W460" i="4"/>
  <c r="X460" i="4"/>
  <c r="AA460" i="4"/>
  <c r="AB460" i="4"/>
  <c r="AC460" i="4"/>
  <c r="AF460" i="4"/>
  <c r="AG460" i="4"/>
  <c r="AH460" i="4"/>
  <c r="AK460" i="4"/>
  <c r="AL460" i="4"/>
  <c r="AM460" i="4"/>
  <c r="AP460" i="4"/>
  <c r="AQ460" i="4"/>
  <c r="AR460" i="4"/>
  <c r="AU460" i="4"/>
  <c r="AV460" i="4"/>
  <c r="AY460" i="4"/>
  <c r="AZ460" i="4"/>
  <c r="BA460" i="4"/>
  <c r="S461" i="4"/>
  <c r="T461" i="4" s="1"/>
  <c r="V461" i="4"/>
  <c r="W461" i="4"/>
  <c r="X461" i="4"/>
  <c r="AA461" i="4"/>
  <c r="AB461" i="4"/>
  <c r="AC461" i="4"/>
  <c r="AF461" i="4"/>
  <c r="AG461" i="4"/>
  <c r="AH461" i="4"/>
  <c r="AK461" i="4"/>
  <c r="AL461" i="4"/>
  <c r="AM461" i="4"/>
  <c r="AP461" i="4"/>
  <c r="AQ461" i="4"/>
  <c r="AR461" i="4"/>
  <c r="AU461" i="4"/>
  <c r="AV461" i="4"/>
  <c r="AY461" i="4"/>
  <c r="AZ461" i="4"/>
  <c r="BA461" i="4"/>
  <c r="S462" i="4"/>
  <c r="T462" i="4" s="1"/>
  <c r="V462" i="4"/>
  <c r="W462" i="4"/>
  <c r="X462" i="4"/>
  <c r="AA462" i="4"/>
  <c r="AB462" i="4"/>
  <c r="AC462" i="4"/>
  <c r="AF462" i="4"/>
  <c r="AG462" i="4"/>
  <c r="AH462" i="4"/>
  <c r="AK462" i="4"/>
  <c r="AL462" i="4"/>
  <c r="AM462" i="4"/>
  <c r="AP462" i="4"/>
  <c r="AQ462" i="4"/>
  <c r="AR462" i="4"/>
  <c r="AU462" i="4"/>
  <c r="AV462" i="4"/>
  <c r="AY462" i="4"/>
  <c r="AZ462" i="4"/>
  <c r="BA462" i="4"/>
  <c r="V463" i="4"/>
  <c r="W463" i="4"/>
  <c r="X463" i="4"/>
  <c r="AA463" i="4"/>
  <c r="AB463" i="4"/>
  <c r="AC463" i="4"/>
  <c r="AF463" i="4"/>
  <c r="AG463" i="4"/>
  <c r="AH463" i="4"/>
  <c r="AK463" i="4"/>
  <c r="AL463" i="4"/>
  <c r="AM463" i="4"/>
  <c r="AP463" i="4"/>
  <c r="AQ463" i="4"/>
  <c r="AR463" i="4"/>
  <c r="AU463" i="4"/>
  <c r="AV463" i="4"/>
  <c r="AY463" i="4"/>
  <c r="AZ463" i="4"/>
  <c r="BA463" i="4"/>
  <c r="S464" i="4"/>
  <c r="T464" i="4" s="1"/>
  <c r="V464" i="4"/>
  <c r="W464" i="4"/>
  <c r="X464" i="4"/>
  <c r="AA464" i="4"/>
  <c r="AB464" i="4"/>
  <c r="AC464" i="4"/>
  <c r="AF464" i="4"/>
  <c r="AG464" i="4"/>
  <c r="AH464" i="4"/>
  <c r="AK464" i="4"/>
  <c r="AL464" i="4"/>
  <c r="AM464" i="4"/>
  <c r="AP464" i="4"/>
  <c r="AQ464" i="4"/>
  <c r="AR464" i="4"/>
  <c r="AU464" i="4"/>
  <c r="AV464" i="4"/>
  <c r="AY464" i="4"/>
  <c r="AZ464" i="4"/>
  <c r="BA464" i="4"/>
  <c r="S465" i="4"/>
  <c r="T465" i="4" s="1"/>
  <c r="V465" i="4"/>
  <c r="W465" i="4"/>
  <c r="X465" i="4"/>
  <c r="AA465" i="4"/>
  <c r="AB465" i="4"/>
  <c r="AC465" i="4"/>
  <c r="AF465" i="4"/>
  <c r="AG465" i="4"/>
  <c r="AH465" i="4"/>
  <c r="AK465" i="4"/>
  <c r="AL465" i="4"/>
  <c r="AM465" i="4"/>
  <c r="AP465" i="4"/>
  <c r="AQ465" i="4"/>
  <c r="AR465" i="4"/>
  <c r="AU465" i="4"/>
  <c r="AV465" i="4"/>
  <c r="AY465" i="4"/>
  <c r="AZ465" i="4"/>
  <c r="BA465" i="4"/>
  <c r="V466" i="4"/>
  <c r="W466" i="4"/>
  <c r="X466" i="4"/>
  <c r="AA466" i="4"/>
  <c r="AB466" i="4"/>
  <c r="AC466" i="4"/>
  <c r="AF466" i="4"/>
  <c r="AG466" i="4"/>
  <c r="AH466" i="4"/>
  <c r="AK466" i="4"/>
  <c r="AL466" i="4"/>
  <c r="AM466" i="4"/>
  <c r="AP466" i="4"/>
  <c r="AQ466" i="4"/>
  <c r="AR466" i="4"/>
  <c r="AU466" i="4"/>
  <c r="AV466" i="4"/>
  <c r="AW466" i="4"/>
  <c r="AX466" i="4"/>
  <c r="AY466" i="4"/>
  <c r="AZ466" i="4"/>
  <c r="BA466" i="4"/>
  <c r="S467" i="4"/>
  <c r="T467" i="4" s="1"/>
  <c r="V467" i="4"/>
  <c r="W467" i="4"/>
  <c r="X467" i="4"/>
  <c r="AA467" i="4"/>
  <c r="AB467" i="4"/>
  <c r="AC467" i="4"/>
  <c r="AF467" i="4"/>
  <c r="AG467" i="4"/>
  <c r="AH467" i="4"/>
  <c r="AK467" i="4"/>
  <c r="AL467" i="4"/>
  <c r="AM467" i="4"/>
  <c r="AP467" i="4"/>
  <c r="AQ467" i="4"/>
  <c r="AR467" i="4"/>
  <c r="AU467" i="4"/>
  <c r="AV467" i="4"/>
  <c r="AY467" i="4"/>
  <c r="AZ467" i="4"/>
  <c r="BA467" i="4"/>
  <c r="V468" i="4"/>
  <c r="W468" i="4"/>
  <c r="X468" i="4"/>
  <c r="AA468" i="4"/>
  <c r="AB468" i="4"/>
  <c r="AC468" i="4"/>
  <c r="AF468" i="4"/>
  <c r="AG468" i="4"/>
  <c r="AH468" i="4"/>
  <c r="AK468" i="4"/>
  <c r="AL468" i="4"/>
  <c r="AM468" i="4"/>
  <c r="AP468" i="4"/>
  <c r="AQ468" i="4"/>
  <c r="AR468" i="4"/>
  <c r="AU468" i="4"/>
  <c r="AV468" i="4"/>
  <c r="AW468" i="4"/>
  <c r="AX468" i="4"/>
  <c r="AY468" i="4"/>
  <c r="AZ468" i="4"/>
  <c r="BA468" i="4"/>
  <c r="S469" i="4"/>
  <c r="T469" i="4" s="1"/>
  <c r="V469" i="4"/>
  <c r="W469" i="4"/>
  <c r="X469" i="4"/>
  <c r="AA469" i="4"/>
  <c r="AB469" i="4"/>
  <c r="AC469" i="4"/>
  <c r="AF469" i="4"/>
  <c r="AG469" i="4"/>
  <c r="AH469" i="4"/>
  <c r="AK469" i="4"/>
  <c r="AL469" i="4"/>
  <c r="AM469" i="4"/>
  <c r="AP469" i="4"/>
  <c r="AQ469" i="4"/>
  <c r="AR469" i="4"/>
  <c r="AU469" i="4"/>
  <c r="AV469" i="4"/>
  <c r="AY469" i="4"/>
  <c r="AZ469" i="4"/>
  <c r="BA469" i="4"/>
  <c r="V470" i="4"/>
  <c r="W470" i="4"/>
  <c r="X470" i="4"/>
  <c r="AA470" i="4"/>
  <c r="AB470" i="4"/>
  <c r="AC470" i="4"/>
  <c r="AF470" i="4"/>
  <c r="AG470" i="4"/>
  <c r="AH470" i="4"/>
  <c r="AK470" i="4"/>
  <c r="AL470" i="4"/>
  <c r="AM470" i="4"/>
  <c r="AP470" i="4"/>
  <c r="AQ470" i="4"/>
  <c r="AR470" i="4"/>
  <c r="AU470" i="4"/>
  <c r="AV470" i="4"/>
  <c r="AW470" i="4"/>
  <c r="AX470" i="4"/>
  <c r="AY470" i="4"/>
  <c r="AZ470" i="4"/>
  <c r="BA470" i="4"/>
  <c r="V471" i="4"/>
  <c r="W471" i="4"/>
  <c r="X471" i="4"/>
  <c r="AA471" i="4"/>
  <c r="AB471" i="4"/>
  <c r="AC471" i="4"/>
  <c r="AF471" i="4"/>
  <c r="AG471" i="4"/>
  <c r="AH471" i="4"/>
  <c r="AK471" i="4"/>
  <c r="AL471" i="4"/>
  <c r="AM471" i="4"/>
  <c r="AP471" i="4"/>
  <c r="AQ471" i="4"/>
  <c r="AR471" i="4"/>
  <c r="AU471" i="4"/>
  <c r="AV471" i="4"/>
  <c r="AY471" i="4"/>
  <c r="AZ471" i="4"/>
  <c r="BA471" i="4"/>
  <c r="S472" i="4"/>
  <c r="T472" i="4" s="1"/>
  <c r="V472" i="4"/>
  <c r="W472" i="4"/>
  <c r="X472" i="4"/>
  <c r="AA472" i="4"/>
  <c r="AB472" i="4"/>
  <c r="AC472" i="4"/>
  <c r="AF472" i="4"/>
  <c r="AG472" i="4"/>
  <c r="AH472" i="4"/>
  <c r="AK472" i="4"/>
  <c r="AL472" i="4"/>
  <c r="AM472" i="4"/>
  <c r="AP472" i="4"/>
  <c r="AQ472" i="4"/>
  <c r="AR472" i="4"/>
  <c r="AU472" i="4"/>
  <c r="AV472" i="4"/>
  <c r="AY472" i="4"/>
  <c r="AZ472" i="4"/>
  <c r="BA472" i="4"/>
  <c r="S473" i="4"/>
  <c r="T473" i="4" s="1"/>
  <c r="V473" i="4"/>
  <c r="W473" i="4"/>
  <c r="X473" i="4"/>
  <c r="AA473" i="4"/>
  <c r="AB473" i="4"/>
  <c r="AC473" i="4"/>
  <c r="AF473" i="4"/>
  <c r="AG473" i="4"/>
  <c r="AH473" i="4"/>
  <c r="AK473" i="4"/>
  <c r="AL473" i="4"/>
  <c r="AM473" i="4"/>
  <c r="AP473" i="4"/>
  <c r="AQ473" i="4"/>
  <c r="AR473" i="4"/>
  <c r="AU473" i="4"/>
  <c r="AV473" i="4"/>
  <c r="AY473" i="4"/>
  <c r="AZ473" i="4"/>
  <c r="BA473" i="4"/>
  <c r="S474" i="4"/>
  <c r="T474" i="4" s="1"/>
  <c r="V474" i="4"/>
  <c r="W474" i="4"/>
  <c r="X474" i="4"/>
  <c r="AA474" i="4"/>
  <c r="AB474" i="4"/>
  <c r="AC474" i="4"/>
  <c r="AF474" i="4"/>
  <c r="AG474" i="4"/>
  <c r="AH474" i="4"/>
  <c r="AK474" i="4"/>
  <c r="AL474" i="4"/>
  <c r="AM474" i="4"/>
  <c r="AP474" i="4"/>
  <c r="AQ474" i="4"/>
  <c r="AR474" i="4"/>
  <c r="AU474" i="4"/>
  <c r="AV474" i="4"/>
  <c r="AY474" i="4"/>
  <c r="AZ474" i="4"/>
  <c r="BA474" i="4"/>
  <c r="S475" i="4"/>
  <c r="T475" i="4" s="1"/>
  <c r="V475" i="4"/>
  <c r="W475" i="4"/>
  <c r="X475" i="4"/>
  <c r="AA475" i="4"/>
  <c r="AB475" i="4"/>
  <c r="AC475" i="4"/>
  <c r="AF475" i="4"/>
  <c r="AG475" i="4"/>
  <c r="AH475" i="4"/>
  <c r="AK475" i="4"/>
  <c r="AL475" i="4"/>
  <c r="AM475" i="4"/>
  <c r="AP475" i="4"/>
  <c r="AQ475" i="4"/>
  <c r="AR475" i="4"/>
  <c r="AU475" i="4"/>
  <c r="AV475" i="4"/>
  <c r="AY475" i="4"/>
  <c r="AZ475" i="4"/>
  <c r="BA475" i="4"/>
  <c r="S476" i="4"/>
  <c r="T476" i="4" s="1"/>
  <c r="V476" i="4"/>
  <c r="W476" i="4"/>
  <c r="X476" i="4"/>
  <c r="AA476" i="4"/>
  <c r="AB476" i="4"/>
  <c r="AC476" i="4"/>
  <c r="AF476" i="4"/>
  <c r="AG476" i="4"/>
  <c r="AH476" i="4"/>
  <c r="AK476" i="4"/>
  <c r="AL476" i="4"/>
  <c r="AM476" i="4"/>
  <c r="AP476" i="4"/>
  <c r="AQ476" i="4"/>
  <c r="AR476" i="4"/>
  <c r="AU476" i="4"/>
  <c r="AV476" i="4"/>
  <c r="AY476" i="4"/>
  <c r="AZ476" i="4"/>
  <c r="BA476" i="4"/>
  <c r="S477" i="4"/>
  <c r="T477" i="4" s="1"/>
  <c r="V477" i="4"/>
  <c r="W477" i="4"/>
  <c r="X477" i="4"/>
  <c r="AA477" i="4"/>
  <c r="AB477" i="4"/>
  <c r="AC477" i="4"/>
  <c r="AF477" i="4"/>
  <c r="AG477" i="4"/>
  <c r="AH477" i="4"/>
  <c r="AK477" i="4"/>
  <c r="AL477" i="4"/>
  <c r="AM477" i="4"/>
  <c r="AP477" i="4"/>
  <c r="AQ477" i="4"/>
  <c r="AR477" i="4"/>
  <c r="AU477" i="4"/>
  <c r="AV477" i="4"/>
  <c r="AY477" i="4"/>
  <c r="AZ477" i="4"/>
  <c r="BA477" i="4"/>
  <c r="S478" i="4"/>
  <c r="T478" i="4" s="1"/>
  <c r="V478" i="4"/>
  <c r="W478" i="4"/>
  <c r="X478" i="4"/>
  <c r="AA478" i="4"/>
  <c r="AB478" i="4"/>
  <c r="AC478" i="4"/>
  <c r="AF478" i="4"/>
  <c r="AG478" i="4"/>
  <c r="AH478" i="4"/>
  <c r="AK478" i="4"/>
  <c r="AL478" i="4"/>
  <c r="AM478" i="4"/>
  <c r="AP478" i="4"/>
  <c r="AQ478" i="4"/>
  <c r="AR478" i="4"/>
  <c r="AU478" i="4"/>
  <c r="AV478" i="4"/>
  <c r="AY478" i="4"/>
  <c r="AZ478" i="4"/>
  <c r="BA478" i="4"/>
  <c r="V479" i="4"/>
  <c r="W479" i="4"/>
  <c r="X479" i="4"/>
  <c r="AA479" i="4"/>
  <c r="AB479" i="4"/>
  <c r="AC479" i="4"/>
  <c r="AF479" i="4"/>
  <c r="AG479" i="4"/>
  <c r="AH479" i="4"/>
  <c r="AK479" i="4"/>
  <c r="AL479" i="4"/>
  <c r="AM479" i="4"/>
  <c r="AP479" i="4"/>
  <c r="AQ479" i="4"/>
  <c r="AR479" i="4"/>
  <c r="AU479" i="4"/>
  <c r="AV479" i="4"/>
  <c r="AY479" i="4"/>
  <c r="AZ479" i="4"/>
  <c r="BA479" i="4"/>
  <c r="V480" i="4"/>
  <c r="W480" i="4"/>
  <c r="X480" i="4"/>
  <c r="AA480" i="4"/>
  <c r="AB480" i="4"/>
  <c r="AC480" i="4"/>
  <c r="AF480" i="4"/>
  <c r="AG480" i="4"/>
  <c r="AH480" i="4"/>
  <c r="AK480" i="4"/>
  <c r="AL480" i="4"/>
  <c r="AM480" i="4"/>
  <c r="AP480" i="4"/>
  <c r="AQ480" i="4"/>
  <c r="AR480" i="4"/>
  <c r="AU480" i="4"/>
  <c r="AV480" i="4"/>
  <c r="AY480" i="4"/>
  <c r="AZ480" i="4"/>
  <c r="BA480" i="4"/>
  <c r="S481" i="4"/>
  <c r="T481" i="4" s="1"/>
  <c r="V481" i="4"/>
  <c r="W481" i="4"/>
  <c r="X481" i="4"/>
  <c r="AA481" i="4"/>
  <c r="AB481" i="4"/>
  <c r="AC481" i="4"/>
  <c r="AF481" i="4"/>
  <c r="AG481" i="4"/>
  <c r="AH481" i="4"/>
  <c r="AK481" i="4"/>
  <c r="AL481" i="4"/>
  <c r="AM481" i="4"/>
  <c r="AP481" i="4"/>
  <c r="AQ481" i="4"/>
  <c r="AR481" i="4"/>
  <c r="AU481" i="4"/>
  <c r="AV481" i="4"/>
  <c r="AY481" i="4"/>
  <c r="AZ481" i="4"/>
  <c r="BA481" i="4"/>
  <c r="S482" i="4"/>
  <c r="T482" i="4" s="1"/>
  <c r="V482" i="4"/>
  <c r="W482" i="4"/>
  <c r="X482" i="4"/>
  <c r="AA482" i="4"/>
  <c r="AB482" i="4"/>
  <c r="AC482" i="4"/>
  <c r="AF482" i="4"/>
  <c r="AG482" i="4"/>
  <c r="AH482" i="4"/>
  <c r="AK482" i="4"/>
  <c r="AL482" i="4"/>
  <c r="AM482" i="4"/>
  <c r="AP482" i="4"/>
  <c r="AQ482" i="4"/>
  <c r="AR482" i="4"/>
  <c r="AU482" i="4"/>
  <c r="AV482" i="4"/>
  <c r="AY482" i="4"/>
  <c r="AZ482" i="4"/>
  <c r="BA482" i="4"/>
  <c r="S483" i="4"/>
  <c r="T483" i="4" s="1"/>
  <c r="V483" i="4"/>
  <c r="W483" i="4"/>
  <c r="X483" i="4"/>
  <c r="AA483" i="4"/>
  <c r="AB483" i="4"/>
  <c r="AC483" i="4"/>
  <c r="AF483" i="4"/>
  <c r="AG483" i="4"/>
  <c r="AH483" i="4"/>
  <c r="AK483" i="4"/>
  <c r="AL483" i="4"/>
  <c r="AM483" i="4"/>
  <c r="AP483" i="4"/>
  <c r="AQ483" i="4"/>
  <c r="AR483" i="4"/>
  <c r="AU483" i="4"/>
  <c r="AV483" i="4"/>
  <c r="AY483" i="4"/>
  <c r="AZ483" i="4"/>
  <c r="BA483" i="4"/>
  <c r="S484" i="4"/>
  <c r="T484" i="4" s="1"/>
  <c r="V484" i="4"/>
  <c r="W484" i="4"/>
  <c r="X484" i="4"/>
  <c r="AA484" i="4"/>
  <c r="AB484" i="4"/>
  <c r="AC484" i="4"/>
  <c r="AF484" i="4"/>
  <c r="AG484" i="4"/>
  <c r="AH484" i="4"/>
  <c r="AK484" i="4"/>
  <c r="AL484" i="4"/>
  <c r="AM484" i="4"/>
  <c r="AP484" i="4"/>
  <c r="AQ484" i="4"/>
  <c r="AR484" i="4"/>
  <c r="AU484" i="4"/>
  <c r="AV484" i="4"/>
  <c r="AY484" i="4"/>
  <c r="AZ484" i="4"/>
  <c r="BA484" i="4"/>
  <c r="S485" i="4"/>
  <c r="T485" i="4" s="1"/>
  <c r="V485" i="4"/>
  <c r="W485" i="4"/>
  <c r="X485" i="4"/>
  <c r="AA485" i="4"/>
  <c r="AB485" i="4"/>
  <c r="AC485" i="4"/>
  <c r="AF485" i="4"/>
  <c r="AG485" i="4"/>
  <c r="AH485" i="4"/>
  <c r="AK485" i="4"/>
  <c r="AL485" i="4"/>
  <c r="AM485" i="4"/>
  <c r="AP485" i="4"/>
  <c r="AQ485" i="4"/>
  <c r="AR485" i="4"/>
  <c r="AU485" i="4"/>
  <c r="AV485" i="4"/>
  <c r="AY485" i="4"/>
  <c r="AZ485" i="4"/>
  <c r="BA485" i="4"/>
  <c r="S486" i="4"/>
  <c r="T486" i="4" s="1"/>
  <c r="V486" i="4"/>
  <c r="W486" i="4"/>
  <c r="X486" i="4"/>
  <c r="AA486" i="4"/>
  <c r="AB486" i="4"/>
  <c r="AC486" i="4"/>
  <c r="AF486" i="4"/>
  <c r="AG486" i="4"/>
  <c r="AH486" i="4"/>
  <c r="AK486" i="4"/>
  <c r="AL486" i="4"/>
  <c r="AM486" i="4"/>
  <c r="AP486" i="4"/>
  <c r="AQ486" i="4"/>
  <c r="AR486" i="4"/>
  <c r="AU486" i="4"/>
  <c r="AV486" i="4"/>
  <c r="AY486" i="4"/>
  <c r="AZ486" i="4"/>
  <c r="BA486" i="4"/>
  <c r="V487" i="4"/>
  <c r="W487" i="4"/>
  <c r="X487" i="4"/>
  <c r="AA487" i="4"/>
  <c r="AB487" i="4"/>
  <c r="AC487" i="4"/>
  <c r="AF487" i="4"/>
  <c r="AG487" i="4"/>
  <c r="AH487" i="4"/>
  <c r="AK487" i="4"/>
  <c r="AL487" i="4"/>
  <c r="AM487" i="4"/>
  <c r="AP487" i="4"/>
  <c r="AQ487" i="4"/>
  <c r="AR487" i="4"/>
  <c r="AU487" i="4"/>
  <c r="AV487" i="4"/>
  <c r="AY487" i="4"/>
  <c r="AZ487" i="4"/>
  <c r="BA487" i="4"/>
  <c r="S488" i="4"/>
  <c r="T488" i="4" s="1"/>
  <c r="V488" i="4"/>
  <c r="W488" i="4"/>
  <c r="X488" i="4"/>
  <c r="AA488" i="4"/>
  <c r="AB488" i="4"/>
  <c r="AC488" i="4"/>
  <c r="AF488" i="4"/>
  <c r="AG488" i="4"/>
  <c r="AH488" i="4"/>
  <c r="AK488" i="4"/>
  <c r="AL488" i="4"/>
  <c r="AM488" i="4"/>
  <c r="AP488" i="4"/>
  <c r="AQ488" i="4"/>
  <c r="AR488" i="4"/>
  <c r="AU488" i="4"/>
  <c r="AV488" i="4"/>
  <c r="AY488" i="4"/>
  <c r="AZ488" i="4"/>
  <c r="BA488" i="4"/>
  <c r="S489" i="4"/>
  <c r="T489" i="4" s="1"/>
  <c r="V489" i="4"/>
  <c r="W489" i="4"/>
  <c r="X489" i="4"/>
  <c r="AA489" i="4"/>
  <c r="AB489" i="4"/>
  <c r="AC489" i="4"/>
  <c r="AF489" i="4"/>
  <c r="AG489" i="4"/>
  <c r="AH489" i="4"/>
  <c r="AK489" i="4"/>
  <c r="AL489" i="4"/>
  <c r="AM489" i="4"/>
  <c r="AP489" i="4"/>
  <c r="AQ489" i="4"/>
  <c r="AR489" i="4"/>
  <c r="AU489" i="4"/>
  <c r="AV489" i="4"/>
  <c r="AY489" i="4"/>
  <c r="AZ489" i="4"/>
  <c r="BA489" i="4"/>
  <c r="S490" i="4"/>
  <c r="T490" i="4" s="1"/>
  <c r="V490" i="4"/>
  <c r="W490" i="4"/>
  <c r="X490" i="4"/>
  <c r="AA490" i="4"/>
  <c r="AB490" i="4"/>
  <c r="AC490" i="4"/>
  <c r="AF490" i="4"/>
  <c r="AG490" i="4"/>
  <c r="AH490" i="4"/>
  <c r="AK490" i="4"/>
  <c r="AL490" i="4"/>
  <c r="AM490" i="4"/>
  <c r="AP490" i="4"/>
  <c r="AQ490" i="4"/>
  <c r="AR490" i="4"/>
  <c r="AU490" i="4"/>
  <c r="AV490" i="4"/>
  <c r="AY490" i="4"/>
  <c r="AZ490" i="4"/>
  <c r="BA490" i="4"/>
  <c r="D449" i="4"/>
  <c r="D450" i="4"/>
  <c r="D451" i="4"/>
  <c r="D452" i="4"/>
  <c r="D453" i="4"/>
  <c r="D454" i="4"/>
  <c r="D455" i="4"/>
  <c r="D456" i="4"/>
  <c r="D457" i="4"/>
  <c r="D458" i="4"/>
  <c r="D459" i="4"/>
  <c r="D460" i="4"/>
  <c r="D461" i="4"/>
  <c r="D462" i="4"/>
  <c r="D463" i="4"/>
  <c r="D464" i="4"/>
  <c r="D465" i="4"/>
  <c r="D466" i="4"/>
  <c r="D467" i="4"/>
  <c r="D468" i="4"/>
  <c r="D469" i="4"/>
  <c r="D470" i="4"/>
  <c r="D471" i="4"/>
  <c r="D472" i="4"/>
  <c r="D473" i="4"/>
  <c r="D474" i="4"/>
  <c r="D475" i="4"/>
  <c r="D476" i="4"/>
  <c r="D477" i="4"/>
  <c r="D478" i="4"/>
  <c r="D479" i="4"/>
  <c r="D480" i="4"/>
  <c r="D481" i="4"/>
  <c r="D482" i="4"/>
  <c r="D483" i="4"/>
  <c r="D484" i="4"/>
  <c r="D485" i="4"/>
  <c r="D486" i="4"/>
  <c r="D487" i="4"/>
  <c r="D488" i="4"/>
  <c r="D489" i="4"/>
  <c r="D490" i="4"/>
  <c r="AH8" i="4"/>
  <c r="AH16" i="4"/>
  <c r="AH70" i="4"/>
  <c r="AH178" i="4"/>
  <c r="AH180" i="4"/>
  <c r="AH181" i="4"/>
  <c r="AH182" i="4"/>
  <c r="AH183" i="4"/>
  <c r="AH184" i="4"/>
  <c r="AH267" i="4"/>
  <c r="AH268" i="4"/>
  <c r="AH269" i="4"/>
  <c r="AH270" i="4"/>
  <c r="AH271" i="4"/>
  <c r="AH272" i="4"/>
  <c r="AH322" i="4"/>
  <c r="AH323" i="4"/>
  <c r="AH324" i="4"/>
  <c r="AH325" i="4"/>
  <c r="AH326" i="4"/>
  <c r="AH327" i="4"/>
  <c r="AH358" i="4"/>
  <c r="AH359" i="4"/>
  <c r="AH360" i="4"/>
  <c r="AH361" i="4"/>
  <c r="AH362" i="4"/>
  <c r="AH363" i="4"/>
  <c r="AH370" i="4"/>
  <c r="AH371" i="4"/>
  <c r="AH372" i="4"/>
  <c r="AH373" i="4"/>
  <c r="AH374" i="4"/>
  <c r="AH375" i="4"/>
  <c r="AH423" i="4"/>
  <c r="AH424" i="4"/>
  <c r="AH425" i="4"/>
  <c r="AH426" i="4"/>
  <c r="AH427" i="4"/>
  <c r="AH428" i="4"/>
  <c r="AH429" i="4"/>
  <c r="AH430" i="4"/>
  <c r="AH431" i="4"/>
  <c r="AH432" i="4"/>
  <c r="AH433" i="4"/>
  <c r="AH434" i="4"/>
  <c r="AH435" i="4"/>
  <c r="AH436" i="4"/>
  <c r="AH437" i="4"/>
  <c r="AH438" i="4"/>
  <c r="AH439" i="4"/>
  <c r="AH440" i="4"/>
  <c r="AH441" i="4"/>
  <c r="AH442" i="4"/>
  <c r="AH443" i="4"/>
  <c r="AH444" i="4"/>
  <c r="AH445" i="4"/>
  <c r="AH446" i="4"/>
  <c r="AH447" i="4"/>
  <c r="AH448" i="4"/>
  <c r="AH279" i="4"/>
  <c r="AH280" i="4"/>
  <c r="AH281" i="4"/>
  <c r="AH282" i="4"/>
  <c r="AH287" i="4"/>
  <c r="AH21" i="4"/>
  <c r="AH22" i="4"/>
  <c r="AH24" i="4"/>
  <c r="AH25" i="4"/>
  <c r="AH26" i="4"/>
  <c r="AH27" i="4"/>
  <c r="AH30" i="4"/>
  <c r="AH33" i="4"/>
  <c r="AH36" i="4"/>
  <c r="AH55" i="4"/>
  <c r="AH56" i="4"/>
  <c r="AH57" i="4"/>
  <c r="AH60" i="4"/>
  <c r="AH61" i="4"/>
  <c r="AH62" i="4"/>
  <c r="AH63" i="4"/>
  <c r="AH64" i="4"/>
  <c r="AH66" i="4"/>
  <c r="AH69" i="4"/>
  <c r="AH74" i="4"/>
  <c r="AH77" i="4"/>
  <c r="AH129" i="4"/>
  <c r="AH136" i="4"/>
  <c r="AH149" i="4"/>
  <c r="AH150" i="4"/>
  <c r="AH151" i="4"/>
  <c r="AH174" i="4"/>
  <c r="AH175" i="4"/>
  <c r="AH176" i="4"/>
  <c r="AH186" i="4"/>
  <c r="AH187" i="4"/>
  <c r="AH188" i="4"/>
  <c r="AH189" i="4"/>
  <c r="AH202" i="4"/>
  <c r="AH203" i="4"/>
  <c r="AH204" i="4"/>
  <c r="AH276" i="4"/>
  <c r="AH277" i="4"/>
  <c r="AH278" i="4"/>
  <c r="AH304" i="4"/>
  <c r="AH305" i="4"/>
  <c r="AH306" i="4"/>
  <c r="AH333" i="4"/>
  <c r="AH334" i="4"/>
  <c r="AH335" i="4"/>
  <c r="AH355" i="4"/>
  <c r="AH356" i="4"/>
  <c r="AH357" i="4"/>
  <c r="AH384" i="4"/>
  <c r="AH385" i="4"/>
  <c r="AH386" i="4"/>
  <c r="AH409" i="4"/>
  <c r="AH410" i="4"/>
  <c r="AH411" i="4"/>
  <c r="AH420" i="4"/>
  <c r="AH421" i="4"/>
  <c r="AH422" i="4"/>
  <c r="AH9" i="4"/>
  <c r="AH23" i="4"/>
  <c r="AH32" i="4"/>
  <c r="AH34" i="4"/>
  <c r="AH41" i="4"/>
  <c r="AH45" i="4"/>
  <c r="AH49" i="4"/>
  <c r="AH58" i="4"/>
  <c r="AH65" i="4"/>
  <c r="AH67" i="4"/>
  <c r="AH71" i="4"/>
  <c r="AH79" i="4"/>
  <c r="AH82" i="4"/>
  <c r="AH83" i="4"/>
  <c r="AH86" i="4"/>
  <c r="AH90" i="4"/>
  <c r="AH91" i="4"/>
  <c r="AH93" i="4"/>
  <c r="AH95" i="4"/>
  <c r="AH106" i="4"/>
  <c r="AH107" i="4"/>
  <c r="AH108" i="4"/>
  <c r="AH109" i="4"/>
  <c r="AH110" i="4"/>
  <c r="AH111" i="4"/>
  <c r="AH112" i="4"/>
  <c r="AH113" i="4"/>
  <c r="AH114" i="4"/>
  <c r="AH196" i="4"/>
  <c r="AH197" i="4"/>
  <c r="AH198" i="4"/>
  <c r="AH199" i="4"/>
  <c r="AH200" i="4"/>
  <c r="AH201" i="4"/>
  <c r="AH364" i="4"/>
  <c r="AH365" i="4"/>
  <c r="AH366" i="4"/>
  <c r="AH367" i="4"/>
  <c r="AH368" i="4"/>
  <c r="AH369" i="4"/>
  <c r="AH171" i="4"/>
  <c r="AH172" i="4"/>
  <c r="AH173" i="4"/>
  <c r="AH3" i="4"/>
  <c r="AH12" i="4"/>
  <c r="AH13" i="4"/>
  <c r="AH17" i="4"/>
  <c r="AH19" i="4"/>
  <c r="AH28" i="4"/>
  <c r="AH35" i="4"/>
  <c r="AH37" i="4"/>
  <c r="AH43" i="4"/>
  <c r="AH53" i="4"/>
  <c r="AH54" i="4"/>
  <c r="AH59" i="4"/>
  <c r="AH73" i="4"/>
  <c r="AH78" i="4"/>
  <c r="AH84" i="4"/>
  <c r="AH85" i="4"/>
  <c r="AH92" i="4"/>
  <c r="AH97" i="4"/>
  <c r="AH98" i="4"/>
  <c r="AH99" i="4"/>
  <c r="AH100" i="4"/>
  <c r="AH101" i="4"/>
  <c r="AH102" i="4"/>
  <c r="AH103" i="4"/>
  <c r="AH104" i="4"/>
  <c r="AH105" i="4"/>
  <c r="AH115" i="4"/>
  <c r="AH130" i="4"/>
  <c r="AH131" i="4"/>
  <c r="AH132" i="4"/>
  <c r="AH133" i="4"/>
  <c r="AH134" i="4"/>
  <c r="AH135" i="4"/>
  <c r="AH156" i="4"/>
  <c r="AH157" i="4"/>
  <c r="AH158" i="4"/>
  <c r="AH160" i="4"/>
  <c r="AH161" i="4"/>
  <c r="AH162" i="4"/>
  <c r="AH163" i="4"/>
  <c r="AH164" i="4"/>
  <c r="AH165" i="4"/>
  <c r="AH166" i="4"/>
  <c r="AH167" i="4"/>
  <c r="AH214" i="4"/>
  <c r="AH215" i="4"/>
  <c r="AH216" i="4"/>
  <c r="AH217" i="4"/>
  <c r="AH218" i="4"/>
  <c r="AH219" i="4"/>
  <c r="AH251" i="4"/>
  <c r="AH252" i="4"/>
  <c r="AH253" i="4"/>
  <c r="AH254" i="4"/>
  <c r="AH255" i="4"/>
  <c r="AH256" i="4"/>
  <c r="AH257" i="4"/>
  <c r="AH258" i="4"/>
  <c r="AH259" i="4"/>
  <c r="AH260" i="4"/>
  <c r="AH261" i="4"/>
  <c r="AH262" i="4"/>
  <c r="AH263" i="4"/>
  <c r="AH264" i="4"/>
  <c r="AH265" i="4"/>
  <c r="AH266" i="4"/>
  <c r="AH288" i="4"/>
  <c r="AH289" i="4"/>
  <c r="AH290" i="4"/>
  <c r="AH291" i="4"/>
  <c r="AH292" i="4"/>
  <c r="AH293" i="4"/>
  <c r="AH296" i="4"/>
  <c r="AH297" i="4"/>
  <c r="AH298" i="4"/>
  <c r="AH299" i="4"/>
  <c r="AH300" i="4"/>
  <c r="AH301" i="4"/>
  <c r="AH346" i="4"/>
  <c r="AH347" i="4"/>
  <c r="AH348" i="4"/>
  <c r="AH349" i="4"/>
  <c r="AH350" i="4"/>
  <c r="AH351" i="4"/>
  <c r="AH376" i="4"/>
  <c r="AH377" i="4"/>
  <c r="AH378" i="4"/>
  <c r="AH380" i="4"/>
  <c r="AH381" i="4"/>
  <c r="AH382" i="4"/>
  <c r="AH398" i="4"/>
  <c r="AH399" i="4"/>
  <c r="AH400" i="4"/>
  <c r="AH401" i="4"/>
  <c r="AH402" i="4"/>
  <c r="AH403" i="4"/>
  <c r="AH412" i="4"/>
  <c r="AH413" i="4"/>
  <c r="AH414" i="4"/>
  <c r="AH415" i="4"/>
  <c r="AH416" i="4"/>
  <c r="AH417" i="4"/>
  <c r="AH152" i="4"/>
  <c r="AH153" i="4"/>
  <c r="AH154" i="4"/>
  <c r="AH168" i="4"/>
  <c r="AH169" i="4"/>
  <c r="AH170" i="4"/>
  <c r="AH208" i="4"/>
  <c r="AH209" i="4"/>
  <c r="AH210" i="4"/>
  <c r="AH211" i="4"/>
  <c r="AH137" i="4"/>
  <c r="AH138" i="4"/>
  <c r="AH139" i="4"/>
  <c r="AH140" i="4"/>
  <c r="AH141" i="4"/>
  <c r="AH142" i="4"/>
  <c r="AH143" i="4"/>
  <c r="AH144" i="4"/>
  <c r="AH145" i="4"/>
  <c r="AH155" i="4"/>
  <c r="AH212" i="4"/>
  <c r="AH213" i="4"/>
  <c r="AH220" i="4"/>
  <c r="AH221" i="4"/>
  <c r="AH222" i="4"/>
  <c r="AH223" i="4"/>
  <c r="AH224" i="4"/>
  <c r="AH225" i="4"/>
  <c r="AH226" i="4"/>
  <c r="AH227" i="4"/>
  <c r="AH228" i="4"/>
  <c r="AH229" i="4"/>
  <c r="AH230" i="4"/>
  <c r="AH231" i="4"/>
  <c r="AH232" i="4"/>
  <c r="AH233" i="4"/>
  <c r="AH234" i="4"/>
  <c r="AH235" i="4"/>
  <c r="AH236" i="4"/>
  <c r="AH294" i="4"/>
  <c r="AH295" i="4"/>
  <c r="AH302" i="4"/>
  <c r="AH303" i="4"/>
  <c r="AH344" i="4"/>
  <c r="AH345" i="4"/>
  <c r="AH379" i="4"/>
  <c r="AH383" i="4"/>
  <c r="AH404" i="4"/>
  <c r="AH405" i="4"/>
  <c r="AH418" i="4"/>
  <c r="AH419" i="4"/>
  <c r="AH4" i="4"/>
  <c r="AH5" i="4"/>
  <c r="AH6" i="4"/>
  <c r="AH10" i="4"/>
  <c r="AH11" i="4"/>
  <c r="AH14" i="4"/>
  <c r="AH15" i="4"/>
  <c r="AH18" i="4"/>
  <c r="AH20" i="4"/>
  <c r="AH29" i="4"/>
  <c r="AH31" i="4"/>
  <c r="AH38" i="4"/>
  <c r="AH39" i="4"/>
  <c r="AH40" i="4"/>
  <c r="AH42" i="4"/>
  <c r="AH44" i="4"/>
  <c r="AH46" i="4"/>
  <c r="AH47" i="4"/>
  <c r="AH48" i="4"/>
  <c r="AH50" i="4"/>
  <c r="AH51" i="4"/>
  <c r="AH52" i="4"/>
  <c r="AH68" i="4"/>
  <c r="AH72" i="4"/>
  <c r="AH75" i="4"/>
  <c r="AH76" i="4"/>
  <c r="AH80" i="4"/>
  <c r="AH81" i="4"/>
  <c r="AH87" i="4"/>
  <c r="AH88" i="4"/>
  <c r="AH89" i="4"/>
  <c r="AH94" i="4"/>
  <c r="AH96" i="4"/>
  <c r="AH116" i="4"/>
  <c r="AH126" i="4"/>
  <c r="AH127" i="4"/>
  <c r="AH128" i="4"/>
  <c r="AH159" i="4"/>
  <c r="AH177" i="4"/>
  <c r="AH179" i="4"/>
  <c r="AH185" i="4"/>
  <c r="AH190" i="4"/>
  <c r="AH191" i="4"/>
  <c r="AH205" i="4"/>
  <c r="AH206" i="4"/>
  <c r="AH207" i="4"/>
  <c r="AH237" i="4"/>
  <c r="AH238" i="4"/>
  <c r="AH239" i="4"/>
  <c r="AH240" i="4"/>
  <c r="AH241" i="4"/>
  <c r="AH242" i="4"/>
  <c r="AH243" i="4"/>
  <c r="AH244" i="4"/>
  <c r="AH245" i="4"/>
  <c r="AH246" i="4"/>
  <c r="AH247" i="4"/>
  <c r="AH248" i="4"/>
  <c r="AH249" i="4"/>
  <c r="AH250" i="4"/>
  <c r="AH273" i="4"/>
  <c r="AH274" i="4"/>
  <c r="AH275" i="4"/>
  <c r="AH307" i="4"/>
  <c r="AH308" i="4"/>
  <c r="AH309" i="4"/>
  <c r="AH330" i="4"/>
  <c r="AH331" i="4"/>
  <c r="AH332" i="4"/>
  <c r="AH352" i="4"/>
  <c r="AH353" i="4"/>
  <c r="AH354" i="4"/>
  <c r="AH387" i="4"/>
  <c r="AH388" i="4"/>
  <c r="AH389" i="4"/>
  <c r="AH406" i="4"/>
  <c r="AH407" i="4"/>
  <c r="AH408" i="4"/>
  <c r="AH328" i="4"/>
  <c r="AH329" i="4"/>
  <c r="AH117" i="4"/>
  <c r="AH118" i="4"/>
  <c r="AH119" i="4"/>
  <c r="AH120" i="4"/>
  <c r="AH121" i="4"/>
  <c r="AH122" i="4"/>
  <c r="AH123" i="4"/>
  <c r="AH124" i="4"/>
  <c r="AH125" i="4"/>
  <c r="AH146" i="4"/>
  <c r="AH147" i="4"/>
  <c r="AH148" i="4"/>
  <c r="AH192" i="4"/>
  <c r="AH193" i="4"/>
  <c r="AH194" i="4"/>
  <c r="AH195" i="4"/>
  <c r="AH283" i="4"/>
  <c r="AH284" i="4"/>
  <c r="AH285" i="4"/>
  <c r="AH286" i="4"/>
  <c r="AH310" i="4"/>
  <c r="AH311" i="4"/>
  <c r="AH312" i="4"/>
  <c r="AH313" i="4"/>
  <c r="AH314" i="4"/>
  <c r="AH315" i="4"/>
  <c r="AH316" i="4"/>
  <c r="AH317" i="4"/>
  <c r="AH318" i="4"/>
  <c r="AH319" i="4"/>
  <c r="AH320" i="4"/>
  <c r="AH321" i="4"/>
  <c r="AH336" i="4"/>
  <c r="AH337" i="4"/>
  <c r="AH338" i="4"/>
  <c r="AH339" i="4"/>
  <c r="AH340" i="4"/>
  <c r="AH341" i="4"/>
  <c r="AH342" i="4"/>
  <c r="AH343" i="4"/>
  <c r="AH390" i="4"/>
  <c r="AH391" i="4"/>
  <c r="AH392" i="4"/>
  <c r="AH393" i="4"/>
  <c r="AH394" i="4"/>
  <c r="AH395" i="4"/>
  <c r="AH396" i="4"/>
  <c r="AH397" i="4"/>
  <c r="AH7" i="4"/>
  <c r="AY8" i="4"/>
  <c r="AZ8" i="4"/>
  <c r="BA8" i="4"/>
  <c r="AY16" i="4"/>
  <c r="AZ16" i="4"/>
  <c r="BA16" i="4"/>
  <c r="AY70" i="4"/>
  <c r="AZ70" i="4"/>
  <c r="BA70" i="4"/>
  <c r="AY178" i="4"/>
  <c r="AZ178" i="4"/>
  <c r="BA178" i="4"/>
  <c r="AY180" i="4"/>
  <c r="AZ180" i="4"/>
  <c r="BA180" i="4"/>
  <c r="AY181" i="4"/>
  <c r="AZ181" i="4"/>
  <c r="BA181" i="4"/>
  <c r="AY182" i="4"/>
  <c r="AZ182" i="4"/>
  <c r="BA182" i="4"/>
  <c r="AY183" i="4"/>
  <c r="AZ183" i="4"/>
  <c r="BA183" i="4"/>
  <c r="AY184" i="4"/>
  <c r="AZ184" i="4"/>
  <c r="BA184" i="4"/>
  <c r="AY267" i="4"/>
  <c r="AZ267" i="4"/>
  <c r="BA267" i="4"/>
  <c r="AY268" i="4"/>
  <c r="AZ268" i="4"/>
  <c r="BA268" i="4"/>
  <c r="AY269" i="4"/>
  <c r="AZ269" i="4"/>
  <c r="BA269" i="4"/>
  <c r="AY270" i="4"/>
  <c r="AZ270" i="4"/>
  <c r="BA270" i="4"/>
  <c r="AY271" i="4"/>
  <c r="AZ271" i="4"/>
  <c r="BA271" i="4"/>
  <c r="AY272" i="4"/>
  <c r="AZ272" i="4"/>
  <c r="BA272" i="4"/>
  <c r="AY322" i="4"/>
  <c r="AZ322" i="4"/>
  <c r="BA322" i="4"/>
  <c r="AY323" i="4"/>
  <c r="AZ323" i="4"/>
  <c r="BA323" i="4"/>
  <c r="AY324" i="4"/>
  <c r="AZ324" i="4"/>
  <c r="BA324" i="4"/>
  <c r="AY325" i="4"/>
  <c r="AZ325" i="4"/>
  <c r="BA325" i="4"/>
  <c r="AY326" i="4"/>
  <c r="AZ326" i="4"/>
  <c r="BA326" i="4"/>
  <c r="AY327" i="4"/>
  <c r="AZ327" i="4"/>
  <c r="BA327" i="4"/>
  <c r="AY358" i="4"/>
  <c r="AZ358" i="4"/>
  <c r="BA358" i="4"/>
  <c r="AY359" i="4"/>
  <c r="AZ359" i="4"/>
  <c r="BA359" i="4"/>
  <c r="AY360" i="4"/>
  <c r="AZ360" i="4"/>
  <c r="BA360" i="4"/>
  <c r="AY361" i="4"/>
  <c r="AZ361" i="4"/>
  <c r="BA361" i="4"/>
  <c r="AY362" i="4"/>
  <c r="AZ362" i="4"/>
  <c r="BA362" i="4"/>
  <c r="AY363" i="4"/>
  <c r="AZ363" i="4"/>
  <c r="BA363" i="4"/>
  <c r="AY370" i="4"/>
  <c r="AZ370" i="4"/>
  <c r="BA370" i="4"/>
  <c r="AY371" i="4"/>
  <c r="AZ371" i="4"/>
  <c r="BA371" i="4"/>
  <c r="AY372" i="4"/>
  <c r="AZ372" i="4"/>
  <c r="BA372" i="4"/>
  <c r="AY373" i="4"/>
  <c r="AZ373" i="4"/>
  <c r="BA373" i="4"/>
  <c r="AY374" i="4"/>
  <c r="AZ374" i="4"/>
  <c r="BA374" i="4"/>
  <c r="AY375" i="4"/>
  <c r="AZ375" i="4"/>
  <c r="BA375" i="4"/>
  <c r="AY423" i="4"/>
  <c r="AZ423" i="4"/>
  <c r="BA423" i="4"/>
  <c r="AY424" i="4"/>
  <c r="AZ424" i="4"/>
  <c r="BA424" i="4"/>
  <c r="AY425" i="4"/>
  <c r="AZ425" i="4"/>
  <c r="BA425" i="4"/>
  <c r="AY426" i="4"/>
  <c r="AZ426" i="4"/>
  <c r="BA426" i="4"/>
  <c r="AY427" i="4"/>
  <c r="AZ427" i="4"/>
  <c r="BA427" i="4"/>
  <c r="AY428" i="4"/>
  <c r="AZ428" i="4"/>
  <c r="BA428" i="4"/>
  <c r="AY429" i="4"/>
  <c r="AZ429" i="4"/>
  <c r="BA429" i="4"/>
  <c r="AY430" i="4"/>
  <c r="AZ430" i="4"/>
  <c r="BA430" i="4"/>
  <c r="AY431" i="4"/>
  <c r="AZ431" i="4"/>
  <c r="BA431" i="4"/>
  <c r="AY432" i="4"/>
  <c r="AZ432" i="4"/>
  <c r="BA432" i="4"/>
  <c r="AY433" i="4"/>
  <c r="AZ433" i="4"/>
  <c r="BA433" i="4"/>
  <c r="AY434" i="4"/>
  <c r="AZ434" i="4"/>
  <c r="BA434" i="4"/>
  <c r="AY435" i="4"/>
  <c r="AZ435" i="4"/>
  <c r="BA435" i="4"/>
  <c r="AY436" i="4"/>
  <c r="AZ436" i="4"/>
  <c r="BA436" i="4"/>
  <c r="AY437" i="4"/>
  <c r="AZ437" i="4"/>
  <c r="BA437" i="4"/>
  <c r="AY438" i="4"/>
  <c r="AZ438" i="4"/>
  <c r="BA438" i="4"/>
  <c r="AY439" i="4"/>
  <c r="AZ439" i="4"/>
  <c r="BA439" i="4"/>
  <c r="AY440" i="4"/>
  <c r="AZ440" i="4"/>
  <c r="BA440" i="4"/>
  <c r="AY441" i="4"/>
  <c r="AZ441" i="4"/>
  <c r="BA441" i="4"/>
  <c r="AY442" i="4"/>
  <c r="AZ442" i="4"/>
  <c r="BA442" i="4"/>
  <c r="AY443" i="4"/>
  <c r="AZ443" i="4"/>
  <c r="BA443" i="4"/>
  <c r="AY444" i="4"/>
  <c r="AZ444" i="4"/>
  <c r="BA444" i="4"/>
  <c r="AY445" i="4"/>
  <c r="AZ445" i="4"/>
  <c r="BA445" i="4"/>
  <c r="AY446" i="4"/>
  <c r="AZ446" i="4"/>
  <c r="BA446" i="4"/>
  <c r="AY447" i="4"/>
  <c r="AZ447" i="4"/>
  <c r="BA447" i="4"/>
  <c r="AY448" i="4"/>
  <c r="AZ448" i="4"/>
  <c r="BA448" i="4"/>
  <c r="AY279" i="4"/>
  <c r="AZ279" i="4"/>
  <c r="BA279" i="4"/>
  <c r="AY280" i="4"/>
  <c r="AZ280" i="4"/>
  <c r="BA280" i="4"/>
  <c r="AY281" i="4"/>
  <c r="AZ281" i="4"/>
  <c r="BA281" i="4"/>
  <c r="AY282" i="4"/>
  <c r="AZ282" i="4"/>
  <c r="BA282" i="4"/>
  <c r="AY287" i="4"/>
  <c r="AZ287" i="4"/>
  <c r="BA287" i="4"/>
  <c r="AY21" i="4"/>
  <c r="AZ21" i="4"/>
  <c r="AY22" i="4"/>
  <c r="AZ22" i="4"/>
  <c r="AY24" i="4"/>
  <c r="AZ24" i="4"/>
  <c r="AY25" i="4"/>
  <c r="AZ25" i="4"/>
  <c r="AY26" i="4"/>
  <c r="AZ26" i="4"/>
  <c r="AY27" i="4"/>
  <c r="AZ27" i="4"/>
  <c r="AY30" i="4"/>
  <c r="AZ30" i="4"/>
  <c r="AY33" i="4"/>
  <c r="AZ33" i="4"/>
  <c r="AY36" i="4"/>
  <c r="AZ36" i="4"/>
  <c r="AY55" i="4"/>
  <c r="AZ55" i="4"/>
  <c r="AY56" i="4"/>
  <c r="AZ56" i="4"/>
  <c r="AY57" i="4"/>
  <c r="AZ57" i="4"/>
  <c r="AY60" i="4"/>
  <c r="AZ60" i="4"/>
  <c r="AY61" i="4"/>
  <c r="AZ61" i="4"/>
  <c r="AY62" i="4"/>
  <c r="AZ62" i="4"/>
  <c r="AY63" i="4"/>
  <c r="AZ63" i="4"/>
  <c r="AY64" i="4"/>
  <c r="AZ64" i="4"/>
  <c r="AY66" i="4"/>
  <c r="AZ66" i="4"/>
  <c r="BA66" i="4"/>
  <c r="AY69" i="4"/>
  <c r="AZ69" i="4"/>
  <c r="BA69" i="4"/>
  <c r="AY74" i="4"/>
  <c r="AZ74" i="4"/>
  <c r="BA74" i="4"/>
  <c r="AY77" i="4"/>
  <c r="AZ77" i="4"/>
  <c r="BA77" i="4"/>
  <c r="AY129" i="4"/>
  <c r="AZ129" i="4"/>
  <c r="AY136" i="4"/>
  <c r="AZ136" i="4"/>
  <c r="AY149" i="4"/>
  <c r="AZ149" i="4"/>
  <c r="AY150" i="4"/>
  <c r="AZ150" i="4"/>
  <c r="AY151" i="4"/>
  <c r="AZ151" i="4"/>
  <c r="AY174" i="4"/>
  <c r="AZ174" i="4"/>
  <c r="AY175" i="4"/>
  <c r="AZ175" i="4"/>
  <c r="AW176" i="4"/>
  <c r="AX176" i="4"/>
  <c r="AY176" i="4"/>
  <c r="AZ176" i="4"/>
  <c r="BA176" i="4"/>
  <c r="AY186" i="4"/>
  <c r="AZ186" i="4"/>
  <c r="AY187" i="4"/>
  <c r="AZ187" i="4"/>
  <c r="AY188" i="4"/>
  <c r="AZ188" i="4"/>
  <c r="AY189" i="4"/>
  <c r="AZ189" i="4"/>
  <c r="AY202" i="4"/>
  <c r="AZ202" i="4"/>
  <c r="AY203" i="4"/>
  <c r="AZ203" i="4"/>
  <c r="AY204" i="4"/>
  <c r="AZ204" i="4"/>
  <c r="AY276" i="4"/>
  <c r="AZ276" i="4"/>
  <c r="AY277" i="4"/>
  <c r="AZ277" i="4"/>
  <c r="AY278" i="4"/>
  <c r="AZ278" i="4"/>
  <c r="AY304" i="4"/>
  <c r="AZ304" i="4"/>
  <c r="AY305" i="4"/>
  <c r="AZ305" i="4"/>
  <c r="AY306" i="4"/>
  <c r="AZ306" i="4"/>
  <c r="AY333" i="4"/>
  <c r="AZ333" i="4"/>
  <c r="AY334" i="4"/>
  <c r="AZ334" i="4"/>
  <c r="AY335" i="4"/>
  <c r="AZ335" i="4"/>
  <c r="AY355" i="4"/>
  <c r="AZ355" i="4"/>
  <c r="AY356" i="4"/>
  <c r="AZ356" i="4"/>
  <c r="AY357" i="4"/>
  <c r="AZ357" i="4"/>
  <c r="AY384" i="4"/>
  <c r="AZ384" i="4"/>
  <c r="BA384" i="4"/>
  <c r="AY385" i="4"/>
  <c r="AZ385" i="4"/>
  <c r="BA385" i="4"/>
  <c r="AY386" i="4"/>
  <c r="AZ386" i="4"/>
  <c r="BA386" i="4"/>
  <c r="AY409" i="4"/>
  <c r="AZ409" i="4"/>
  <c r="BA409" i="4"/>
  <c r="AY410" i="4"/>
  <c r="AZ410" i="4"/>
  <c r="BA410" i="4"/>
  <c r="AY411" i="4"/>
  <c r="AZ411" i="4"/>
  <c r="BA411" i="4"/>
  <c r="AY420" i="4"/>
  <c r="AZ420" i="4"/>
  <c r="BA420" i="4"/>
  <c r="AY421" i="4"/>
  <c r="AZ421" i="4"/>
  <c r="BA421" i="4"/>
  <c r="AY422" i="4"/>
  <c r="AZ422" i="4"/>
  <c r="BA422" i="4"/>
  <c r="AY9" i="4"/>
  <c r="AZ9" i="4"/>
  <c r="BA9" i="4"/>
  <c r="AY23" i="4"/>
  <c r="AZ23" i="4"/>
  <c r="BA23" i="4"/>
  <c r="AY32" i="4"/>
  <c r="AZ32" i="4"/>
  <c r="BA32" i="4"/>
  <c r="AY34" i="4"/>
  <c r="AZ34" i="4"/>
  <c r="BA34" i="4"/>
  <c r="AY41" i="4"/>
  <c r="AZ41" i="4"/>
  <c r="BA41" i="4"/>
  <c r="AY45" i="4"/>
  <c r="AZ45" i="4"/>
  <c r="BA45" i="4"/>
  <c r="AY49" i="4"/>
  <c r="AZ49" i="4"/>
  <c r="BA49" i="4"/>
  <c r="AY58" i="4"/>
  <c r="AZ58" i="4"/>
  <c r="BA58" i="4"/>
  <c r="AY65" i="4"/>
  <c r="AZ65" i="4"/>
  <c r="BA65" i="4"/>
  <c r="AY67" i="4"/>
  <c r="AZ67" i="4"/>
  <c r="BA67" i="4"/>
  <c r="AY71" i="4"/>
  <c r="AZ71" i="4"/>
  <c r="BA71" i="4"/>
  <c r="AY79" i="4"/>
  <c r="AZ79" i="4"/>
  <c r="BA79" i="4"/>
  <c r="AY82" i="4"/>
  <c r="AZ82" i="4"/>
  <c r="BA82" i="4"/>
  <c r="AY83" i="4"/>
  <c r="AZ83" i="4"/>
  <c r="BA83" i="4"/>
  <c r="AY86" i="4"/>
  <c r="AZ86" i="4"/>
  <c r="BA86" i="4"/>
  <c r="AY90" i="4"/>
  <c r="AZ90" i="4"/>
  <c r="BA90" i="4"/>
  <c r="AY91" i="4"/>
  <c r="AZ91" i="4"/>
  <c r="BA91" i="4"/>
  <c r="AY93" i="4"/>
  <c r="AZ93" i="4"/>
  <c r="BA93" i="4"/>
  <c r="AY95" i="4"/>
  <c r="AZ95" i="4"/>
  <c r="BA95" i="4"/>
  <c r="AY106" i="4"/>
  <c r="AZ106" i="4"/>
  <c r="BA106" i="4"/>
  <c r="AY107" i="4"/>
  <c r="AZ107" i="4"/>
  <c r="BA107" i="4"/>
  <c r="AY108" i="4"/>
  <c r="AZ108" i="4"/>
  <c r="BA108" i="4"/>
  <c r="AY109" i="4"/>
  <c r="AZ109" i="4"/>
  <c r="BA109" i="4"/>
  <c r="AY110" i="4"/>
  <c r="AZ110" i="4"/>
  <c r="BA110" i="4"/>
  <c r="AY111" i="4"/>
  <c r="AZ111" i="4"/>
  <c r="BA111" i="4"/>
  <c r="AY112" i="4"/>
  <c r="AZ112" i="4"/>
  <c r="BA112" i="4"/>
  <c r="AY113" i="4"/>
  <c r="AZ113" i="4"/>
  <c r="BA113" i="4"/>
  <c r="AY114" i="4"/>
  <c r="AZ114" i="4"/>
  <c r="BA114" i="4"/>
  <c r="AY196" i="4"/>
  <c r="AZ196" i="4"/>
  <c r="BA196" i="4"/>
  <c r="AY197" i="4"/>
  <c r="AZ197" i="4"/>
  <c r="BA197" i="4"/>
  <c r="AY198" i="4"/>
  <c r="AZ198" i="4"/>
  <c r="BA198" i="4"/>
  <c r="AY199" i="4"/>
  <c r="AZ199" i="4"/>
  <c r="BA199" i="4"/>
  <c r="AY200" i="4"/>
  <c r="AZ200" i="4"/>
  <c r="BA200" i="4"/>
  <c r="AY201" i="4"/>
  <c r="AZ201" i="4"/>
  <c r="BA201" i="4"/>
  <c r="AY364" i="4"/>
  <c r="AZ364" i="4"/>
  <c r="BA364" i="4"/>
  <c r="AY365" i="4"/>
  <c r="AZ365" i="4"/>
  <c r="BA365" i="4"/>
  <c r="AY366" i="4"/>
  <c r="AZ366" i="4"/>
  <c r="BA366" i="4"/>
  <c r="AY367" i="4"/>
  <c r="AZ367" i="4"/>
  <c r="BA367" i="4"/>
  <c r="AY368" i="4"/>
  <c r="AZ368" i="4"/>
  <c r="BA368" i="4"/>
  <c r="AY369" i="4"/>
  <c r="AZ369" i="4"/>
  <c r="BA369" i="4"/>
  <c r="AY171" i="4"/>
  <c r="AZ171" i="4"/>
  <c r="BA171" i="4"/>
  <c r="AY172" i="4"/>
  <c r="AZ172" i="4"/>
  <c r="BA172" i="4"/>
  <c r="AY173" i="4"/>
  <c r="AZ173" i="4"/>
  <c r="BA173" i="4"/>
  <c r="AY3" i="4"/>
  <c r="AZ3" i="4"/>
  <c r="BA3" i="4"/>
  <c r="AY12" i="4"/>
  <c r="AZ12" i="4"/>
  <c r="BA12" i="4"/>
  <c r="AY13" i="4"/>
  <c r="AZ13" i="4"/>
  <c r="BA13" i="4"/>
  <c r="AY17" i="4"/>
  <c r="AZ17" i="4"/>
  <c r="BA17" i="4"/>
  <c r="AY19" i="4"/>
  <c r="AZ19" i="4"/>
  <c r="BA19" i="4"/>
  <c r="AY28" i="4"/>
  <c r="AZ28" i="4"/>
  <c r="BA28" i="4"/>
  <c r="AY35" i="4"/>
  <c r="AZ35" i="4"/>
  <c r="BA35" i="4"/>
  <c r="AY37" i="4"/>
  <c r="AZ37" i="4"/>
  <c r="BA37" i="4"/>
  <c r="AY43" i="4"/>
  <c r="AZ43" i="4"/>
  <c r="BA43" i="4"/>
  <c r="AY53" i="4"/>
  <c r="AZ53" i="4"/>
  <c r="BA53" i="4"/>
  <c r="AY54" i="4"/>
  <c r="AZ54" i="4"/>
  <c r="BA54" i="4"/>
  <c r="AY59" i="4"/>
  <c r="AZ59" i="4"/>
  <c r="BA59" i="4"/>
  <c r="AY73" i="4"/>
  <c r="AZ73" i="4"/>
  <c r="BA73" i="4"/>
  <c r="AY78" i="4"/>
  <c r="AZ78" i="4"/>
  <c r="BA78" i="4"/>
  <c r="AY84" i="4"/>
  <c r="AZ84" i="4"/>
  <c r="BA84" i="4"/>
  <c r="AY85" i="4"/>
  <c r="AZ85" i="4"/>
  <c r="BA85" i="4"/>
  <c r="AY92" i="4"/>
  <c r="AZ92" i="4"/>
  <c r="BA92" i="4"/>
  <c r="AY97" i="4"/>
  <c r="AZ97" i="4"/>
  <c r="BA97" i="4"/>
  <c r="AY98" i="4"/>
  <c r="AZ98" i="4"/>
  <c r="BA98" i="4"/>
  <c r="AY99" i="4"/>
  <c r="AZ99" i="4"/>
  <c r="BA99" i="4"/>
  <c r="AY100" i="4"/>
  <c r="AZ100" i="4"/>
  <c r="BA100" i="4"/>
  <c r="AY101" i="4"/>
  <c r="AZ101" i="4"/>
  <c r="BA101" i="4"/>
  <c r="AY102" i="4"/>
  <c r="AZ102" i="4"/>
  <c r="BA102" i="4"/>
  <c r="AY103" i="4"/>
  <c r="AZ103" i="4"/>
  <c r="BA103" i="4"/>
  <c r="AY104" i="4"/>
  <c r="AZ104" i="4"/>
  <c r="BA104" i="4"/>
  <c r="AY105" i="4"/>
  <c r="AZ105" i="4"/>
  <c r="BA105" i="4"/>
  <c r="AY115" i="4"/>
  <c r="AZ115" i="4"/>
  <c r="BA115" i="4"/>
  <c r="AY130" i="4"/>
  <c r="AZ130" i="4"/>
  <c r="BA130" i="4"/>
  <c r="AY131" i="4"/>
  <c r="AZ131" i="4"/>
  <c r="BA131" i="4"/>
  <c r="AY132" i="4"/>
  <c r="AZ132" i="4"/>
  <c r="BA132" i="4"/>
  <c r="AY133" i="4"/>
  <c r="AZ133" i="4"/>
  <c r="BA133" i="4"/>
  <c r="AY134" i="4"/>
  <c r="AZ134" i="4"/>
  <c r="BA134" i="4"/>
  <c r="AY135" i="4"/>
  <c r="AZ135" i="4"/>
  <c r="BA135" i="4"/>
  <c r="AY156" i="4"/>
  <c r="AZ156" i="4"/>
  <c r="BA156" i="4"/>
  <c r="AY157" i="4"/>
  <c r="AZ157" i="4"/>
  <c r="BA157" i="4"/>
  <c r="AY158" i="4"/>
  <c r="AZ158" i="4"/>
  <c r="BA158" i="4"/>
  <c r="AY160" i="4"/>
  <c r="AZ160" i="4"/>
  <c r="BA160" i="4"/>
  <c r="AY161" i="4"/>
  <c r="AZ161" i="4"/>
  <c r="BA161" i="4"/>
  <c r="AY162" i="4"/>
  <c r="AZ162" i="4"/>
  <c r="BA162" i="4"/>
  <c r="AY163" i="4"/>
  <c r="AZ163" i="4"/>
  <c r="BA163" i="4"/>
  <c r="AY164" i="4"/>
  <c r="AZ164" i="4"/>
  <c r="BA164" i="4"/>
  <c r="AY165" i="4"/>
  <c r="AZ165" i="4"/>
  <c r="BA165" i="4"/>
  <c r="AY166" i="4"/>
  <c r="AZ166" i="4"/>
  <c r="BA166" i="4"/>
  <c r="AY167" i="4"/>
  <c r="AZ167" i="4"/>
  <c r="BA167" i="4"/>
  <c r="AY214" i="4"/>
  <c r="AZ214" i="4"/>
  <c r="BA214" i="4"/>
  <c r="AY215" i="4"/>
  <c r="AZ215" i="4"/>
  <c r="BA215" i="4"/>
  <c r="AY216" i="4"/>
  <c r="AZ216" i="4"/>
  <c r="BA216" i="4"/>
  <c r="AY217" i="4"/>
  <c r="AZ217" i="4"/>
  <c r="BA217" i="4"/>
  <c r="AY218" i="4"/>
  <c r="AZ218" i="4"/>
  <c r="BA218" i="4"/>
  <c r="AY219" i="4"/>
  <c r="AZ219" i="4"/>
  <c r="BA219" i="4"/>
  <c r="AY251" i="4"/>
  <c r="AZ251" i="4"/>
  <c r="BA251" i="4"/>
  <c r="AY252" i="4"/>
  <c r="AZ252" i="4"/>
  <c r="BA252" i="4"/>
  <c r="AY253" i="4"/>
  <c r="AZ253" i="4"/>
  <c r="BA253" i="4"/>
  <c r="AY254" i="4"/>
  <c r="AZ254" i="4"/>
  <c r="BA254" i="4"/>
  <c r="AY255" i="4"/>
  <c r="AZ255" i="4"/>
  <c r="BA255" i="4"/>
  <c r="AY256" i="4"/>
  <c r="AZ256" i="4"/>
  <c r="BA256" i="4"/>
  <c r="AY257" i="4"/>
  <c r="AZ257" i="4"/>
  <c r="BA257" i="4"/>
  <c r="AY258" i="4"/>
  <c r="AZ258" i="4"/>
  <c r="BA258" i="4"/>
  <c r="AY259" i="4"/>
  <c r="AZ259" i="4"/>
  <c r="BA259" i="4"/>
  <c r="AY260" i="4"/>
  <c r="AZ260" i="4"/>
  <c r="BA260" i="4"/>
  <c r="AY261" i="4"/>
  <c r="AZ261" i="4"/>
  <c r="BA261" i="4"/>
  <c r="AY262" i="4"/>
  <c r="AZ262" i="4"/>
  <c r="BA262" i="4"/>
  <c r="AY263" i="4"/>
  <c r="AZ263" i="4"/>
  <c r="BA263" i="4"/>
  <c r="AY264" i="4"/>
  <c r="AZ264" i="4"/>
  <c r="BA264" i="4"/>
  <c r="AY265" i="4"/>
  <c r="AZ265" i="4"/>
  <c r="BA265" i="4"/>
  <c r="AY266" i="4"/>
  <c r="AZ266" i="4"/>
  <c r="BA266" i="4"/>
  <c r="AY288" i="4"/>
  <c r="AZ288" i="4"/>
  <c r="BA288" i="4"/>
  <c r="AY289" i="4"/>
  <c r="AZ289" i="4"/>
  <c r="BA289" i="4"/>
  <c r="AY290" i="4"/>
  <c r="AZ290" i="4"/>
  <c r="BA290" i="4"/>
  <c r="AY291" i="4"/>
  <c r="AZ291" i="4"/>
  <c r="BA291" i="4"/>
  <c r="AY292" i="4"/>
  <c r="AZ292" i="4"/>
  <c r="BA292" i="4"/>
  <c r="AY293" i="4"/>
  <c r="AZ293" i="4"/>
  <c r="BA293" i="4"/>
  <c r="AY296" i="4"/>
  <c r="AZ296" i="4"/>
  <c r="BA296" i="4"/>
  <c r="AY297" i="4"/>
  <c r="AZ297" i="4"/>
  <c r="BA297" i="4"/>
  <c r="AY298" i="4"/>
  <c r="AZ298" i="4"/>
  <c r="BA298" i="4"/>
  <c r="AY299" i="4"/>
  <c r="AZ299" i="4"/>
  <c r="BA299" i="4"/>
  <c r="AY300" i="4"/>
  <c r="AZ300" i="4"/>
  <c r="BA300" i="4"/>
  <c r="AY301" i="4"/>
  <c r="AZ301" i="4"/>
  <c r="BA301" i="4"/>
  <c r="AY346" i="4"/>
  <c r="AZ346" i="4"/>
  <c r="BA346" i="4"/>
  <c r="AY347" i="4"/>
  <c r="AZ347" i="4"/>
  <c r="BA347" i="4"/>
  <c r="AY348" i="4"/>
  <c r="AZ348" i="4"/>
  <c r="BA348" i="4"/>
  <c r="AY349" i="4"/>
  <c r="AZ349" i="4"/>
  <c r="BA349" i="4"/>
  <c r="AY350" i="4"/>
  <c r="AZ350" i="4"/>
  <c r="BA350" i="4"/>
  <c r="AY351" i="4"/>
  <c r="AZ351" i="4"/>
  <c r="BA351" i="4"/>
  <c r="AY376" i="4"/>
  <c r="AZ376" i="4"/>
  <c r="BA376" i="4"/>
  <c r="AY377" i="4"/>
  <c r="AZ377" i="4"/>
  <c r="BA377" i="4"/>
  <c r="AY378" i="4"/>
  <c r="AZ378" i="4"/>
  <c r="BA378" i="4"/>
  <c r="AY380" i="4"/>
  <c r="AZ380" i="4"/>
  <c r="BA380" i="4"/>
  <c r="AY381" i="4"/>
  <c r="AZ381" i="4"/>
  <c r="BA381" i="4"/>
  <c r="AY382" i="4"/>
  <c r="AZ382" i="4"/>
  <c r="BA382" i="4"/>
  <c r="AY398" i="4"/>
  <c r="AZ398" i="4"/>
  <c r="BA398" i="4"/>
  <c r="AY399" i="4"/>
  <c r="AZ399" i="4"/>
  <c r="BA399" i="4"/>
  <c r="AY400" i="4"/>
  <c r="AZ400" i="4"/>
  <c r="BA400" i="4"/>
  <c r="AY401" i="4"/>
  <c r="AZ401" i="4"/>
  <c r="BA401" i="4"/>
  <c r="AY402" i="4"/>
  <c r="AZ402" i="4"/>
  <c r="BA402" i="4"/>
  <c r="AY403" i="4"/>
  <c r="AZ403" i="4"/>
  <c r="BA403" i="4"/>
  <c r="AY412" i="4"/>
  <c r="AZ412" i="4"/>
  <c r="BA412" i="4"/>
  <c r="AY413" i="4"/>
  <c r="AZ413" i="4"/>
  <c r="BA413" i="4"/>
  <c r="AY414" i="4"/>
  <c r="AZ414" i="4"/>
  <c r="BA414" i="4"/>
  <c r="AY415" i="4"/>
  <c r="AZ415" i="4"/>
  <c r="BA415" i="4"/>
  <c r="AY416" i="4"/>
  <c r="AZ416" i="4"/>
  <c r="BA416" i="4"/>
  <c r="AY417" i="4"/>
  <c r="AZ417" i="4"/>
  <c r="BA417" i="4"/>
  <c r="AY152" i="4"/>
  <c r="AZ152" i="4"/>
  <c r="BA152" i="4"/>
  <c r="AY153" i="4"/>
  <c r="AZ153" i="4"/>
  <c r="BA153" i="4"/>
  <c r="AY154" i="4"/>
  <c r="AZ154" i="4"/>
  <c r="BA154" i="4"/>
  <c r="AY168" i="4"/>
  <c r="AZ168" i="4"/>
  <c r="BA168" i="4"/>
  <c r="AY169" i="4"/>
  <c r="AZ169" i="4"/>
  <c r="BA169" i="4"/>
  <c r="AY170" i="4"/>
  <c r="AZ170" i="4"/>
  <c r="BA170" i="4"/>
  <c r="AY208" i="4"/>
  <c r="AZ208" i="4"/>
  <c r="BA208" i="4"/>
  <c r="AY209" i="4"/>
  <c r="AZ209" i="4"/>
  <c r="BA209" i="4"/>
  <c r="AY210" i="4"/>
  <c r="AZ210" i="4"/>
  <c r="BA210" i="4"/>
  <c r="AY211" i="4"/>
  <c r="AZ211" i="4"/>
  <c r="BA211" i="4"/>
  <c r="AY137" i="4"/>
  <c r="AZ137" i="4"/>
  <c r="BA137" i="4"/>
  <c r="AY138" i="4"/>
  <c r="AZ138" i="4"/>
  <c r="BA138" i="4"/>
  <c r="AY139" i="4"/>
  <c r="AZ139" i="4"/>
  <c r="BA139" i="4"/>
  <c r="AY140" i="4"/>
  <c r="AZ140" i="4"/>
  <c r="BA140" i="4"/>
  <c r="AY141" i="4"/>
  <c r="AZ141" i="4"/>
  <c r="BA141" i="4"/>
  <c r="AY142" i="4"/>
  <c r="AZ142" i="4"/>
  <c r="BA142" i="4"/>
  <c r="AY143" i="4"/>
  <c r="AZ143" i="4"/>
  <c r="BA143" i="4"/>
  <c r="AY144" i="4"/>
  <c r="AZ144" i="4"/>
  <c r="BA144" i="4"/>
  <c r="AY145" i="4"/>
  <c r="AZ145" i="4"/>
  <c r="BA145" i="4"/>
  <c r="AY155" i="4"/>
  <c r="AZ155" i="4"/>
  <c r="BA155" i="4"/>
  <c r="AY212" i="4"/>
  <c r="AZ212" i="4"/>
  <c r="BA212" i="4"/>
  <c r="AY213" i="4"/>
  <c r="AZ213" i="4"/>
  <c r="BA213" i="4"/>
  <c r="AW220" i="4"/>
  <c r="AX220" i="4"/>
  <c r="AY220" i="4"/>
  <c r="AZ220" i="4"/>
  <c r="BA220" i="4"/>
  <c r="AY221" i="4"/>
  <c r="AZ221" i="4"/>
  <c r="BA221" i="4"/>
  <c r="AY222" i="4"/>
  <c r="AZ222" i="4"/>
  <c r="BA222" i="4"/>
  <c r="AY223" i="4"/>
  <c r="AZ223" i="4"/>
  <c r="BA223" i="4"/>
  <c r="AY224" i="4"/>
  <c r="AZ224" i="4"/>
  <c r="BA224" i="4"/>
  <c r="AY225" i="4"/>
  <c r="AZ225" i="4"/>
  <c r="BA225" i="4"/>
  <c r="AY226" i="4"/>
  <c r="AZ226" i="4"/>
  <c r="BA226" i="4"/>
  <c r="AY227" i="4"/>
  <c r="AZ227" i="4"/>
  <c r="BA227" i="4"/>
  <c r="AY228" i="4"/>
  <c r="AZ228" i="4"/>
  <c r="BA228" i="4"/>
  <c r="AY229" i="4"/>
  <c r="AZ229" i="4"/>
  <c r="BA229" i="4"/>
  <c r="AY230" i="4"/>
  <c r="AZ230" i="4"/>
  <c r="BA230" i="4"/>
  <c r="AY231" i="4"/>
  <c r="AZ231" i="4"/>
  <c r="BA231" i="4"/>
  <c r="AY232" i="4"/>
  <c r="AZ232" i="4"/>
  <c r="BA232" i="4"/>
  <c r="AY233" i="4"/>
  <c r="AZ233" i="4"/>
  <c r="BA233" i="4"/>
  <c r="AY234" i="4"/>
  <c r="AZ234" i="4"/>
  <c r="BA234" i="4"/>
  <c r="AY235" i="4"/>
  <c r="AZ235" i="4"/>
  <c r="BA235" i="4"/>
  <c r="AY236" i="4"/>
  <c r="AZ236" i="4"/>
  <c r="BA236" i="4"/>
  <c r="AY294" i="4"/>
  <c r="AZ294" i="4"/>
  <c r="BA294" i="4"/>
  <c r="AY295" i="4"/>
  <c r="AZ295" i="4"/>
  <c r="BA295" i="4"/>
  <c r="AY302" i="4"/>
  <c r="AZ302" i="4"/>
  <c r="BA302" i="4"/>
  <c r="AY303" i="4"/>
  <c r="AZ303" i="4"/>
  <c r="BA303" i="4"/>
  <c r="AY344" i="4"/>
  <c r="AZ344" i="4"/>
  <c r="BA344" i="4"/>
  <c r="AY345" i="4"/>
  <c r="AZ345" i="4"/>
  <c r="BA345" i="4"/>
  <c r="AY379" i="4"/>
  <c r="AZ379" i="4"/>
  <c r="BA379" i="4"/>
  <c r="AY383" i="4"/>
  <c r="AZ383" i="4"/>
  <c r="BA383" i="4"/>
  <c r="AY404" i="4"/>
  <c r="AZ404" i="4"/>
  <c r="BA404" i="4"/>
  <c r="AY405" i="4"/>
  <c r="AZ405" i="4"/>
  <c r="BA405" i="4"/>
  <c r="AY418" i="4"/>
  <c r="AZ418" i="4"/>
  <c r="BA418" i="4"/>
  <c r="AY419" i="4"/>
  <c r="AZ419" i="4"/>
  <c r="BA419" i="4"/>
  <c r="AY4" i="4"/>
  <c r="AZ4" i="4"/>
  <c r="BA4" i="4"/>
  <c r="AY5" i="4"/>
  <c r="AZ5" i="4"/>
  <c r="BA5" i="4"/>
  <c r="AY6" i="4"/>
  <c r="AZ6" i="4"/>
  <c r="BA6" i="4"/>
  <c r="AY10" i="4"/>
  <c r="AZ10" i="4"/>
  <c r="BA10" i="4"/>
  <c r="AY11" i="4"/>
  <c r="AZ11" i="4"/>
  <c r="BA11" i="4"/>
  <c r="AY14" i="4"/>
  <c r="AZ14" i="4"/>
  <c r="BA14" i="4"/>
  <c r="AY15" i="4"/>
  <c r="AZ15" i="4"/>
  <c r="BA15" i="4"/>
  <c r="AY18" i="4"/>
  <c r="AZ18" i="4"/>
  <c r="BA18" i="4"/>
  <c r="AY20" i="4"/>
  <c r="AZ20" i="4"/>
  <c r="BA20" i="4"/>
  <c r="AY29" i="4"/>
  <c r="AZ29" i="4"/>
  <c r="BA29" i="4"/>
  <c r="AY31" i="4"/>
  <c r="AZ31" i="4"/>
  <c r="BA31" i="4"/>
  <c r="AY38" i="4"/>
  <c r="AZ38" i="4"/>
  <c r="BA38" i="4"/>
  <c r="AY39" i="4"/>
  <c r="AZ39" i="4"/>
  <c r="BA39" i="4"/>
  <c r="AY40" i="4"/>
  <c r="AZ40" i="4"/>
  <c r="BA40" i="4"/>
  <c r="AY42" i="4"/>
  <c r="AZ42" i="4"/>
  <c r="BA42" i="4"/>
  <c r="AY44" i="4"/>
  <c r="AZ44" i="4"/>
  <c r="BA44" i="4"/>
  <c r="AY46" i="4"/>
  <c r="AZ46" i="4"/>
  <c r="BA46" i="4"/>
  <c r="AY47" i="4"/>
  <c r="AZ47" i="4"/>
  <c r="BA47" i="4"/>
  <c r="AY48" i="4"/>
  <c r="AZ48" i="4"/>
  <c r="BA48" i="4"/>
  <c r="AY50" i="4"/>
  <c r="AZ50" i="4"/>
  <c r="BA50" i="4"/>
  <c r="AY51" i="4"/>
  <c r="AZ51" i="4"/>
  <c r="BA51" i="4"/>
  <c r="AY52" i="4"/>
  <c r="AZ52" i="4"/>
  <c r="BA52" i="4"/>
  <c r="AY68" i="4"/>
  <c r="AZ68" i="4"/>
  <c r="BA68" i="4"/>
  <c r="AY72" i="4"/>
  <c r="AZ72" i="4"/>
  <c r="BA72" i="4"/>
  <c r="AY75" i="4"/>
  <c r="AZ75" i="4"/>
  <c r="BA75" i="4"/>
  <c r="AY76" i="4"/>
  <c r="AZ76" i="4"/>
  <c r="BA76" i="4"/>
  <c r="AY80" i="4"/>
  <c r="AZ80" i="4"/>
  <c r="BA80" i="4"/>
  <c r="AY81" i="4"/>
  <c r="AZ81" i="4"/>
  <c r="BA81" i="4"/>
  <c r="AY87" i="4"/>
  <c r="AZ87" i="4"/>
  <c r="BA87" i="4"/>
  <c r="AY88" i="4"/>
  <c r="AZ88" i="4"/>
  <c r="BA88" i="4"/>
  <c r="AY89" i="4"/>
  <c r="AZ89" i="4"/>
  <c r="BA89" i="4"/>
  <c r="AY94" i="4"/>
  <c r="AZ94" i="4"/>
  <c r="BA94" i="4"/>
  <c r="AY96" i="4"/>
  <c r="AZ96" i="4"/>
  <c r="BA96" i="4"/>
  <c r="AY116" i="4"/>
  <c r="AZ116" i="4"/>
  <c r="BA116" i="4"/>
  <c r="AY126" i="4"/>
  <c r="AZ126" i="4"/>
  <c r="BA126" i="4"/>
  <c r="AY127" i="4"/>
  <c r="AZ127" i="4"/>
  <c r="BA127" i="4"/>
  <c r="AY128" i="4"/>
  <c r="AZ128" i="4"/>
  <c r="BA128" i="4"/>
  <c r="AY159" i="4"/>
  <c r="AZ159" i="4"/>
  <c r="BA159" i="4"/>
  <c r="AY177" i="4"/>
  <c r="AZ177" i="4"/>
  <c r="BA177" i="4"/>
  <c r="AY179" i="4"/>
  <c r="AZ179" i="4"/>
  <c r="BA179" i="4"/>
  <c r="AY185" i="4"/>
  <c r="AZ185" i="4"/>
  <c r="BA185" i="4"/>
  <c r="AY190" i="4"/>
  <c r="AZ190" i="4"/>
  <c r="BA190" i="4"/>
  <c r="AY191" i="4"/>
  <c r="AZ191" i="4"/>
  <c r="BA191" i="4"/>
  <c r="AY205" i="4"/>
  <c r="AZ205" i="4"/>
  <c r="BA205" i="4"/>
  <c r="AY206" i="4"/>
  <c r="AZ206" i="4"/>
  <c r="BA206" i="4"/>
  <c r="AY207" i="4"/>
  <c r="AZ207" i="4"/>
  <c r="BA207" i="4"/>
  <c r="AY237" i="4"/>
  <c r="AZ237" i="4"/>
  <c r="BA237" i="4"/>
  <c r="AY238" i="4"/>
  <c r="AZ238" i="4"/>
  <c r="BA238" i="4"/>
  <c r="AY239" i="4"/>
  <c r="AZ239" i="4"/>
  <c r="BA239" i="4"/>
  <c r="AY240" i="4"/>
  <c r="AZ240" i="4"/>
  <c r="BA240" i="4"/>
  <c r="AY241" i="4"/>
  <c r="AZ241" i="4"/>
  <c r="BA241" i="4"/>
  <c r="AY242" i="4"/>
  <c r="AZ242" i="4"/>
  <c r="BA242" i="4"/>
  <c r="AY243" i="4"/>
  <c r="AZ243" i="4"/>
  <c r="BA243" i="4"/>
  <c r="AY244" i="4"/>
  <c r="AZ244" i="4"/>
  <c r="BA244" i="4"/>
  <c r="AY245" i="4"/>
  <c r="AZ245" i="4"/>
  <c r="BA245" i="4"/>
  <c r="AY246" i="4"/>
  <c r="AZ246" i="4"/>
  <c r="BA246" i="4"/>
  <c r="AY247" i="4"/>
  <c r="AZ247" i="4"/>
  <c r="BA247" i="4"/>
  <c r="AY248" i="4"/>
  <c r="AZ248" i="4"/>
  <c r="BA248" i="4"/>
  <c r="AY249" i="4"/>
  <c r="AZ249" i="4"/>
  <c r="BA249" i="4"/>
  <c r="AY250" i="4"/>
  <c r="AZ250" i="4"/>
  <c r="BA250" i="4"/>
  <c r="AY273" i="4"/>
  <c r="AZ273" i="4"/>
  <c r="BA273" i="4"/>
  <c r="AY274" i="4"/>
  <c r="AZ274" i="4"/>
  <c r="BA274" i="4"/>
  <c r="AY275" i="4"/>
  <c r="AZ275" i="4"/>
  <c r="BA275" i="4"/>
  <c r="AY307" i="4"/>
  <c r="AZ307" i="4"/>
  <c r="BA307" i="4"/>
  <c r="AY308" i="4"/>
  <c r="AZ308" i="4"/>
  <c r="BA308" i="4"/>
  <c r="AY309" i="4"/>
  <c r="AZ309" i="4"/>
  <c r="BA309" i="4"/>
  <c r="AY330" i="4"/>
  <c r="AZ330" i="4"/>
  <c r="BA330" i="4"/>
  <c r="AY331" i="4"/>
  <c r="AZ331" i="4"/>
  <c r="BA331" i="4"/>
  <c r="AY332" i="4"/>
  <c r="AZ332" i="4"/>
  <c r="BA332" i="4"/>
  <c r="AY352" i="4"/>
  <c r="AZ352" i="4"/>
  <c r="BA352" i="4"/>
  <c r="AY353" i="4"/>
  <c r="AZ353" i="4"/>
  <c r="BA353" i="4"/>
  <c r="AY354" i="4"/>
  <c r="AZ354" i="4"/>
  <c r="BA354" i="4"/>
  <c r="AY387" i="4"/>
  <c r="AZ387" i="4"/>
  <c r="BA387" i="4"/>
  <c r="AY388" i="4"/>
  <c r="AZ388" i="4"/>
  <c r="BA388" i="4"/>
  <c r="AY389" i="4"/>
  <c r="AZ389" i="4"/>
  <c r="BA389" i="4"/>
  <c r="AY406" i="4"/>
  <c r="AZ406" i="4"/>
  <c r="BA406" i="4"/>
  <c r="AY407" i="4"/>
  <c r="AZ407" i="4"/>
  <c r="BA407" i="4"/>
  <c r="AY408" i="4"/>
  <c r="AZ408" i="4"/>
  <c r="BA408" i="4"/>
  <c r="AY328" i="4"/>
  <c r="AZ328" i="4"/>
  <c r="BA328" i="4"/>
  <c r="AY329" i="4"/>
  <c r="AZ329" i="4"/>
  <c r="BA329" i="4"/>
  <c r="AY117" i="4"/>
  <c r="AZ117" i="4"/>
  <c r="BA117" i="4"/>
  <c r="AY118" i="4"/>
  <c r="AZ118" i="4"/>
  <c r="BA118" i="4"/>
  <c r="AY119" i="4"/>
  <c r="AZ119" i="4"/>
  <c r="BA119" i="4"/>
  <c r="AY120" i="4"/>
  <c r="AZ120" i="4"/>
  <c r="BA120" i="4"/>
  <c r="AY121" i="4"/>
  <c r="AZ121" i="4"/>
  <c r="BA121" i="4"/>
  <c r="AY122" i="4"/>
  <c r="AZ122" i="4"/>
  <c r="BA122" i="4"/>
  <c r="AY123" i="4"/>
  <c r="AZ123" i="4"/>
  <c r="BA123" i="4"/>
  <c r="AY124" i="4"/>
  <c r="AZ124" i="4"/>
  <c r="BA124" i="4"/>
  <c r="AY125" i="4"/>
  <c r="AZ125" i="4"/>
  <c r="BA125" i="4"/>
  <c r="AY146" i="4"/>
  <c r="AZ146" i="4"/>
  <c r="BA146" i="4"/>
  <c r="AY147" i="4"/>
  <c r="AZ147" i="4"/>
  <c r="BA147" i="4"/>
  <c r="AY148" i="4"/>
  <c r="AZ148" i="4"/>
  <c r="BA148" i="4"/>
  <c r="AY192" i="4"/>
  <c r="AZ192" i="4"/>
  <c r="BA192" i="4"/>
  <c r="AY193" i="4"/>
  <c r="AZ193" i="4"/>
  <c r="BA193" i="4"/>
  <c r="AY194" i="4"/>
  <c r="AZ194" i="4"/>
  <c r="BA194" i="4"/>
  <c r="AY195" i="4"/>
  <c r="AZ195" i="4"/>
  <c r="BA195" i="4"/>
  <c r="AY283" i="4"/>
  <c r="AZ283" i="4"/>
  <c r="BA283" i="4"/>
  <c r="AY284" i="4"/>
  <c r="AZ284" i="4"/>
  <c r="BA284" i="4"/>
  <c r="AY285" i="4"/>
  <c r="AZ285" i="4"/>
  <c r="BA285" i="4"/>
  <c r="AY286" i="4"/>
  <c r="AZ286" i="4"/>
  <c r="BA286" i="4"/>
  <c r="AY310" i="4"/>
  <c r="AZ310" i="4"/>
  <c r="BA310" i="4"/>
  <c r="AY311" i="4"/>
  <c r="AZ311" i="4"/>
  <c r="BA311" i="4"/>
  <c r="AY312" i="4"/>
  <c r="AZ312" i="4"/>
  <c r="BA312" i="4"/>
  <c r="AY313" i="4"/>
  <c r="AZ313" i="4"/>
  <c r="BA313" i="4"/>
  <c r="AY314" i="4"/>
  <c r="AZ314" i="4"/>
  <c r="BA314" i="4"/>
  <c r="AY315" i="4"/>
  <c r="AZ315" i="4"/>
  <c r="BA315" i="4"/>
  <c r="AY316" i="4"/>
  <c r="AZ316" i="4"/>
  <c r="BA316" i="4"/>
  <c r="AY317" i="4"/>
  <c r="AZ317" i="4"/>
  <c r="BA317" i="4"/>
  <c r="AY318" i="4"/>
  <c r="AZ318" i="4"/>
  <c r="BA318" i="4"/>
  <c r="AY319" i="4"/>
  <c r="AZ319" i="4"/>
  <c r="BA319" i="4"/>
  <c r="AY320" i="4"/>
  <c r="AZ320" i="4"/>
  <c r="BA320" i="4"/>
  <c r="AY321" i="4"/>
  <c r="AZ321" i="4"/>
  <c r="BA321" i="4"/>
  <c r="AY336" i="4"/>
  <c r="AZ336" i="4"/>
  <c r="BA336" i="4"/>
  <c r="AY337" i="4"/>
  <c r="AZ337" i="4"/>
  <c r="BA337" i="4"/>
  <c r="AY338" i="4"/>
  <c r="AZ338" i="4"/>
  <c r="BA338" i="4"/>
  <c r="AY339" i="4"/>
  <c r="AZ339" i="4"/>
  <c r="BA339" i="4"/>
  <c r="AY340" i="4"/>
  <c r="AZ340" i="4"/>
  <c r="BA340" i="4"/>
  <c r="AY341" i="4"/>
  <c r="AZ341" i="4"/>
  <c r="BA341" i="4"/>
  <c r="AY342" i="4"/>
  <c r="AZ342" i="4"/>
  <c r="BA342" i="4"/>
  <c r="AY343" i="4"/>
  <c r="AZ343" i="4"/>
  <c r="BA343" i="4"/>
  <c r="AY390" i="4"/>
  <c r="AZ390" i="4"/>
  <c r="BA390" i="4"/>
  <c r="AY391" i="4"/>
  <c r="AZ391" i="4"/>
  <c r="BA391" i="4"/>
  <c r="AY392" i="4"/>
  <c r="AZ392" i="4"/>
  <c r="BA392" i="4"/>
  <c r="AY393" i="4"/>
  <c r="AZ393" i="4"/>
  <c r="BA393" i="4"/>
  <c r="AY394" i="4"/>
  <c r="AZ394" i="4"/>
  <c r="BA394" i="4"/>
  <c r="AY395" i="4"/>
  <c r="AZ395" i="4"/>
  <c r="BA395" i="4"/>
  <c r="AY396" i="4"/>
  <c r="AZ396" i="4"/>
  <c r="BA396" i="4"/>
  <c r="AY397" i="4"/>
  <c r="AZ397" i="4"/>
  <c r="BA397" i="4"/>
  <c r="AR8" i="4"/>
  <c r="AR16" i="4"/>
  <c r="AR70" i="4"/>
  <c r="AR178" i="4"/>
  <c r="AR180" i="4"/>
  <c r="AR181" i="4"/>
  <c r="AR182" i="4"/>
  <c r="AR183" i="4"/>
  <c r="AR184" i="4"/>
  <c r="AR267" i="4"/>
  <c r="AR268" i="4"/>
  <c r="AR269" i="4"/>
  <c r="AR270" i="4"/>
  <c r="AR271" i="4"/>
  <c r="AR272" i="4"/>
  <c r="AR322" i="4"/>
  <c r="AR323" i="4"/>
  <c r="AR324" i="4"/>
  <c r="AR325" i="4"/>
  <c r="AR326" i="4"/>
  <c r="AR327" i="4"/>
  <c r="AR358" i="4"/>
  <c r="AR359" i="4"/>
  <c r="AR360" i="4"/>
  <c r="AR361" i="4"/>
  <c r="AR362" i="4"/>
  <c r="AR363" i="4"/>
  <c r="AR370" i="4"/>
  <c r="AR371" i="4"/>
  <c r="AR372" i="4"/>
  <c r="AR373" i="4"/>
  <c r="AR374" i="4"/>
  <c r="AR375" i="4"/>
  <c r="AR423" i="4"/>
  <c r="AR424" i="4"/>
  <c r="AR425" i="4"/>
  <c r="AR426" i="4"/>
  <c r="AR427" i="4"/>
  <c r="AR428" i="4"/>
  <c r="AR429" i="4"/>
  <c r="AR430" i="4"/>
  <c r="AR431" i="4"/>
  <c r="AR432" i="4"/>
  <c r="AR433" i="4"/>
  <c r="AR434" i="4"/>
  <c r="AR435" i="4"/>
  <c r="AR436" i="4"/>
  <c r="AR437" i="4"/>
  <c r="AR438" i="4"/>
  <c r="AR439" i="4"/>
  <c r="AR440" i="4"/>
  <c r="AR441" i="4"/>
  <c r="AR442" i="4"/>
  <c r="AR443" i="4"/>
  <c r="AR444" i="4"/>
  <c r="AR445" i="4"/>
  <c r="AR446" i="4"/>
  <c r="AR447" i="4"/>
  <c r="AR448" i="4"/>
  <c r="AR279" i="4"/>
  <c r="AR280" i="4"/>
  <c r="AR281" i="4"/>
  <c r="AR282" i="4"/>
  <c r="AR287" i="4"/>
  <c r="AR21" i="4"/>
  <c r="AR22" i="4"/>
  <c r="AR24" i="4"/>
  <c r="AR25" i="4"/>
  <c r="AR26" i="4"/>
  <c r="AR27" i="4"/>
  <c r="AR30" i="4"/>
  <c r="AR33" i="4"/>
  <c r="AR36" i="4"/>
  <c r="AR55" i="4"/>
  <c r="AR56" i="4"/>
  <c r="AR57" i="4"/>
  <c r="AR60" i="4"/>
  <c r="AR61" i="4"/>
  <c r="AR62" i="4"/>
  <c r="AR63" i="4"/>
  <c r="AR64" i="4"/>
  <c r="AR66" i="4"/>
  <c r="AR69" i="4"/>
  <c r="AR74" i="4"/>
  <c r="AR77" i="4"/>
  <c r="AR129" i="4"/>
  <c r="AR136" i="4"/>
  <c r="AR149" i="4"/>
  <c r="AR150" i="4"/>
  <c r="AR151" i="4"/>
  <c r="AR174" i="4"/>
  <c r="AR175" i="4"/>
  <c r="AR176" i="4"/>
  <c r="AR186" i="4"/>
  <c r="AR187" i="4"/>
  <c r="AR188" i="4"/>
  <c r="AR189" i="4"/>
  <c r="AR202" i="4"/>
  <c r="AR203" i="4"/>
  <c r="AR204" i="4"/>
  <c r="AR276" i="4"/>
  <c r="AR277" i="4"/>
  <c r="AR278" i="4"/>
  <c r="AR304" i="4"/>
  <c r="AR305" i="4"/>
  <c r="AR306" i="4"/>
  <c r="AR333" i="4"/>
  <c r="AR334" i="4"/>
  <c r="AR335" i="4"/>
  <c r="AR355" i="4"/>
  <c r="AR356" i="4"/>
  <c r="AR357" i="4"/>
  <c r="AR384" i="4"/>
  <c r="AR385" i="4"/>
  <c r="AR386" i="4"/>
  <c r="AR409" i="4"/>
  <c r="AR410" i="4"/>
  <c r="AR411" i="4"/>
  <c r="AR420" i="4"/>
  <c r="AR421" i="4"/>
  <c r="AR422" i="4"/>
  <c r="AR9" i="4"/>
  <c r="AR23" i="4"/>
  <c r="AR32" i="4"/>
  <c r="AR34" i="4"/>
  <c r="AR41" i="4"/>
  <c r="AR45" i="4"/>
  <c r="AR49" i="4"/>
  <c r="AR58" i="4"/>
  <c r="AR65" i="4"/>
  <c r="AR67" i="4"/>
  <c r="AR71" i="4"/>
  <c r="AR79" i="4"/>
  <c r="AR82" i="4"/>
  <c r="AR83" i="4"/>
  <c r="AR86" i="4"/>
  <c r="AR90" i="4"/>
  <c r="AR91" i="4"/>
  <c r="AR93" i="4"/>
  <c r="AR95" i="4"/>
  <c r="AR106" i="4"/>
  <c r="AR107" i="4"/>
  <c r="AR108" i="4"/>
  <c r="AR109" i="4"/>
  <c r="AR110" i="4"/>
  <c r="AR111" i="4"/>
  <c r="AR112" i="4"/>
  <c r="AR113" i="4"/>
  <c r="AR114" i="4"/>
  <c r="AR196" i="4"/>
  <c r="AR197" i="4"/>
  <c r="AR198" i="4"/>
  <c r="AR199" i="4"/>
  <c r="AR200" i="4"/>
  <c r="AR201" i="4"/>
  <c r="AR364" i="4"/>
  <c r="AR365" i="4"/>
  <c r="AR366" i="4"/>
  <c r="AR367" i="4"/>
  <c r="AR368" i="4"/>
  <c r="AR369" i="4"/>
  <c r="AR171" i="4"/>
  <c r="AR172" i="4"/>
  <c r="AR173" i="4"/>
  <c r="AR3" i="4"/>
  <c r="AR12" i="4"/>
  <c r="AR13" i="4"/>
  <c r="AR17" i="4"/>
  <c r="AR19" i="4"/>
  <c r="AR28" i="4"/>
  <c r="AR35" i="4"/>
  <c r="AR37" i="4"/>
  <c r="AR43" i="4"/>
  <c r="AR53" i="4"/>
  <c r="AR54" i="4"/>
  <c r="AR59" i="4"/>
  <c r="AR73" i="4"/>
  <c r="AR78" i="4"/>
  <c r="AR84" i="4"/>
  <c r="AR85" i="4"/>
  <c r="AR92" i="4"/>
  <c r="AR97" i="4"/>
  <c r="AR98" i="4"/>
  <c r="AR99" i="4"/>
  <c r="AR100" i="4"/>
  <c r="AR101" i="4"/>
  <c r="AR102" i="4"/>
  <c r="AR103" i="4"/>
  <c r="AR104" i="4"/>
  <c r="AR105" i="4"/>
  <c r="AR115" i="4"/>
  <c r="AR130" i="4"/>
  <c r="AR131" i="4"/>
  <c r="AR132" i="4"/>
  <c r="AR133" i="4"/>
  <c r="AR134" i="4"/>
  <c r="AR135" i="4"/>
  <c r="AR156" i="4"/>
  <c r="AR157" i="4"/>
  <c r="AR158" i="4"/>
  <c r="AR160" i="4"/>
  <c r="AR161" i="4"/>
  <c r="AR162" i="4"/>
  <c r="AR163" i="4"/>
  <c r="AR164" i="4"/>
  <c r="AR165" i="4"/>
  <c r="AR166" i="4"/>
  <c r="AR167" i="4"/>
  <c r="AR214" i="4"/>
  <c r="AR215" i="4"/>
  <c r="AR216" i="4"/>
  <c r="AR217" i="4"/>
  <c r="AR218" i="4"/>
  <c r="AR219" i="4"/>
  <c r="AR251" i="4"/>
  <c r="AR252" i="4"/>
  <c r="AR253" i="4"/>
  <c r="AR254" i="4"/>
  <c r="AR255" i="4"/>
  <c r="AR256" i="4"/>
  <c r="AR257" i="4"/>
  <c r="AR258" i="4"/>
  <c r="AR259" i="4"/>
  <c r="AR260" i="4"/>
  <c r="AR261" i="4"/>
  <c r="AR262" i="4"/>
  <c r="AR263" i="4"/>
  <c r="AR264" i="4"/>
  <c r="AR265" i="4"/>
  <c r="AR266" i="4"/>
  <c r="AR288" i="4"/>
  <c r="AR289" i="4"/>
  <c r="AR290" i="4"/>
  <c r="AR291" i="4"/>
  <c r="AR292" i="4"/>
  <c r="AR293" i="4"/>
  <c r="AR296" i="4"/>
  <c r="AR297" i="4"/>
  <c r="AR298" i="4"/>
  <c r="AR299" i="4"/>
  <c r="AR300" i="4"/>
  <c r="AR301" i="4"/>
  <c r="AR346" i="4"/>
  <c r="AR347" i="4"/>
  <c r="AR348" i="4"/>
  <c r="AR349" i="4"/>
  <c r="AR350" i="4"/>
  <c r="AR351" i="4"/>
  <c r="AR376" i="4"/>
  <c r="AR377" i="4"/>
  <c r="AR378" i="4"/>
  <c r="AR380" i="4"/>
  <c r="AR381" i="4"/>
  <c r="AR382" i="4"/>
  <c r="AR398" i="4"/>
  <c r="AR399" i="4"/>
  <c r="AR400" i="4"/>
  <c r="AR401" i="4"/>
  <c r="AR402" i="4"/>
  <c r="AR403" i="4"/>
  <c r="AR412" i="4"/>
  <c r="AR413" i="4"/>
  <c r="AR414" i="4"/>
  <c r="AR415" i="4"/>
  <c r="AR416" i="4"/>
  <c r="AR417" i="4"/>
  <c r="AR152" i="4"/>
  <c r="AR153" i="4"/>
  <c r="AR154" i="4"/>
  <c r="AR168" i="4"/>
  <c r="AR169" i="4"/>
  <c r="AR170" i="4"/>
  <c r="AR208" i="4"/>
  <c r="AR209" i="4"/>
  <c r="AR210" i="4"/>
  <c r="AR211" i="4"/>
  <c r="AR137" i="4"/>
  <c r="AR138" i="4"/>
  <c r="AR139" i="4"/>
  <c r="AR140" i="4"/>
  <c r="AR141" i="4"/>
  <c r="AR142" i="4"/>
  <c r="AR143" i="4"/>
  <c r="AR144" i="4"/>
  <c r="AR145" i="4"/>
  <c r="AR155" i="4"/>
  <c r="AR212" i="4"/>
  <c r="AR213" i="4"/>
  <c r="AR220" i="4"/>
  <c r="AR221" i="4"/>
  <c r="AR222" i="4"/>
  <c r="AR223" i="4"/>
  <c r="AR224" i="4"/>
  <c r="AR225" i="4"/>
  <c r="AR226" i="4"/>
  <c r="AR227" i="4"/>
  <c r="AR228" i="4"/>
  <c r="AR229" i="4"/>
  <c r="AR230" i="4"/>
  <c r="AR231" i="4"/>
  <c r="AR232" i="4"/>
  <c r="AR233" i="4"/>
  <c r="AR234" i="4"/>
  <c r="AR235" i="4"/>
  <c r="AR236" i="4"/>
  <c r="AR294" i="4"/>
  <c r="AR295" i="4"/>
  <c r="AR302" i="4"/>
  <c r="AR303" i="4"/>
  <c r="AR344" i="4"/>
  <c r="AR345" i="4"/>
  <c r="AR379" i="4"/>
  <c r="AR383" i="4"/>
  <c r="AR404" i="4"/>
  <c r="AR405" i="4"/>
  <c r="AR418" i="4"/>
  <c r="AR419" i="4"/>
  <c r="AR4" i="4"/>
  <c r="AR5" i="4"/>
  <c r="AR6" i="4"/>
  <c r="AR10" i="4"/>
  <c r="AR11" i="4"/>
  <c r="AR14" i="4"/>
  <c r="AR15" i="4"/>
  <c r="AR18" i="4"/>
  <c r="AR20" i="4"/>
  <c r="AR29" i="4"/>
  <c r="AR31" i="4"/>
  <c r="AR38" i="4"/>
  <c r="AR39" i="4"/>
  <c r="AR40" i="4"/>
  <c r="AR42" i="4"/>
  <c r="AR44" i="4"/>
  <c r="AR46" i="4"/>
  <c r="AR47" i="4"/>
  <c r="AR48" i="4"/>
  <c r="AR50" i="4"/>
  <c r="AR51" i="4"/>
  <c r="AR52" i="4"/>
  <c r="AR68" i="4"/>
  <c r="AR72" i="4"/>
  <c r="AR75" i="4"/>
  <c r="AR76" i="4"/>
  <c r="AR80" i="4"/>
  <c r="AR81" i="4"/>
  <c r="AR87" i="4"/>
  <c r="AR88" i="4"/>
  <c r="AR89" i="4"/>
  <c r="AR94" i="4"/>
  <c r="AR96" i="4"/>
  <c r="AR116" i="4"/>
  <c r="AR126" i="4"/>
  <c r="AR127" i="4"/>
  <c r="AR128" i="4"/>
  <c r="AR159" i="4"/>
  <c r="AR177" i="4"/>
  <c r="AR179" i="4"/>
  <c r="AR185" i="4"/>
  <c r="AR190" i="4"/>
  <c r="AR191" i="4"/>
  <c r="AR205" i="4"/>
  <c r="AR206" i="4"/>
  <c r="AR207" i="4"/>
  <c r="AR237" i="4"/>
  <c r="AR238" i="4"/>
  <c r="AR239" i="4"/>
  <c r="AR240" i="4"/>
  <c r="AR241" i="4"/>
  <c r="AR242" i="4"/>
  <c r="AR243" i="4"/>
  <c r="AR244" i="4"/>
  <c r="AR245" i="4"/>
  <c r="AR246" i="4"/>
  <c r="AR247" i="4"/>
  <c r="AR248" i="4"/>
  <c r="AR249" i="4"/>
  <c r="AR250" i="4"/>
  <c r="AR273" i="4"/>
  <c r="AR274" i="4"/>
  <c r="AR275" i="4"/>
  <c r="AR307" i="4"/>
  <c r="AR308" i="4"/>
  <c r="AR309" i="4"/>
  <c r="AR330" i="4"/>
  <c r="AR331" i="4"/>
  <c r="AR332" i="4"/>
  <c r="AR352" i="4"/>
  <c r="AR353" i="4"/>
  <c r="AR354" i="4"/>
  <c r="AR387" i="4"/>
  <c r="AR388" i="4"/>
  <c r="AR389" i="4"/>
  <c r="AR406" i="4"/>
  <c r="AR407" i="4"/>
  <c r="AR408" i="4"/>
  <c r="AR328" i="4"/>
  <c r="AR329" i="4"/>
  <c r="AR117" i="4"/>
  <c r="AR118" i="4"/>
  <c r="AR119" i="4"/>
  <c r="AR120" i="4"/>
  <c r="AR121" i="4"/>
  <c r="AR122" i="4"/>
  <c r="AR123" i="4"/>
  <c r="AR124" i="4"/>
  <c r="AR125" i="4"/>
  <c r="AR146" i="4"/>
  <c r="AR147" i="4"/>
  <c r="AR148" i="4"/>
  <c r="AR192" i="4"/>
  <c r="AR193" i="4"/>
  <c r="AR194" i="4"/>
  <c r="AR195" i="4"/>
  <c r="AR283" i="4"/>
  <c r="AR284" i="4"/>
  <c r="AR285" i="4"/>
  <c r="AR286" i="4"/>
  <c r="AR310" i="4"/>
  <c r="AR311" i="4"/>
  <c r="AR312" i="4"/>
  <c r="AR313" i="4"/>
  <c r="AR314" i="4"/>
  <c r="AR315" i="4"/>
  <c r="AR316" i="4"/>
  <c r="AR317" i="4"/>
  <c r="AR318" i="4"/>
  <c r="AR319" i="4"/>
  <c r="AR320" i="4"/>
  <c r="AR321" i="4"/>
  <c r="AR336" i="4"/>
  <c r="AR337" i="4"/>
  <c r="AR338" i="4"/>
  <c r="AR339" i="4"/>
  <c r="AR340" i="4"/>
  <c r="AR341" i="4"/>
  <c r="AR342" i="4"/>
  <c r="AR343" i="4"/>
  <c r="AR390" i="4"/>
  <c r="AR391" i="4"/>
  <c r="AR392" i="4"/>
  <c r="AR393" i="4"/>
  <c r="AR394" i="4"/>
  <c r="AR395" i="4"/>
  <c r="AR396" i="4"/>
  <c r="AR397" i="4"/>
  <c r="AR7" i="4"/>
  <c r="AM8" i="4"/>
  <c r="AM16" i="4"/>
  <c r="AM70" i="4"/>
  <c r="AM178" i="4"/>
  <c r="AM180" i="4"/>
  <c r="AM181" i="4"/>
  <c r="AM182" i="4"/>
  <c r="AM183" i="4"/>
  <c r="AM184" i="4"/>
  <c r="AM267" i="4"/>
  <c r="AM268" i="4"/>
  <c r="AM269" i="4"/>
  <c r="AM270" i="4"/>
  <c r="AM271" i="4"/>
  <c r="AM272" i="4"/>
  <c r="AM322" i="4"/>
  <c r="AM323" i="4"/>
  <c r="AM324" i="4"/>
  <c r="AM325" i="4"/>
  <c r="AM326" i="4"/>
  <c r="AM327" i="4"/>
  <c r="AM358" i="4"/>
  <c r="AM359" i="4"/>
  <c r="AM360" i="4"/>
  <c r="AM361" i="4"/>
  <c r="AM362" i="4"/>
  <c r="AM363" i="4"/>
  <c r="AM370" i="4"/>
  <c r="AM371" i="4"/>
  <c r="AM372" i="4"/>
  <c r="AM373" i="4"/>
  <c r="AM374" i="4"/>
  <c r="AM375" i="4"/>
  <c r="AM423" i="4"/>
  <c r="AM424" i="4"/>
  <c r="AM425" i="4"/>
  <c r="AM426" i="4"/>
  <c r="AM427" i="4"/>
  <c r="AM428" i="4"/>
  <c r="AM429" i="4"/>
  <c r="AM430" i="4"/>
  <c r="AM431" i="4"/>
  <c r="AM432" i="4"/>
  <c r="AM433" i="4"/>
  <c r="AM434" i="4"/>
  <c r="AM435" i="4"/>
  <c r="AM436" i="4"/>
  <c r="AM437" i="4"/>
  <c r="AM438" i="4"/>
  <c r="AM439" i="4"/>
  <c r="AM440" i="4"/>
  <c r="AM441" i="4"/>
  <c r="AM442" i="4"/>
  <c r="AM443" i="4"/>
  <c r="AM444" i="4"/>
  <c r="AM445" i="4"/>
  <c r="AM446" i="4"/>
  <c r="AM447" i="4"/>
  <c r="AM448" i="4"/>
  <c r="AM279" i="4"/>
  <c r="AM280" i="4"/>
  <c r="AM281" i="4"/>
  <c r="AM282" i="4"/>
  <c r="AM287" i="4"/>
  <c r="AM21" i="4"/>
  <c r="AM22" i="4"/>
  <c r="AM24" i="4"/>
  <c r="AM25" i="4"/>
  <c r="AM26" i="4"/>
  <c r="AM27" i="4"/>
  <c r="AM30" i="4"/>
  <c r="AM33" i="4"/>
  <c r="AM36" i="4"/>
  <c r="AM55" i="4"/>
  <c r="AM56" i="4"/>
  <c r="AM57" i="4"/>
  <c r="AM60" i="4"/>
  <c r="AM61" i="4"/>
  <c r="AM62" i="4"/>
  <c r="AM63" i="4"/>
  <c r="AM64" i="4"/>
  <c r="AM66" i="4"/>
  <c r="AM69" i="4"/>
  <c r="AM74" i="4"/>
  <c r="AM77" i="4"/>
  <c r="AM129" i="4"/>
  <c r="AM136" i="4"/>
  <c r="AM149" i="4"/>
  <c r="AM150" i="4"/>
  <c r="AM151" i="4"/>
  <c r="AM174" i="4"/>
  <c r="AM175" i="4"/>
  <c r="AM176" i="4"/>
  <c r="AM186" i="4"/>
  <c r="AM187" i="4"/>
  <c r="AM188" i="4"/>
  <c r="AM189" i="4"/>
  <c r="AM202" i="4"/>
  <c r="AM203" i="4"/>
  <c r="AM204" i="4"/>
  <c r="AM276" i="4"/>
  <c r="AM277" i="4"/>
  <c r="AM278" i="4"/>
  <c r="AM304" i="4"/>
  <c r="AM305" i="4"/>
  <c r="AM306" i="4"/>
  <c r="AM333" i="4"/>
  <c r="AM334" i="4"/>
  <c r="AM335" i="4"/>
  <c r="AM355" i="4"/>
  <c r="AM356" i="4"/>
  <c r="AM357" i="4"/>
  <c r="AM384" i="4"/>
  <c r="AM385" i="4"/>
  <c r="AM386" i="4"/>
  <c r="AM409" i="4"/>
  <c r="AM410" i="4"/>
  <c r="AM411" i="4"/>
  <c r="AM420" i="4"/>
  <c r="AM421" i="4"/>
  <c r="AM422" i="4"/>
  <c r="AM9" i="4"/>
  <c r="AM23" i="4"/>
  <c r="AM32" i="4"/>
  <c r="AM34" i="4"/>
  <c r="AM41" i="4"/>
  <c r="AM45" i="4"/>
  <c r="AM49" i="4"/>
  <c r="AM58" i="4"/>
  <c r="AM65" i="4"/>
  <c r="AM67" i="4"/>
  <c r="AM71" i="4"/>
  <c r="AM79" i="4"/>
  <c r="AM82" i="4"/>
  <c r="AM83" i="4"/>
  <c r="AM86" i="4"/>
  <c r="AM90" i="4"/>
  <c r="AM91" i="4"/>
  <c r="AM93" i="4"/>
  <c r="AM95" i="4"/>
  <c r="AM106" i="4"/>
  <c r="AM107" i="4"/>
  <c r="AM108" i="4"/>
  <c r="AM109" i="4"/>
  <c r="AM110" i="4"/>
  <c r="AM111" i="4"/>
  <c r="AM112" i="4"/>
  <c r="AM113" i="4"/>
  <c r="AM114" i="4"/>
  <c r="AM196" i="4"/>
  <c r="AM197" i="4"/>
  <c r="AM198" i="4"/>
  <c r="AM199" i="4"/>
  <c r="AM200" i="4"/>
  <c r="AM201" i="4"/>
  <c r="AM364" i="4"/>
  <c r="AM365" i="4"/>
  <c r="AM366" i="4"/>
  <c r="AM367" i="4"/>
  <c r="AM368" i="4"/>
  <c r="AM369" i="4"/>
  <c r="AM171" i="4"/>
  <c r="AM172" i="4"/>
  <c r="AM173" i="4"/>
  <c r="AM3" i="4"/>
  <c r="AM12" i="4"/>
  <c r="AM13" i="4"/>
  <c r="AM17" i="4"/>
  <c r="AM19" i="4"/>
  <c r="AM28" i="4"/>
  <c r="AM35" i="4"/>
  <c r="AM37" i="4"/>
  <c r="AM43" i="4"/>
  <c r="AM53" i="4"/>
  <c r="AM54" i="4"/>
  <c r="AM59" i="4"/>
  <c r="AM73" i="4"/>
  <c r="AM78" i="4"/>
  <c r="AM84" i="4"/>
  <c r="AM85" i="4"/>
  <c r="AM92" i="4"/>
  <c r="AM97" i="4"/>
  <c r="AM98" i="4"/>
  <c r="AM99" i="4"/>
  <c r="AM100" i="4"/>
  <c r="AM101" i="4"/>
  <c r="AM102" i="4"/>
  <c r="AM103" i="4"/>
  <c r="AM104" i="4"/>
  <c r="AM105" i="4"/>
  <c r="AM115" i="4"/>
  <c r="AM130" i="4"/>
  <c r="AM131" i="4"/>
  <c r="AM132" i="4"/>
  <c r="AM133" i="4"/>
  <c r="AM134" i="4"/>
  <c r="AM135" i="4"/>
  <c r="AM156" i="4"/>
  <c r="AM157" i="4"/>
  <c r="AM158" i="4"/>
  <c r="AM160" i="4"/>
  <c r="AM161" i="4"/>
  <c r="AM162" i="4"/>
  <c r="AM163" i="4"/>
  <c r="AM164" i="4"/>
  <c r="AM165" i="4"/>
  <c r="AM166" i="4"/>
  <c r="AM167" i="4"/>
  <c r="AM214" i="4"/>
  <c r="AM215" i="4"/>
  <c r="AM216" i="4"/>
  <c r="AM217" i="4"/>
  <c r="AM218" i="4"/>
  <c r="AM219" i="4"/>
  <c r="AM251" i="4"/>
  <c r="AM252" i="4"/>
  <c r="AM253" i="4"/>
  <c r="AM254" i="4"/>
  <c r="AM255" i="4"/>
  <c r="AM256" i="4"/>
  <c r="AM257" i="4"/>
  <c r="AM258" i="4"/>
  <c r="AM259" i="4"/>
  <c r="AM260" i="4"/>
  <c r="AM261" i="4"/>
  <c r="AM262" i="4"/>
  <c r="AM263" i="4"/>
  <c r="AM264" i="4"/>
  <c r="AM265" i="4"/>
  <c r="AM266" i="4"/>
  <c r="AM288" i="4"/>
  <c r="AM289" i="4"/>
  <c r="AM290" i="4"/>
  <c r="AM291" i="4"/>
  <c r="AM292" i="4"/>
  <c r="AM293" i="4"/>
  <c r="AM296" i="4"/>
  <c r="AM297" i="4"/>
  <c r="AM298" i="4"/>
  <c r="AM299" i="4"/>
  <c r="AM300" i="4"/>
  <c r="AM301" i="4"/>
  <c r="AM346" i="4"/>
  <c r="AM347" i="4"/>
  <c r="AM348" i="4"/>
  <c r="AM349" i="4"/>
  <c r="AM350" i="4"/>
  <c r="AM351" i="4"/>
  <c r="AM376" i="4"/>
  <c r="AM377" i="4"/>
  <c r="AM378" i="4"/>
  <c r="AM380" i="4"/>
  <c r="AM381" i="4"/>
  <c r="AM382" i="4"/>
  <c r="AM398" i="4"/>
  <c r="AM399" i="4"/>
  <c r="AM400" i="4"/>
  <c r="AM401" i="4"/>
  <c r="AM402" i="4"/>
  <c r="AM403" i="4"/>
  <c r="AM412" i="4"/>
  <c r="AM413" i="4"/>
  <c r="AM414" i="4"/>
  <c r="AM415" i="4"/>
  <c r="AM416" i="4"/>
  <c r="AM417" i="4"/>
  <c r="AM152" i="4"/>
  <c r="AM153" i="4"/>
  <c r="AM154" i="4"/>
  <c r="AM168" i="4"/>
  <c r="AM169" i="4"/>
  <c r="AM170" i="4"/>
  <c r="AM208" i="4"/>
  <c r="AM209" i="4"/>
  <c r="AM210" i="4"/>
  <c r="AM211" i="4"/>
  <c r="AM137" i="4"/>
  <c r="AM138" i="4"/>
  <c r="AM139" i="4"/>
  <c r="AM140" i="4"/>
  <c r="AM141" i="4"/>
  <c r="AM142" i="4"/>
  <c r="AM143" i="4"/>
  <c r="AM144" i="4"/>
  <c r="AM145" i="4"/>
  <c r="AM155" i="4"/>
  <c r="AM212" i="4"/>
  <c r="AM213" i="4"/>
  <c r="AM220" i="4"/>
  <c r="AM221" i="4"/>
  <c r="AM222" i="4"/>
  <c r="AM223" i="4"/>
  <c r="AM224" i="4"/>
  <c r="AM225" i="4"/>
  <c r="AM226" i="4"/>
  <c r="AM227" i="4"/>
  <c r="AM228" i="4"/>
  <c r="AM229" i="4"/>
  <c r="AM230" i="4"/>
  <c r="AM231" i="4"/>
  <c r="AM232" i="4"/>
  <c r="AM233" i="4"/>
  <c r="AM234" i="4"/>
  <c r="AM235" i="4"/>
  <c r="AM236" i="4"/>
  <c r="AM294" i="4"/>
  <c r="AM295" i="4"/>
  <c r="AM302" i="4"/>
  <c r="AM303" i="4"/>
  <c r="AM344" i="4"/>
  <c r="AM345" i="4"/>
  <c r="AM379" i="4"/>
  <c r="AM383" i="4"/>
  <c r="AM404" i="4"/>
  <c r="AM405" i="4"/>
  <c r="AM418" i="4"/>
  <c r="AM419" i="4"/>
  <c r="AM4" i="4"/>
  <c r="AM5" i="4"/>
  <c r="AM6" i="4"/>
  <c r="AM10" i="4"/>
  <c r="AM11" i="4"/>
  <c r="AM14" i="4"/>
  <c r="AM15" i="4"/>
  <c r="AM18" i="4"/>
  <c r="AM20" i="4"/>
  <c r="AM29" i="4"/>
  <c r="AM31" i="4"/>
  <c r="AM38" i="4"/>
  <c r="AM39" i="4"/>
  <c r="AM40" i="4"/>
  <c r="AM42" i="4"/>
  <c r="AM44" i="4"/>
  <c r="AM46" i="4"/>
  <c r="AM47" i="4"/>
  <c r="AM48" i="4"/>
  <c r="AM50" i="4"/>
  <c r="AM51" i="4"/>
  <c r="AM52" i="4"/>
  <c r="AM68" i="4"/>
  <c r="AM72" i="4"/>
  <c r="AM75" i="4"/>
  <c r="AM76" i="4"/>
  <c r="AM80" i="4"/>
  <c r="AM81" i="4"/>
  <c r="AM87" i="4"/>
  <c r="AM88" i="4"/>
  <c r="AM89" i="4"/>
  <c r="AM94" i="4"/>
  <c r="AM96" i="4"/>
  <c r="AM116" i="4"/>
  <c r="AM126" i="4"/>
  <c r="AM127" i="4"/>
  <c r="AM128" i="4"/>
  <c r="AM159" i="4"/>
  <c r="AM177" i="4"/>
  <c r="AM179" i="4"/>
  <c r="AM185" i="4"/>
  <c r="AM190" i="4"/>
  <c r="AM191" i="4"/>
  <c r="AM205" i="4"/>
  <c r="AM206" i="4"/>
  <c r="AM207" i="4"/>
  <c r="AM237" i="4"/>
  <c r="AM238" i="4"/>
  <c r="AM239" i="4"/>
  <c r="AM240" i="4"/>
  <c r="AM241" i="4"/>
  <c r="AM242" i="4"/>
  <c r="AM243" i="4"/>
  <c r="AM244" i="4"/>
  <c r="AM245" i="4"/>
  <c r="AM246" i="4"/>
  <c r="AM247" i="4"/>
  <c r="AM248" i="4"/>
  <c r="AM249" i="4"/>
  <c r="AM250" i="4"/>
  <c r="AM273" i="4"/>
  <c r="AM274" i="4"/>
  <c r="AM275" i="4"/>
  <c r="AM307" i="4"/>
  <c r="AM308" i="4"/>
  <c r="AM309" i="4"/>
  <c r="AM330" i="4"/>
  <c r="AM331" i="4"/>
  <c r="AM332" i="4"/>
  <c r="AM352" i="4"/>
  <c r="AM353" i="4"/>
  <c r="AM354" i="4"/>
  <c r="AM387" i="4"/>
  <c r="AM388" i="4"/>
  <c r="AM389" i="4"/>
  <c r="AM406" i="4"/>
  <c r="AM407" i="4"/>
  <c r="AM408" i="4"/>
  <c r="AM328" i="4"/>
  <c r="AM329" i="4"/>
  <c r="AM117" i="4"/>
  <c r="AM118" i="4"/>
  <c r="AM119" i="4"/>
  <c r="AM120" i="4"/>
  <c r="AM121" i="4"/>
  <c r="AM122" i="4"/>
  <c r="AM123" i="4"/>
  <c r="AM124" i="4"/>
  <c r="AM125" i="4"/>
  <c r="AM146" i="4"/>
  <c r="AM147" i="4"/>
  <c r="AM148" i="4"/>
  <c r="AM192" i="4"/>
  <c r="AM193" i="4"/>
  <c r="AM194" i="4"/>
  <c r="AM195" i="4"/>
  <c r="AM283" i="4"/>
  <c r="AM284" i="4"/>
  <c r="AM285" i="4"/>
  <c r="AM286" i="4"/>
  <c r="AM310" i="4"/>
  <c r="AM311" i="4"/>
  <c r="AM312" i="4"/>
  <c r="AM313" i="4"/>
  <c r="AM314" i="4"/>
  <c r="AM315" i="4"/>
  <c r="AM316" i="4"/>
  <c r="AM317" i="4"/>
  <c r="AM318" i="4"/>
  <c r="AM319" i="4"/>
  <c r="AM320" i="4"/>
  <c r="AM321" i="4"/>
  <c r="AM336" i="4"/>
  <c r="AM337" i="4"/>
  <c r="AM338" i="4"/>
  <c r="AM339" i="4"/>
  <c r="AM340" i="4"/>
  <c r="AM341" i="4"/>
  <c r="AM342" i="4"/>
  <c r="AM343" i="4"/>
  <c r="AM390" i="4"/>
  <c r="AM391" i="4"/>
  <c r="AM392" i="4"/>
  <c r="AM393" i="4"/>
  <c r="AM394" i="4"/>
  <c r="AM395" i="4"/>
  <c r="AM396" i="4"/>
  <c r="AM397" i="4"/>
  <c r="AM7" i="4"/>
  <c r="AD335" i="4"/>
  <c r="AD334" i="4"/>
  <c r="AD333" i="4"/>
  <c r="AD306" i="4"/>
  <c r="AD305" i="4"/>
  <c r="AD304" i="4"/>
  <c r="AD278" i="4"/>
  <c r="AD277" i="4"/>
  <c r="AD276" i="4"/>
  <c r="AD204" i="4"/>
  <c r="AD203" i="4"/>
  <c r="AD202" i="4"/>
  <c r="AD189" i="4"/>
  <c r="AD188" i="4"/>
  <c r="AD187" i="4"/>
  <c r="AD186" i="4"/>
  <c r="AD175" i="4"/>
  <c r="AD174" i="4"/>
  <c r="AD151" i="4"/>
  <c r="AD150" i="4"/>
  <c r="AD149" i="4"/>
  <c r="AD136" i="4"/>
  <c r="AD129" i="4"/>
  <c r="AD64" i="4"/>
  <c r="AD63" i="4"/>
  <c r="AD62" i="4"/>
  <c r="AD61" i="4"/>
  <c r="AD60" i="4"/>
  <c r="AD57" i="4"/>
  <c r="AD56" i="4"/>
  <c r="AD55" i="4"/>
  <c r="AD36" i="4"/>
  <c r="AD33" i="4"/>
  <c r="AD30" i="4"/>
  <c r="AD27" i="4"/>
  <c r="AD26" i="4"/>
  <c r="AD25" i="4"/>
  <c r="AD24" i="4"/>
  <c r="AD22" i="4"/>
  <c r="AD21" i="4"/>
  <c r="Y335" i="4"/>
  <c r="Y334" i="4"/>
  <c r="Y333" i="4"/>
  <c r="Y306" i="4"/>
  <c r="Y305" i="4"/>
  <c r="Y304" i="4"/>
  <c r="Y278" i="4"/>
  <c r="Y277" i="4"/>
  <c r="Y276" i="4"/>
  <c r="Y204" i="4"/>
  <c r="Y203" i="4"/>
  <c r="Y202" i="4"/>
  <c r="Y189" i="4"/>
  <c r="Y188" i="4"/>
  <c r="Y187" i="4"/>
  <c r="Y186" i="4"/>
  <c r="Y175" i="4"/>
  <c r="Y174" i="4"/>
  <c r="Y151" i="4"/>
  <c r="Y150" i="4"/>
  <c r="Y149" i="4"/>
  <c r="Y136" i="4"/>
  <c r="Y129" i="4"/>
  <c r="Y64" i="4"/>
  <c r="Y63" i="4"/>
  <c r="Y62" i="4"/>
  <c r="Y61" i="4"/>
  <c r="Y60" i="4"/>
  <c r="Y57" i="4"/>
  <c r="Y56" i="4"/>
  <c r="Y55" i="4"/>
  <c r="Y36" i="4"/>
  <c r="Y33" i="4"/>
  <c r="Y30" i="4"/>
  <c r="Y27" i="4"/>
  <c r="Y26" i="4"/>
  <c r="Y25" i="4"/>
  <c r="Y24" i="4"/>
  <c r="Y22" i="4"/>
  <c r="Y21" i="4"/>
  <c r="AC8" i="4"/>
  <c r="AC16" i="4"/>
  <c r="AC70" i="4"/>
  <c r="AC178" i="4"/>
  <c r="AC180" i="4"/>
  <c r="AC181" i="4"/>
  <c r="AC182" i="4"/>
  <c r="AC183" i="4"/>
  <c r="AC184" i="4"/>
  <c r="AC267" i="4"/>
  <c r="AC268" i="4"/>
  <c r="AC269" i="4"/>
  <c r="AC270" i="4"/>
  <c r="AC271" i="4"/>
  <c r="AC272" i="4"/>
  <c r="AC322" i="4"/>
  <c r="AC323" i="4"/>
  <c r="AC324" i="4"/>
  <c r="AC325" i="4"/>
  <c r="AC326" i="4"/>
  <c r="AC327" i="4"/>
  <c r="AC358" i="4"/>
  <c r="AC359" i="4"/>
  <c r="AC360" i="4"/>
  <c r="AC361" i="4"/>
  <c r="AC362" i="4"/>
  <c r="AC363" i="4"/>
  <c r="AC370" i="4"/>
  <c r="AC371" i="4"/>
  <c r="AC372" i="4"/>
  <c r="AC373" i="4"/>
  <c r="AC374" i="4"/>
  <c r="AC375" i="4"/>
  <c r="AC423" i="4"/>
  <c r="AC424" i="4"/>
  <c r="AC425" i="4"/>
  <c r="AC426" i="4"/>
  <c r="AC427" i="4"/>
  <c r="AC428" i="4"/>
  <c r="AC429" i="4"/>
  <c r="AC430" i="4"/>
  <c r="AC431" i="4"/>
  <c r="AC432" i="4"/>
  <c r="AC433" i="4"/>
  <c r="AC434" i="4"/>
  <c r="AC435" i="4"/>
  <c r="AC436" i="4"/>
  <c r="AC437" i="4"/>
  <c r="AC438" i="4"/>
  <c r="AC439" i="4"/>
  <c r="AC440" i="4"/>
  <c r="AC441" i="4"/>
  <c r="AC442" i="4"/>
  <c r="AC443" i="4"/>
  <c r="AC444" i="4"/>
  <c r="AC445" i="4"/>
  <c r="AC446" i="4"/>
  <c r="AC447" i="4"/>
  <c r="AC448" i="4"/>
  <c r="AC279" i="4"/>
  <c r="AC280" i="4"/>
  <c r="AC281" i="4"/>
  <c r="AC282" i="4"/>
  <c r="AC287" i="4"/>
  <c r="AC66" i="4"/>
  <c r="AC69" i="4"/>
  <c r="AC74" i="4"/>
  <c r="AC77" i="4"/>
  <c r="AC176" i="4"/>
  <c r="AC355" i="4"/>
  <c r="AC356" i="4"/>
  <c r="AC357" i="4"/>
  <c r="AC384" i="4"/>
  <c r="AC385" i="4"/>
  <c r="AC386" i="4"/>
  <c r="AC409" i="4"/>
  <c r="AC410" i="4"/>
  <c r="AC411" i="4"/>
  <c r="AC420" i="4"/>
  <c r="AC421" i="4"/>
  <c r="AC422" i="4"/>
  <c r="AC9" i="4"/>
  <c r="AC23" i="4"/>
  <c r="AC32" i="4"/>
  <c r="AC34" i="4"/>
  <c r="AC41" i="4"/>
  <c r="AC45" i="4"/>
  <c r="AC49" i="4"/>
  <c r="AC58" i="4"/>
  <c r="AC65" i="4"/>
  <c r="AC67" i="4"/>
  <c r="AC71" i="4"/>
  <c r="AC79" i="4"/>
  <c r="AC82" i="4"/>
  <c r="AC83" i="4"/>
  <c r="AC86" i="4"/>
  <c r="AC90" i="4"/>
  <c r="AC91" i="4"/>
  <c r="AC93" i="4"/>
  <c r="AC95" i="4"/>
  <c r="AC106" i="4"/>
  <c r="AC107" i="4"/>
  <c r="AC108" i="4"/>
  <c r="AC109" i="4"/>
  <c r="AC110" i="4"/>
  <c r="AC111" i="4"/>
  <c r="AC112" i="4"/>
  <c r="AC113" i="4"/>
  <c r="AC114" i="4"/>
  <c r="AC196" i="4"/>
  <c r="AC197" i="4"/>
  <c r="AC198" i="4"/>
  <c r="AC199" i="4"/>
  <c r="AC200" i="4"/>
  <c r="AC201" i="4"/>
  <c r="AC364" i="4"/>
  <c r="AC365" i="4"/>
  <c r="AC366" i="4"/>
  <c r="AC367" i="4"/>
  <c r="AC368" i="4"/>
  <c r="AC369" i="4"/>
  <c r="AC171" i="4"/>
  <c r="AC172" i="4"/>
  <c r="AC173" i="4"/>
  <c r="AC3" i="4"/>
  <c r="AC12" i="4"/>
  <c r="AC13" i="4"/>
  <c r="AC17" i="4"/>
  <c r="AC19" i="4"/>
  <c r="AC28" i="4"/>
  <c r="AC35" i="4"/>
  <c r="AC37" i="4"/>
  <c r="AC43" i="4"/>
  <c r="AC53" i="4"/>
  <c r="AC54" i="4"/>
  <c r="AC59" i="4"/>
  <c r="AC73" i="4"/>
  <c r="AC78" i="4"/>
  <c r="AC84" i="4"/>
  <c r="AC85" i="4"/>
  <c r="AC92" i="4"/>
  <c r="AC97" i="4"/>
  <c r="AC98" i="4"/>
  <c r="AC99" i="4"/>
  <c r="AC100" i="4"/>
  <c r="AC101" i="4"/>
  <c r="AC102" i="4"/>
  <c r="AC103" i="4"/>
  <c r="AC104" i="4"/>
  <c r="AC105" i="4"/>
  <c r="AC115" i="4"/>
  <c r="AC130" i="4"/>
  <c r="AC131" i="4"/>
  <c r="AC132" i="4"/>
  <c r="AC133" i="4"/>
  <c r="AC134" i="4"/>
  <c r="AC135" i="4"/>
  <c r="AC156" i="4"/>
  <c r="AC157" i="4"/>
  <c r="AC158" i="4"/>
  <c r="AC160" i="4"/>
  <c r="AC161" i="4"/>
  <c r="AC162" i="4"/>
  <c r="AC163" i="4"/>
  <c r="AC164" i="4"/>
  <c r="AC165" i="4"/>
  <c r="AC166" i="4"/>
  <c r="AC167" i="4"/>
  <c r="AC214" i="4"/>
  <c r="AC215" i="4"/>
  <c r="AC216" i="4"/>
  <c r="AC217" i="4"/>
  <c r="AC218" i="4"/>
  <c r="AC219" i="4"/>
  <c r="AC251" i="4"/>
  <c r="AC252" i="4"/>
  <c r="AC253" i="4"/>
  <c r="AC254" i="4"/>
  <c r="AC255" i="4"/>
  <c r="AC256" i="4"/>
  <c r="AC257" i="4"/>
  <c r="AC258" i="4"/>
  <c r="AC259" i="4"/>
  <c r="AC260" i="4"/>
  <c r="AC261" i="4"/>
  <c r="AC262" i="4"/>
  <c r="AC263" i="4"/>
  <c r="AC264" i="4"/>
  <c r="AC265" i="4"/>
  <c r="AC266" i="4"/>
  <c r="AC288" i="4"/>
  <c r="AC289" i="4"/>
  <c r="AC290" i="4"/>
  <c r="AC291" i="4"/>
  <c r="AC292" i="4"/>
  <c r="AC293" i="4"/>
  <c r="AC296" i="4"/>
  <c r="AC297" i="4"/>
  <c r="AC298" i="4"/>
  <c r="AC299" i="4"/>
  <c r="AC300" i="4"/>
  <c r="AC301" i="4"/>
  <c r="AC346" i="4"/>
  <c r="AC347" i="4"/>
  <c r="AC348" i="4"/>
  <c r="AC349" i="4"/>
  <c r="AC350" i="4"/>
  <c r="AC351" i="4"/>
  <c r="AC376" i="4"/>
  <c r="AC377" i="4"/>
  <c r="AC378" i="4"/>
  <c r="AC380" i="4"/>
  <c r="AC381" i="4"/>
  <c r="AC382" i="4"/>
  <c r="AC398" i="4"/>
  <c r="AC399" i="4"/>
  <c r="AC400" i="4"/>
  <c r="AC401" i="4"/>
  <c r="AC402" i="4"/>
  <c r="AC403" i="4"/>
  <c r="AC412" i="4"/>
  <c r="AC413" i="4"/>
  <c r="AC414" i="4"/>
  <c r="AC415" i="4"/>
  <c r="AC416" i="4"/>
  <c r="AC417" i="4"/>
  <c r="AC152" i="4"/>
  <c r="AC153" i="4"/>
  <c r="AC154" i="4"/>
  <c r="AC168" i="4"/>
  <c r="AC169" i="4"/>
  <c r="AC170" i="4"/>
  <c r="AC208" i="4"/>
  <c r="AC209" i="4"/>
  <c r="AC210" i="4"/>
  <c r="AC211" i="4"/>
  <c r="AC137" i="4"/>
  <c r="AC138" i="4"/>
  <c r="AC139" i="4"/>
  <c r="AC140" i="4"/>
  <c r="AC141" i="4"/>
  <c r="AC142" i="4"/>
  <c r="AC143" i="4"/>
  <c r="AC144" i="4"/>
  <c r="AC145" i="4"/>
  <c r="AC155" i="4"/>
  <c r="AC212" i="4"/>
  <c r="AC213" i="4"/>
  <c r="AC220" i="4"/>
  <c r="AC221" i="4"/>
  <c r="AC222" i="4"/>
  <c r="AC223" i="4"/>
  <c r="AC224" i="4"/>
  <c r="AC225" i="4"/>
  <c r="AC226" i="4"/>
  <c r="AC227" i="4"/>
  <c r="AC228" i="4"/>
  <c r="AC229" i="4"/>
  <c r="AC230" i="4"/>
  <c r="AC231" i="4"/>
  <c r="AC232" i="4"/>
  <c r="AC233" i="4"/>
  <c r="AC234" i="4"/>
  <c r="AC235" i="4"/>
  <c r="AC236" i="4"/>
  <c r="AC294" i="4"/>
  <c r="AC295" i="4"/>
  <c r="AC302" i="4"/>
  <c r="AC303" i="4"/>
  <c r="AC344" i="4"/>
  <c r="AC345" i="4"/>
  <c r="AC379" i="4"/>
  <c r="AC383" i="4"/>
  <c r="AC404" i="4"/>
  <c r="AC405" i="4"/>
  <c r="AC418" i="4"/>
  <c r="AC419" i="4"/>
  <c r="AC4" i="4"/>
  <c r="AC5" i="4"/>
  <c r="AC6" i="4"/>
  <c r="AC10" i="4"/>
  <c r="AC11" i="4"/>
  <c r="AC14" i="4"/>
  <c r="AC15" i="4"/>
  <c r="AC18" i="4"/>
  <c r="AC20" i="4"/>
  <c r="AC29" i="4"/>
  <c r="AC31" i="4"/>
  <c r="AC38" i="4"/>
  <c r="AC39" i="4"/>
  <c r="AC40" i="4"/>
  <c r="AC42" i="4"/>
  <c r="AC44" i="4"/>
  <c r="AC46" i="4"/>
  <c r="AC47" i="4"/>
  <c r="AC48" i="4"/>
  <c r="AC50" i="4"/>
  <c r="AC51" i="4"/>
  <c r="AC52" i="4"/>
  <c r="AC68" i="4"/>
  <c r="AC72" i="4"/>
  <c r="AC75" i="4"/>
  <c r="AC76" i="4"/>
  <c r="AC80" i="4"/>
  <c r="AC81" i="4"/>
  <c r="AC87" i="4"/>
  <c r="AC88" i="4"/>
  <c r="AC89" i="4"/>
  <c r="AC94" i="4"/>
  <c r="AC96" i="4"/>
  <c r="AC116" i="4"/>
  <c r="AC126" i="4"/>
  <c r="AC127" i="4"/>
  <c r="AC128" i="4"/>
  <c r="AC159" i="4"/>
  <c r="AC177" i="4"/>
  <c r="AC179" i="4"/>
  <c r="AC185" i="4"/>
  <c r="AC190" i="4"/>
  <c r="AC191" i="4"/>
  <c r="AC205" i="4"/>
  <c r="AC206" i="4"/>
  <c r="AC207" i="4"/>
  <c r="AC237" i="4"/>
  <c r="AC238" i="4"/>
  <c r="AC239" i="4"/>
  <c r="AC240" i="4"/>
  <c r="AC241" i="4"/>
  <c r="AC242" i="4"/>
  <c r="AC243" i="4"/>
  <c r="AC244" i="4"/>
  <c r="AC245" i="4"/>
  <c r="AC246" i="4"/>
  <c r="AC247" i="4"/>
  <c r="AC248" i="4"/>
  <c r="AC249" i="4"/>
  <c r="AC250" i="4"/>
  <c r="AC273" i="4"/>
  <c r="AC274" i="4"/>
  <c r="AC275" i="4"/>
  <c r="AC307" i="4"/>
  <c r="AC308" i="4"/>
  <c r="AC309" i="4"/>
  <c r="AC330" i="4"/>
  <c r="AC331" i="4"/>
  <c r="AC332" i="4"/>
  <c r="AC352" i="4"/>
  <c r="AC353" i="4"/>
  <c r="AC354" i="4"/>
  <c r="AC387" i="4"/>
  <c r="AC388" i="4"/>
  <c r="AC389" i="4"/>
  <c r="AC406" i="4"/>
  <c r="AC407" i="4"/>
  <c r="AC408" i="4"/>
  <c r="AC328" i="4"/>
  <c r="AC329" i="4"/>
  <c r="AC117" i="4"/>
  <c r="AC118" i="4"/>
  <c r="AC119" i="4"/>
  <c r="AC120" i="4"/>
  <c r="AC121" i="4"/>
  <c r="AC122" i="4"/>
  <c r="AC123" i="4"/>
  <c r="AC124" i="4"/>
  <c r="AC125" i="4"/>
  <c r="AC146" i="4"/>
  <c r="AC147" i="4"/>
  <c r="AC148" i="4"/>
  <c r="AC192" i="4"/>
  <c r="AC193" i="4"/>
  <c r="AC194" i="4"/>
  <c r="AC195" i="4"/>
  <c r="AC283" i="4"/>
  <c r="AC284" i="4"/>
  <c r="AC285" i="4"/>
  <c r="AC286" i="4"/>
  <c r="AC310" i="4"/>
  <c r="AC311" i="4"/>
  <c r="AC312" i="4"/>
  <c r="AC313" i="4"/>
  <c r="AC314" i="4"/>
  <c r="AC315" i="4"/>
  <c r="AC316" i="4"/>
  <c r="AC317" i="4"/>
  <c r="AC318" i="4"/>
  <c r="AC319" i="4"/>
  <c r="AC320" i="4"/>
  <c r="AC321" i="4"/>
  <c r="AC336" i="4"/>
  <c r="AC337" i="4"/>
  <c r="AC338" i="4"/>
  <c r="AC339" i="4"/>
  <c r="AC340" i="4"/>
  <c r="AC341" i="4"/>
  <c r="AC342" i="4"/>
  <c r="AC343" i="4"/>
  <c r="AC390" i="4"/>
  <c r="AC391" i="4"/>
  <c r="AC392" i="4"/>
  <c r="AC393" i="4"/>
  <c r="AC394" i="4"/>
  <c r="AC395" i="4"/>
  <c r="AC396" i="4"/>
  <c r="AC397" i="4"/>
  <c r="AC7" i="4"/>
  <c r="X8" i="4"/>
  <c r="X16" i="4"/>
  <c r="X70" i="4"/>
  <c r="X178" i="4"/>
  <c r="X180" i="4"/>
  <c r="X181" i="4"/>
  <c r="X182" i="4"/>
  <c r="X183" i="4"/>
  <c r="X184" i="4"/>
  <c r="X267" i="4"/>
  <c r="X268" i="4"/>
  <c r="X269" i="4"/>
  <c r="X270" i="4"/>
  <c r="X271" i="4"/>
  <c r="X272" i="4"/>
  <c r="X322" i="4"/>
  <c r="X323" i="4"/>
  <c r="X324" i="4"/>
  <c r="X325" i="4"/>
  <c r="X326" i="4"/>
  <c r="X327" i="4"/>
  <c r="X358" i="4"/>
  <c r="X359" i="4"/>
  <c r="X360" i="4"/>
  <c r="X361" i="4"/>
  <c r="X362" i="4"/>
  <c r="X363" i="4"/>
  <c r="X370" i="4"/>
  <c r="X371" i="4"/>
  <c r="X372" i="4"/>
  <c r="X373" i="4"/>
  <c r="X374" i="4"/>
  <c r="X375" i="4"/>
  <c r="X423" i="4"/>
  <c r="X424" i="4"/>
  <c r="X425" i="4"/>
  <c r="X426" i="4"/>
  <c r="X427" i="4"/>
  <c r="X428" i="4"/>
  <c r="X429" i="4"/>
  <c r="X430" i="4"/>
  <c r="X431" i="4"/>
  <c r="X432" i="4"/>
  <c r="X433" i="4"/>
  <c r="X434" i="4"/>
  <c r="X435" i="4"/>
  <c r="X436" i="4"/>
  <c r="X437" i="4"/>
  <c r="X438" i="4"/>
  <c r="X439" i="4"/>
  <c r="X440" i="4"/>
  <c r="X441" i="4"/>
  <c r="X442" i="4"/>
  <c r="X443" i="4"/>
  <c r="X444" i="4"/>
  <c r="X445" i="4"/>
  <c r="X446" i="4"/>
  <c r="X447" i="4"/>
  <c r="X448" i="4"/>
  <c r="X279" i="4"/>
  <c r="X280" i="4"/>
  <c r="X281" i="4"/>
  <c r="X282" i="4"/>
  <c r="X287" i="4"/>
  <c r="X66" i="4"/>
  <c r="X69" i="4"/>
  <c r="X74" i="4"/>
  <c r="X77" i="4"/>
  <c r="X176" i="4"/>
  <c r="X355" i="4"/>
  <c r="X356" i="4"/>
  <c r="X357" i="4"/>
  <c r="X384" i="4"/>
  <c r="X385" i="4"/>
  <c r="X386" i="4"/>
  <c r="X409" i="4"/>
  <c r="X410" i="4"/>
  <c r="X411" i="4"/>
  <c r="X420" i="4"/>
  <c r="X421" i="4"/>
  <c r="X422" i="4"/>
  <c r="X9" i="4"/>
  <c r="X23" i="4"/>
  <c r="X32" i="4"/>
  <c r="X34" i="4"/>
  <c r="X41" i="4"/>
  <c r="X45" i="4"/>
  <c r="X49" i="4"/>
  <c r="X58" i="4"/>
  <c r="X65" i="4"/>
  <c r="X67" i="4"/>
  <c r="X71" i="4"/>
  <c r="X79" i="4"/>
  <c r="X82" i="4"/>
  <c r="X83" i="4"/>
  <c r="X86" i="4"/>
  <c r="X90" i="4"/>
  <c r="X91" i="4"/>
  <c r="X93" i="4"/>
  <c r="X95" i="4"/>
  <c r="X106" i="4"/>
  <c r="X107" i="4"/>
  <c r="X108" i="4"/>
  <c r="X109" i="4"/>
  <c r="X110" i="4"/>
  <c r="X111" i="4"/>
  <c r="X112" i="4"/>
  <c r="X113" i="4"/>
  <c r="X114" i="4"/>
  <c r="X196" i="4"/>
  <c r="X197" i="4"/>
  <c r="X198" i="4"/>
  <c r="X199" i="4"/>
  <c r="X200" i="4"/>
  <c r="X201" i="4"/>
  <c r="X364" i="4"/>
  <c r="X365" i="4"/>
  <c r="X366" i="4"/>
  <c r="X367" i="4"/>
  <c r="X368" i="4"/>
  <c r="X369" i="4"/>
  <c r="X171" i="4"/>
  <c r="X172" i="4"/>
  <c r="X173" i="4"/>
  <c r="X3" i="4"/>
  <c r="X12" i="4"/>
  <c r="X13" i="4"/>
  <c r="X17" i="4"/>
  <c r="X19" i="4"/>
  <c r="X28" i="4"/>
  <c r="X35" i="4"/>
  <c r="X37" i="4"/>
  <c r="X43" i="4"/>
  <c r="X53" i="4"/>
  <c r="X54" i="4"/>
  <c r="X59" i="4"/>
  <c r="X73" i="4"/>
  <c r="X78" i="4"/>
  <c r="X84" i="4"/>
  <c r="X85" i="4"/>
  <c r="X92" i="4"/>
  <c r="X97" i="4"/>
  <c r="X98" i="4"/>
  <c r="X99" i="4"/>
  <c r="X100" i="4"/>
  <c r="X101" i="4"/>
  <c r="X102" i="4"/>
  <c r="X103" i="4"/>
  <c r="X104" i="4"/>
  <c r="X105" i="4"/>
  <c r="X115" i="4"/>
  <c r="X130" i="4"/>
  <c r="X131" i="4"/>
  <c r="X132" i="4"/>
  <c r="X133" i="4"/>
  <c r="X134" i="4"/>
  <c r="X135" i="4"/>
  <c r="X156" i="4"/>
  <c r="X157" i="4"/>
  <c r="X158" i="4"/>
  <c r="X160" i="4"/>
  <c r="X161" i="4"/>
  <c r="X162" i="4"/>
  <c r="X163" i="4"/>
  <c r="X164" i="4"/>
  <c r="X165" i="4"/>
  <c r="X166" i="4"/>
  <c r="X167" i="4"/>
  <c r="X214" i="4"/>
  <c r="X215" i="4"/>
  <c r="X216" i="4"/>
  <c r="X217" i="4"/>
  <c r="X218" i="4"/>
  <c r="X219" i="4"/>
  <c r="X251" i="4"/>
  <c r="X252" i="4"/>
  <c r="X253" i="4"/>
  <c r="X254" i="4"/>
  <c r="X255" i="4"/>
  <c r="X256" i="4"/>
  <c r="X257" i="4"/>
  <c r="X258" i="4"/>
  <c r="X259" i="4"/>
  <c r="X260" i="4"/>
  <c r="X261" i="4"/>
  <c r="X262" i="4"/>
  <c r="X263" i="4"/>
  <c r="X264" i="4"/>
  <c r="X265" i="4"/>
  <c r="X266" i="4"/>
  <c r="X288" i="4"/>
  <c r="X289" i="4"/>
  <c r="X290" i="4"/>
  <c r="X291" i="4"/>
  <c r="X292" i="4"/>
  <c r="X293" i="4"/>
  <c r="X296" i="4"/>
  <c r="X297" i="4"/>
  <c r="X298" i="4"/>
  <c r="X299" i="4"/>
  <c r="X300" i="4"/>
  <c r="X301" i="4"/>
  <c r="X346" i="4"/>
  <c r="X347" i="4"/>
  <c r="X348" i="4"/>
  <c r="X349" i="4"/>
  <c r="X350" i="4"/>
  <c r="X351" i="4"/>
  <c r="X376" i="4"/>
  <c r="X377" i="4"/>
  <c r="X378" i="4"/>
  <c r="X380" i="4"/>
  <c r="X381" i="4"/>
  <c r="X382" i="4"/>
  <c r="X398" i="4"/>
  <c r="X399" i="4"/>
  <c r="X400" i="4"/>
  <c r="X401" i="4"/>
  <c r="X402" i="4"/>
  <c r="X403" i="4"/>
  <c r="X412" i="4"/>
  <c r="X413" i="4"/>
  <c r="X414" i="4"/>
  <c r="X415" i="4"/>
  <c r="X416" i="4"/>
  <c r="X417" i="4"/>
  <c r="X152" i="4"/>
  <c r="X153" i="4"/>
  <c r="X154" i="4"/>
  <c r="X168" i="4"/>
  <c r="X169" i="4"/>
  <c r="X170" i="4"/>
  <c r="X208" i="4"/>
  <c r="X209" i="4"/>
  <c r="X210" i="4"/>
  <c r="X211" i="4"/>
  <c r="X137" i="4"/>
  <c r="X138" i="4"/>
  <c r="X139" i="4"/>
  <c r="X140" i="4"/>
  <c r="X141" i="4"/>
  <c r="X142" i="4"/>
  <c r="X143" i="4"/>
  <c r="X144" i="4"/>
  <c r="X145" i="4"/>
  <c r="X155" i="4"/>
  <c r="X212" i="4"/>
  <c r="X213" i="4"/>
  <c r="X220" i="4"/>
  <c r="X221" i="4"/>
  <c r="X222" i="4"/>
  <c r="X223" i="4"/>
  <c r="X224" i="4"/>
  <c r="X225" i="4"/>
  <c r="X226" i="4"/>
  <c r="X227" i="4"/>
  <c r="X228" i="4"/>
  <c r="X229" i="4"/>
  <c r="X230" i="4"/>
  <c r="X231" i="4"/>
  <c r="X232" i="4"/>
  <c r="X233" i="4"/>
  <c r="X234" i="4"/>
  <c r="X235" i="4"/>
  <c r="X236" i="4"/>
  <c r="X294" i="4"/>
  <c r="X295" i="4"/>
  <c r="X302" i="4"/>
  <c r="X303" i="4"/>
  <c r="X344" i="4"/>
  <c r="X345" i="4"/>
  <c r="X379" i="4"/>
  <c r="X383" i="4"/>
  <c r="X404" i="4"/>
  <c r="X405" i="4"/>
  <c r="X418" i="4"/>
  <c r="X419" i="4"/>
  <c r="X4" i="4"/>
  <c r="X5" i="4"/>
  <c r="X6" i="4"/>
  <c r="X10" i="4"/>
  <c r="X11" i="4"/>
  <c r="X14" i="4"/>
  <c r="X15" i="4"/>
  <c r="X18" i="4"/>
  <c r="X20" i="4"/>
  <c r="X29" i="4"/>
  <c r="X31" i="4"/>
  <c r="X38" i="4"/>
  <c r="X39" i="4"/>
  <c r="X40" i="4"/>
  <c r="X42" i="4"/>
  <c r="X44" i="4"/>
  <c r="X46" i="4"/>
  <c r="X47" i="4"/>
  <c r="X48" i="4"/>
  <c r="X50" i="4"/>
  <c r="X51" i="4"/>
  <c r="X52" i="4"/>
  <c r="X68" i="4"/>
  <c r="X72" i="4"/>
  <c r="X75" i="4"/>
  <c r="X76" i="4"/>
  <c r="X80" i="4"/>
  <c r="X81" i="4"/>
  <c r="X87" i="4"/>
  <c r="X88" i="4"/>
  <c r="X89" i="4"/>
  <c r="X94" i="4"/>
  <c r="X96" i="4"/>
  <c r="X116" i="4"/>
  <c r="X126" i="4"/>
  <c r="X127" i="4"/>
  <c r="X128" i="4"/>
  <c r="X159" i="4"/>
  <c r="X177" i="4"/>
  <c r="X179" i="4"/>
  <c r="X185" i="4"/>
  <c r="X190" i="4"/>
  <c r="X191" i="4"/>
  <c r="X205" i="4"/>
  <c r="X206" i="4"/>
  <c r="X207" i="4"/>
  <c r="X237" i="4"/>
  <c r="X238" i="4"/>
  <c r="X239" i="4"/>
  <c r="X240" i="4"/>
  <c r="X241" i="4"/>
  <c r="X242" i="4"/>
  <c r="X243" i="4"/>
  <c r="X244" i="4"/>
  <c r="X245" i="4"/>
  <c r="X246" i="4"/>
  <c r="X247" i="4"/>
  <c r="X248" i="4"/>
  <c r="X249" i="4"/>
  <c r="X250" i="4"/>
  <c r="X273" i="4"/>
  <c r="X274" i="4"/>
  <c r="X275" i="4"/>
  <c r="X307" i="4"/>
  <c r="X308" i="4"/>
  <c r="X309" i="4"/>
  <c r="X330" i="4"/>
  <c r="X331" i="4"/>
  <c r="X332" i="4"/>
  <c r="X352" i="4"/>
  <c r="X353" i="4"/>
  <c r="X354" i="4"/>
  <c r="X387" i="4"/>
  <c r="X388" i="4"/>
  <c r="X389" i="4"/>
  <c r="X406" i="4"/>
  <c r="X407" i="4"/>
  <c r="X408" i="4"/>
  <c r="X328" i="4"/>
  <c r="X329" i="4"/>
  <c r="X117" i="4"/>
  <c r="X118" i="4"/>
  <c r="X119" i="4"/>
  <c r="X120" i="4"/>
  <c r="X121" i="4"/>
  <c r="X122" i="4"/>
  <c r="X123" i="4"/>
  <c r="X124" i="4"/>
  <c r="X125" i="4"/>
  <c r="X146" i="4"/>
  <c r="X147" i="4"/>
  <c r="X148" i="4"/>
  <c r="X192" i="4"/>
  <c r="X193" i="4"/>
  <c r="X194" i="4"/>
  <c r="X195" i="4"/>
  <c r="X283" i="4"/>
  <c r="X284" i="4"/>
  <c r="X285" i="4"/>
  <c r="X286" i="4"/>
  <c r="X310" i="4"/>
  <c r="X311" i="4"/>
  <c r="X312" i="4"/>
  <c r="X313" i="4"/>
  <c r="X314" i="4"/>
  <c r="X315" i="4"/>
  <c r="X316" i="4"/>
  <c r="X317" i="4"/>
  <c r="X318" i="4"/>
  <c r="X319" i="4"/>
  <c r="X320" i="4"/>
  <c r="X321" i="4"/>
  <c r="X336" i="4"/>
  <c r="X337" i="4"/>
  <c r="X338" i="4"/>
  <c r="X339" i="4"/>
  <c r="X340" i="4"/>
  <c r="X341" i="4"/>
  <c r="X342" i="4"/>
  <c r="X343" i="4"/>
  <c r="X390" i="4"/>
  <c r="X391" i="4"/>
  <c r="X392" i="4"/>
  <c r="X393" i="4"/>
  <c r="X394" i="4"/>
  <c r="X395" i="4"/>
  <c r="X396" i="4"/>
  <c r="X397" i="4"/>
  <c r="X7" i="4"/>
  <c r="S149" i="4"/>
  <c r="T149" i="4" s="1"/>
  <c r="S176" i="4"/>
  <c r="T176" i="4" s="1"/>
  <c r="S8" i="4"/>
  <c r="T8" i="4" s="1"/>
  <c r="S70" i="4"/>
  <c r="T70" i="4" s="1"/>
  <c r="S178" i="4"/>
  <c r="T178" i="4" s="1"/>
  <c r="S180" i="4"/>
  <c r="T180" i="4" s="1"/>
  <c r="S181" i="4"/>
  <c r="T181" i="4" s="1"/>
  <c r="S182" i="4"/>
  <c r="T182" i="4" s="1"/>
  <c r="S183" i="4"/>
  <c r="T183" i="4" s="1"/>
  <c r="S184" i="4"/>
  <c r="T184" i="4" s="1"/>
  <c r="S268" i="4"/>
  <c r="T268" i="4" s="1"/>
  <c r="S269" i="4"/>
  <c r="T269" i="4" s="1"/>
  <c r="S270" i="4"/>
  <c r="T270" i="4" s="1"/>
  <c r="S271" i="4"/>
  <c r="T271" i="4" s="1"/>
  <c r="S272" i="4"/>
  <c r="T272" i="4" s="1"/>
  <c r="S322" i="4"/>
  <c r="T322" i="4" s="1"/>
  <c r="S323" i="4"/>
  <c r="T323" i="4" s="1"/>
  <c r="S325" i="4"/>
  <c r="T325" i="4" s="1"/>
  <c r="S326" i="4"/>
  <c r="T326" i="4" s="1"/>
  <c r="S327" i="4"/>
  <c r="T327" i="4" s="1"/>
  <c r="S358" i="4"/>
  <c r="T358" i="4" s="1"/>
  <c r="S359" i="4"/>
  <c r="T359" i="4" s="1"/>
  <c r="S360" i="4"/>
  <c r="T360" i="4" s="1"/>
  <c r="S361" i="4"/>
  <c r="T361" i="4" s="1"/>
  <c r="S370" i="4"/>
  <c r="T370" i="4" s="1"/>
  <c r="S371" i="4"/>
  <c r="T371" i="4" s="1"/>
  <c r="S373" i="4"/>
  <c r="T373" i="4" s="1"/>
  <c r="S374" i="4"/>
  <c r="T374" i="4" s="1"/>
  <c r="S375" i="4"/>
  <c r="T375" i="4" s="1"/>
  <c r="S425" i="4"/>
  <c r="T425" i="4" s="1"/>
  <c r="S426" i="4"/>
  <c r="T426" i="4" s="1"/>
  <c r="S428" i="4"/>
  <c r="T428" i="4" s="1"/>
  <c r="S429" i="4"/>
  <c r="T429" i="4" s="1"/>
  <c r="S430" i="4"/>
  <c r="T430" i="4" s="1"/>
  <c r="S433" i="4"/>
  <c r="T433" i="4" s="1"/>
  <c r="S434" i="4"/>
  <c r="T434" i="4" s="1"/>
  <c r="S436" i="4"/>
  <c r="T436" i="4" s="1"/>
  <c r="S437" i="4"/>
  <c r="T437" i="4" s="1"/>
  <c r="S438" i="4"/>
  <c r="T438" i="4" s="1"/>
  <c r="S441" i="4"/>
  <c r="T441" i="4" s="1"/>
  <c r="S442" i="4"/>
  <c r="T442" i="4" s="1"/>
  <c r="S444" i="4"/>
  <c r="T444" i="4" s="1"/>
  <c r="S445" i="4"/>
  <c r="T445" i="4" s="1"/>
  <c r="S446" i="4"/>
  <c r="T446" i="4" s="1"/>
  <c r="S280" i="4"/>
  <c r="S282" i="4"/>
  <c r="S287" i="4"/>
  <c r="S66" i="4"/>
  <c r="T66" i="4" s="1"/>
  <c r="S74" i="4"/>
  <c r="T74" i="4" s="1"/>
  <c r="S384" i="4"/>
  <c r="T384" i="4" s="1"/>
  <c r="S386" i="4"/>
  <c r="T386" i="4" s="1"/>
  <c r="S409" i="4"/>
  <c r="T409" i="4" s="1"/>
  <c r="S410" i="4"/>
  <c r="T410" i="4" s="1"/>
  <c r="S420" i="4"/>
  <c r="S421" i="4"/>
  <c r="S422" i="4"/>
  <c r="S23" i="4"/>
  <c r="T23" i="4" s="1"/>
  <c r="S32" i="4"/>
  <c r="T32" i="4" s="1"/>
  <c r="S34" i="4"/>
  <c r="T34" i="4" s="1"/>
  <c r="S45" i="4"/>
  <c r="T45" i="4" s="1"/>
  <c r="S49" i="4"/>
  <c r="T49" i="4" s="1"/>
  <c r="S58" i="4"/>
  <c r="T58" i="4" s="1"/>
  <c r="S67" i="4"/>
  <c r="T67" i="4" s="1"/>
  <c r="S71" i="4"/>
  <c r="T71" i="4" s="1"/>
  <c r="S79" i="4"/>
  <c r="T79" i="4" s="1"/>
  <c r="S83" i="4"/>
  <c r="T83" i="4" s="1"/>
  <c r="S86" i="4"/>
  <c r="T86" i="4" s="1"/>
  <c r="S90" i="4"/>
  <c r="T90" i="4" s="1"/>
  <c r="S93" i="4"/>
  <c r="T93" i="4" s="1"/>
  <c r="S95" i="4"/>
  <c r="T95" i="4" s="1"/>
  <c r="S106" i="4"/>
  <c r="T106" i="4" s="1"/>
  <c r="S108" i="4"/>
  <c r="T108" i="4" s="1"/>
  <c r="S109" i="4"/>
  <c r="T109" i="4" s="1"/>
  <c r="S110" i="4"/>
  <c r="T110" i="4" s="1"/>
  <c r="S112" i="4"/>
  <c r="T112" i="4" s="1"/>
  <c r="S113" i="4"/>
  <c r="T113" i="4" s="1"/>
  <c r="S114" i="4"/>
  <c r="T114" i="4" s="1"/>
  <c r="S197" i="4"/>
  <c r="T197" i="4" s="1"/>
  <c r="S198" i="4"/>
  <c r="T198" i="4" s="1"/>
  <c r="S199" i="4"/>
  <c r="T199" i="4" s="1"/>
  <c r="S200" i="4"/>
  <c r="T200" i="4" s="1"/>
  <c r="S201" i="4"/>
  <c r="T201" i="4" s="1"/>
  <c r="S364" i="4"/>
  <c r="T364" i="4" s="1"/>
  <c r="S365" i="4"/>
  <c r="T365" i="4" s="1"/>
  <c r="S367" i="4"/>
  <c r="T367" i="4" s="1"/>
  <c r="S368" i="4"/>
  <c r="T368" i="4" s="1"/>
  <c r="S369" i="4"/>
  <c r="T369" i="4" s="1"/>
  <c r="S171" i="4"/>
  <c r="T171" i="4" s="1"/>
  <c r="S172" i="4"/>
  <c r="T172" i="4" s="1"/>
  <c r="S173" i="4"/>
  <c r="T173" i="4" s="1"/>
  <c r="S3" i="4"/>
  <c r="T3" i="4" s="1"/>
  <c r="S13" i="4"/>
  <c r="T13" i="4" s="1"/>
  <c r="S17" i="4"/>
  <c r="T17" i="4" s="1"/>
  <c r="S19" i="4"/>
  <c r="T19" i="4" s="1"/>
  <c r="S28" i="4"/>
  <c r="T28" i="4" s="1"/>
  <c r="S35" i="4"/>
  <c r="T35" i="4" s="1"/>
  <c r="S37" i="4"/>
  <c r="T37" i="4" s="1"/>
  <c r="S43" i="4"/>
  <c r="T43" i="4" s="1"/>
  <c r="S54" i="4"/>
  <c r="T54" i="4" s="1"/>
  <c r="S59" i="4"/>
  <c r="T59" i="4" s="1"/>
  <c r="S73" i="4"/>
  <c r="T73" i="4" s="1"/>
  <c r="S78" i="4"/>
  <c r="T78" i="4" s="1"/>
  <c r="S84" i="4"/>
  <c r="T84" i="4" s="1"/>
  <c r="S85" i="4"/>
  <c r="T85" i="4" s="1"/>
  <c r="S92" i="4"/>
  <c r="T92" i="4" s="1"/>
  <c r="S98" i="4"/>
  <c r="T98" i="4" s="1"/>
  <c r="S99" i="4"/>
  <c r="T99" i="4" s="1"/>
  <c r="S100" i="4"/>
  <c r="T100" i="4" s="1"/>
  <c r="S101" i="4"/>
  <c r="T101" i="4" s="1"/>
  <c r="S102" i="4"/>
  <c r="T102" i="4" s="1"/>
  <c r="S103" i="4"/>
  <c r="T103" i="4" s="1"/>
  <c r="S104" i="4"/>
  <c r="T104" i="4" s="1"/>
  <c r="S115" i="4"/>
  <c r="T115" i="4" s="1"/>
  <c r="S130" i="4"/>
  <c r="T130" i="4" s="1"/>
  <c r="S131" i="4"/>
  <c r="T131" i="4" s="1"/>
  <c r="S132" i="4"/>
  <c r="T132" i="4" s="1"/>
  <c r="S133" i="4"/>
  <c r="T133" i="4" s="1"/>
  <c r="S134" i="4"/>
  <c r="T134" i="4" s="1"/>
  <c r="S135" i="4"/>
  <c r="T135" i="4" s="1"/>
  <c r="S157" i="4"/>
  <c r="T157" i="4" s="1"/>
  <c r="S158" i="4"/>
  <c r="T158" i="4" s="1"/>
  <c r="S160" i="4"/>
  <c r="T160" i="4" s="1"/>
  <c r="S161" i="4"/>
  <c r="T161" i="4" s="1"/>
  <c r="S162" i="4"/>
  <c r="T162" i="4" s="1"/>
  <c r="S163" i="4"/>
  <c r="T163" i="4" s="1"/>
  <c r="S164" i="4"/>
  <c r="T164" i="4" s="1"/>
  <c r="S166" i="4"/>
  <c r="T166" i="4" s="1"/>
  <c r="S167" i="4"/>
  <c r="T167" i="4" s="1"/>
  <c r="S214" i="4"/>
  <c r="T214" i="4" s="1"/>
  <c r="S215" i="4"/>
  <c r="T215" i="4" s="1"/>
  <c r="S216" i="4"/>
  <c r="T216" i="4" s="1"/>
  <c r="S217" i="4"/>
  <c r="T217" i="4" s="1"/>
  <c r="S218" i="4"/>
  <c r="T218" i="4" s="1"/>
  <c r="S251" i="4"/>
  <c r="T251" i="4" s="1"/>
  <c r="S252" i="4"/>
  <c r="T252" i="4" s="1"/>
  <c r="S253" i="4"/>
  <c r="T253" i="4" s="1"/>
  <c r="S254" i="4"/>
  <c r="T254" i="4" s="1"/>
  <c r="S255" i="4"/>
  <c r="T255" i="4" s="1"/>
  <c r="S256" i="4"/>
  <c r="T256" i="4" s="1"/>
  <c r="S257" i="4"/>
  <c r="T257" i="4" s="1"/>
  <c r="S259" i="4"/>
  <c r="T259" i="4" s="1"/>
  <c r="S260" i="4"/>
  <c r="T260" i="4" s="1"/>
  <c r="S261" i="4"/>
  <c r="T261" i="4" s="1"/>
  <c r="S262" i="4"/>
  <c r="T262" i="4" s="1"/>
  <c r="S263" i="4"/>
  <c r="T263" i="4" s="1"/>
  <c r="S264" i="4"/>
  <c r="T264" i="4" s="1"/>
  <c r="S265" i="4"/>
  <c r="T265" i="4" s="1"/>
  <c r="S288" i="4"/>
  <c r="T288" i="4" s="1"/>
  <c r="S289" i="4"/>
  <c r="T289" i="4" s="1"/>
  <c r="S290" i="4"/>
  <c r="T290" i="4" s="1"/>
  <c r="S291" i="4"/>
  <c r="T291" i="4" s="1"/>
  <c r="S292" i="4"/>
  <c r="T292" i="4" s="1"/>
  <c r="S293" i="4"/>
  <c r="T293" i="4" s="1"/>
  <c r="S296" i="4"/>
  <c r="T296" i="4" s="1"/>
  <c r="S298" i="4"/>
  <c r="T298" i="4" s="1"/>
  <c r="S299" i="4"/>
  <c r="T299" i="4" s="1"/>
  <c r="S300" i="4"/>
  <c r="T300" i="4" s="1"/>
  <c r="S301" i="4"/>
  <c r="T301" i="4" s="1"/>
  <c r="S346" i="4"/>
  <c r="T346" i="4" s="1"/>
  <c r="S347" i="4"/>
  <c r="T347" i="4" s="1"/>
  <c r="S348" i="4"/>
  <c r="T348" i="4" s="1"/>
  <c r="S350" i="4"/>
  <c r="T350" i="4" s="1"/>
  <c r="S351" i="4"/>
  <c r="T351" i="4" s="1"/>
  <c r="S376" i="4"/>
  <c r="T376" i="4" s="1"/>
  <c r="S377" i="4"/>
  <c r="T377" i="4" s="1"/>
  <c r="S378" i="4"/>
  <c r="T378" i="4" s="1"/>
  <c r="S380" i="4"/>
  <c r="T380" i="4" s="1"/>
  <c r="S381" i="4"/>
  <c r="T381" i="4" s="1"/>
  <c r="S398" i="4"/>
  <c r="T398" i="4" s="1"/>
  <c r="S399" i="4"/>
  <c r="T399" i="4" s="1"/>
  <c r="S400" i="4"/>
  <c r="T400" i="4" s="1"/>
  <c r="S401" i="4"/>
  <c r="T401" i="4" s="1"/>
  <c r="S402" i="4"/>
  <c r="T402" i="4" s="1"/>
  <c r="S403" i="4"/>
  <c r="T403" i="4" s="1"/>
  <c r="S412" i="4"/>
  <c r="T412" i="4" s="1"/>
  <c r="S414" i="4"/>
  <c r="T414" i="4" s="1"/>
  <c r="S415" i="4"/>
  <c r="T415" i="4" s="1"/>
  <c r="S416" i="4"/>
  <c r="T416" i="4" s="1"/>
  <c r="S417" i="4"/>
  <c r="T417" i="4" s="1"/>
  <c r="S152" i="4"/>
  <c r="T152" i="4" s="1"/>
  <c r="S153" i="4"/>
  <c r="T153" i="4" s="1"/>
  <c r="S154" i="4"/>
  <c r="T154" i="4" s="1"/>
  <c r="S169" i="4"/>
  <c r="T169" i="4" s="1"/>
  <c r="S170" i="4"/>
  <c r="T170" i="4" s="1"/>
  <c r="S208" i="4"/>
  <c r="T208" i="4" s="1"/>
  <c r="S209" i="4"/>
  <c r="T209" i="4" s="1"/>
  <c r="S210" i="4"/>
  <c r="T210" i="4" s="1"/>
  <c r="S211" i="4"/>
  <c r="T211" i="4" s="1"/>
  <c r="S137" i="4"/>
  <c r="T137" i="4" s="1"/>
  <c r="S139" i="4"/>
  <c r="T139" i="4" s="1"/>
  <c r="S140" i="4"/>
  <c r="T140" i="4" s="1"/>
  <c r="S141" i="4"/>
  <c r="T141" i="4" s="1"/>
  <c r="S142" i="4"/>
  <c r="T142" i="4" s="1"/>
  <c r="S143" i="4"/>
  <c r="T143" i="4" s="1"/>
  <c r="S144" i="4"/>
  <c r="T144" i="4" s="1"/>
  <c r="S145" i="4"/>
  <c r="T145" i="4" s="1"/>
  <c r="S212" i="4"/>
  <c r="T212" i="4" s="1"/>
  <c r="S213" i="4"/>
  <c r="T213" i="4" s="1"/>
  <c r="S220" i="4"/>
  <c r="T220" i="4" s="1"/>
  <c r="S221" i="4"/>
  <c r="T221" i="4" s="1"/>
  <c r="S222" i="4"/>
  <c r="T222" i="4" s="1"/>
  <c r="S223" i="4"/>
  <c r="T223" i="4" s="1"/>
  <c r="S224" i="4"/>
  <c r="T224" i="4" s="1"/>
  <c r="S226" i="4"/>
  <c r="T226" i="4" s="1"/>
  <c r="S227" i="4"/>
  <c r="T227" i="4" s="1"/>
  <c r="S228" i="4"/>
  <c r="T228" i="4" s="1"/>
  <c r="S229" i="4"/>
  <c r="T229" i="4" s="1"/>
  <c r="S230" i="4"/>
  <c r="T230" i="4" s="1"/>
  <c r="S231" i="4"/>
  <c r="T231" i="4" s="1"/>
  <c r="S232" i="4"/>
  <c r="T232" i="4" s="1"/>
  <c r="S234" i="4"/>
  <c r="T234" i="4" s="1"/>
  <c r="S235" i="4"/>
  <c r="T235" i="4" s="1"/>
  <c r="S236" i="4"/>
  <c r="T236" i="4" s="1"/>
  <c r="S294" i="4"/>
  <c r="T294" i="4" s="1"/>
  <c r="S295" i="4"/>
  <c r="T295" i="4" s="1"/>
  <c r="S302" i="4"/>
  <c r="T302" i="4" s="1"/>
  <c r="S303" i="4"/>
  <c r="T303" i="4" s="1"/>
  <c r="S345" i="4"/>
  <c r="T345" i="4" s="1"/>
  <c r="S379" i="4"/>
  <c r="T379" i="4" s="1"/>
  <c r="S383" i="4"/>
  <c r="T383" i="4" s="1"/>
  <c r="S404" i="4"/>
  <c r="T404" i="4" s="1"/>
  <c r="S405" i="4"/>
  <c r="T405" i="4" s="1"/>
  <c r="S418" i="4"/>
  <c r="T418" i="4" s="1"/>
  <c r="S419" i="4"/>
  <c r="T419" i="4" s="1"/>
  <c r="S5" i="4"/>
  <c r="T5" i="4" s="1"/>
  <c r="S6" i="4"/>
  <c r="T6" i="4" s="1"/>
  <c r="S10" i="4"/>
  <c r="T10" i="4" s="1"/>
  <c r="S11" i="4"/>
  <c r="T11" i="4" s="1"/>
  <c r="S14" i="4"/>
  <c r="T14" i="4" s="1"/>
  <c r="S15" i="4"/>
  <c r="T15" i="4" s="1"/>
  <c r="S18" i="4"/>
  <c r="T18" i="4" s="1"/>
  <c r="S29" i="4"/>
  <c r="T29" i="4" s="1"/>
  <c r="S31" i="4"/>
  <c r="T31" i="4" s="1"/>
  <c r="S38" i="4"/>
  <c r="T38" i="4" s="1"/>
  <c r="S39" i="4"/>
  <c r="T39" i="4" s="1"/>
  <c r="S40" i="4"/>
  <c r="T40" i="4" s="1"/>
  <c r="S42" i="4"/>
  <c r="T42" i="4" s="1"/>
  <c r="S44" i="4"/>
  <c r="T44" i="4" s="1"/>
  <c r="S47" i="4"/>
  <c r="T47" i="4" s="1"/>
  <c r="S48" i="4"/>
  <c r="T48" i="4" s="1"/>
  <c r="S50" i="4"/>
  <c r="T50" i="4" s="1"/>
  <c r="S51" i="4"/>
  <c r="T51" i="4" s="1"/>
  <c r="S52" i="4"/>
  <c r="T52" i="4" s="1"/>
  <c r="S68" i="4"/>
  <c r="T68" i="4" s="1"/>
  <c r="S72" i="4"/>
  <c r="T72" i="4" s="1"/>
  <c r="S76" i="4"/>
  <c r="T76" i="4" s="1"/>
  <c r="S80" i="4"/>
  <c r="T80" i="4" s="1"/>
  <c r="S81" i="4"/>
  <c r="T81" i="4" s="1"/>
  <c r="S87" i="4"/>
  <c r="T87" i="4" s="1"/>
  <c r="S88" i="4"/>
  <c r="T88" i="4" s="1"/>
  <c r="S89" i="4"/>
  <c r="T89" i="4" s="1"/>
  <c r="S94" i="4"/>
  <c r="T94" i="4" s="1"/>
  <c r="S116" i="4"/>
  <c r="T116" i="4" s="1"/>
  <c r="S126" i="4"/>
  <c r="T126" i="4" s="1"/>
  <c r="S127" i="4"/>
  <c r="T127" i="4" s="1"/>
  <c r="S128" i="4"/>
  <c r="T128" i="4" s="1"/>
  <c r="S159" i="4"/>
  <c r="T159" i="4" s="1"/>
  <c r="S177" i="4"/>
  <c r="T177" i="4" s="1"/>
  <c r="S179" i="4"/>
  <c r="T179" i="4" s="1"/>
  <c r="S190" i="4"/>
  <c r="T190" i="4" s="1"/>
  <c r="S191" i="4"/>
  <c r="T191" i="4" s="1"/>
  <c r="S205" i="4"/>
  <c r="T205" i="4" s="1"/>
  <c r="S206" i="4"/>
  <c r="T206" i="4" s="1"/>
  <c r="S207" i="4"/>
  <c r="T207" i="4" s="1"/>
  <c r="S237" i="4"/>
  <c r="T237" i="4" s="1"/>
  <c r="S238" i="4"/>
  <c r="T238" i="4" s="1"/>
  <c r="S240" i="4"/>
  <c r="T240" i="4" s="1"/>
  <c r="S241" i="4"/>
  <c r="T241" i="4" s="1"/>
  <c r="S242" i="4"/>
  <c r="T242" i="4" s="1"/>
  <c r="S243" i="4"/>
  <c r="T243" i="4" s="1"/>
  <c r="S244" i="4"/>
  <c r="T244" i="4" s="1"/>
  <c r="S245" i="4"/>
  <c r="T245" i="4" s="1"/>
  <c r="S246" i="4"/>
  <c r="T246" i="4" s="1"/>
  <c r="S248" i="4"/>
  <c r="T248" i="4" s="1"/>
  <c r="S249" i="4"/>
  <c r="T249" i="4" s="1"/>
  <c r="S250" i="4"/>
  <c r="T250" i="4" s="1"/>
  <c r="S273" i="4"/>
  <c r="T273" i="4" s="1"/>
  <c r="S274" i="4"/>
  <c r="T274" i="4" s="1"/>
  <c r="S275" i="4"/>
  <c r="T275" i="4" s="1"/>
  <c r="S307" i="4"/>
  <c r="T307" i="4" s="1"/>
  <c r="S309" i="4"/>
  <c r="T309" i="4" s="1"/>
  <c r="S330" i="4"/>
  <c r="T330" i="4" s="1"/>
  <c r="S331" i="4"/>
  <c r="T331" i="4" s="1"/>
  <c r="S332" i="4"/>
  <c r="T332" i="4" s="1"/>
  <c r="S352" i="4"/>
  <c r="T352" i="4" s="1"/>
  <c r="S353" i="4"/>
  <c r="T353" i="4" s="1"/>
  <c r="S354" i="4"/>
  <c r="T354" i="4" s="1"/>
  <c r="S388" i="4"/>
  <c r="T388" i="4" s="1"/>
  <c r="S389" i="4"/>
  <c r="T389" i="4" s="1"/>
  <c r="S406" i="4"/>
  <c r="T406" i="4" s="1"/>
  <c r="S407" i="4"/>
  <c r="T407" i="4" s="1"/>
  <c r="S408" i="4"/>
  <c r="T408" i="4" s="1"/>
  <c r="S328" i="4"/>
  <c r="T328" i="4" s="1"/>
  <c r="S329" i="4"/>
  <c r="T329" i="4" s="1"/>
  <c r="S118" i="4"/>
  <c r="T118" i="4" s="1"/>
  <c r="S119" i="4"/>
  <c r="T119" i="4" s="1"/>
  <c r="S120" i="4"/>
  <c r="T120" i="4" s="1"/>
  <c r="S121" i="4"/>
  <c r="T121" i="4" s="1"/>
  <c r="S122" i="4"/>
  <c r="T122" i="4" s="1"/>
  <c r="S123" i="4"/>
  <c r="T123" i="4" s="1"/>
  <c r="S124" i="4"/>
  <c r="T124" i="4" s="1"/>
  <c r="S146" i="4"/>
  <c r="T146" i="4" s="1"/>
  <c r="S147" i="4"/>
  <c r="T147" i="4" s="1"/>
  <c r="S148" i="4"/>
  <c r="T148" i="4" s="1"/>
  <c r="S192" i="4"/>
  <c r="T192" i="4" s="1"/>
  <c r="S193" i="4"/>
  <c r="T193" i="4" s="1"/>
  <c r="S194" i="4"/>
  <c r="T194" i="4" s="1"/>
  <c r="S195" i="4"/>
  <c r="T195" i="4" s="1"/>
  <c r="S284" i="4"/>
  <c r="T284" i="4" s="1"/>
  <c r="S285" i="4"/>
  <c r="T285" i="4" s="1"/>
  <c r="S286" i="4"/>
  <c r="T286" i="4" s="1"/>
  <c r="S310" i="4"/>
  <c r="T310" i="4" s="1"/>
  <c r="S311" i="4"/>
  <c r="T311" i="4" s="1"/>
  <c r="S312" i="4"/>
  <c r="T312" i="4" s="1"/>
  <c r="S313" i="4"/>
  <c r="T313" i="4" s="1"/>
  <c r="S315" i="4"/>
  <c r="T315" i="4" s="1"/>
  <c r="S316" i="4"/>
  <c r="T316" i="4" s="1"/>
  <c r="S317" i="4"/>
  <c r="T317" i="4" s="1"/>
  <c r="S318" i="4"/>
  <c r="T318" i="4" s="1"/>
  <c r="S319" i="4"/>
  <c r="T319" i="4" s="1"/>
  <c r="S320" i="4"/>
  <c r="T320" i="4" s="1"/>
  <c r="S321" i="4"/>
  <c r="T321" i="4" s="1"/>
  <c r="S337" i="4"/>
  <c r="T337" i="4" s="1"/>
  <c r="S338" i="4"/>
  <c r="T338" i="4" s="1"/>
  <c r="S339" i="4"/>
  <c r="T339" i="4" s="1"/>
  <c r="S340" i="4"/>
  <c r="T340" i="4" s="1"/>
  <c r="S341" i="4"/>
  <c r="T341" i="4" s="1"/>
  <c r="S342" i="4"/>
  <c r="T342" i="4" s="1"/>
  <c r="S343" i="4"/>
  <c r="T343" i="4" s="1"/>
  <c r="S391" i="4"/>
  <c r="T391" i="4" s="1"/>
  <c r="S392" i="4"/>
  <c r="T392" i="4" s="1"/>
  <c r="S393" i="4"/>
  <c r="T393" i="4" s="1"/>
  <c r="S394" i="4"/>
  <c r="T394" i="4" s="1"/>
  <c r="S395" i="4"/>
  <c r="T395" i="4" s="1"/>
  <c r="S396" i="4"/>
  <c r="T396" i="4" s="1"/>
  <c r="S397" i="4"/>
  <c r="T397" i="4" s="1"/>
  <c r="S7" i="4"/>
  <c r="T7" i="4" s="1"/>
  <c r="AX467" i="4" l="1"/>
  <c r="AX491" i="4"/>
  <c r="S491" i="4"/>
  <c r="AW422" i="4"/>
  <c r="T422" i="4"/>
  <c r="AW421" i="4"/>
  <c r="T421" i="4"/>
  <c r="AW287" i="4"/>
  <c r="T287" i="4"/>
  <c r="AW420" i="4"/>
  <c r="T420" i="4"/>
  <c r="AW282" i="4"/>
  <c r="T282" i="4"/>
  <c r="AW280" i="4"/>
  <c r="T280" i="4"/>
  <c r="AX432" i="4"/>
  <c r="S432" i="4"/>
  <c r="T432" i="4" s="1"/>
  <c r="AX440" i="4"/>
  <c r="S440" i="4"/>
  <c r="T440" i="4" s="1"/>
  <c r="S470" i="4"/>
  <c r="T470" i="4" s="1"/>
  <c r="S466" i="4"/>
  <c r="T466" i="4" s="1"/>
  <c r="AX279" i="4"/>
  <c r="S279" i="4"/>
  <c r="AX267" i="4"/>
  <c r="S267" i="4"/>
  <c r="T267" i="4" s="1"/>
  <c r="S479" i="4"/>
  <c r="T479" i="4" s="1"/>
  <c r="S471" i="4"/>
  <c r="T471" i="4" s="1"/>
  <c r="AX363" i="4"/>
  <c r="S363" i="4"/>
  <c r="T363" i="4" s="1"/>
  <c r="S463" i="4"/>
  <c r="T463" i="4" s="1"/>
  <c r="S455" i="4"/>
  <c r="AX431" i="4"/>
  <c r="S431" i="4"/>
  <c r="T431" i="4" s="1"/>
  <c r="AX16" i="4"/>
  <c r="S16" i="4"/>
  <c r="T16" i="4" s="1"/>
  <c r="AX314" i="4"/>
  <c r="S314" i="4"/>
  <c r="T314" i="4" s="1"/>
  <c r="AX117" i="4"/>
  <c r="S117" i="4"/>
  <c r="T117" i="4" s="1"/>
  <c r="AX308" i="4"/>
  <c r="S308" i="4"/>
  <c r="T308" i="4" s="1"/>
  <c r="AX75" i="4"/>
  <c r="S75" i="4"/>
  <c r="T75" i="4" s="1"/>
  <c r="AX4" i="4"/>
  <c r="S4" i="4"/>
  <c r="T4" i="4" s="1"/>
  <c r="AX155" i="4"/>
  <c r="S155" i="4"/>
  <c r="T155" i="4" s="1"/>
  <c r="AX382" i="4"/>
  <c r="S382" i="4"/>
  <c r="T382" i="4" s="1"/>
  <c r="AX105" i="4"/>
  <c r="S105" i="4"/>
  <c r="T105" i="4" s="1"/>
  <c r="AX366" i="4"/>
  <c r="S366" i="4"/>
  <c r="T366" i="4" s="1"/>
  <c r="AX69" i="4"/>
  <c r="S69" i="4"/>
  <c r="T69" i="4" s="1"/>
  <c r="AX439" i="4"/>
  <c r="S439" i="4"/>
  <c r="T439" i="4" s="1"/>
  <c r="AX362" i="4"/>
  <c r="S362" i="4"/>
  <c r="T362" i="4" s="1"/>
  <c r="AX283" i="4"/>
  <c r="S283" i="4"/>
  <c r="T283" i="4" s="1"/>
  <c r="AX247" i="4"/>
  <c r="S247" i="4"/>
  <c r="T247" i="4" s="1"/>
  <c r="AX96" i="4"/>
  <c r="S96" i="4"/>
  <c r="T96" i="4" s="1"/>
  <c r="AX20" i="4"/>
  <c r="S20" i="4"/>
  <c r="T20" i="4" s="1"/>
  <c r="AX225" i="4"/>
  <c r="S225" i="4"/>
  <c r="T225" i="4" s="1"/>
  <c r="AX413" i="4"/>
  <c r="S413" i="4"/>
  <c r="T413" i="4" s="1"/>
  <c r="AX297" i="4"/>
  <c r="S297" i="4"/>
  <c r="T297" i="4" s="1"/>
  <c r="AX165" i="4"/>
  <c r="S165" i="4"/>
  <c r="T165" i="4" s="1"/>
  <c r="AX97" i="4"/>
  <c r="S97" i="4"/>
  <c r="T97" i="4" s="1"/>
  <c r="AX196" i="4"/>
  <c r="S196" i="4"/>
  <c r="T196" i="4" s="1"/>
  <c r="AX411" i="4"/>
  <c r="S411" i="4"/>
  <c r="T411" i="4" s="1"/>
  <c r="AX443" i="4"/>
  <c r="S443" i="4"/>
  <c r="T443" i="4" s="1"/>
  <c r="AX435" i="4"/>
  <c r="S435" i="4"/>
  <c r="T435" i="4" s="1"/>
  <c r="AX427" i="4"/>
  <c r="S427" i="4"/>
  <c r="T427" i="4" s="1"/>
  <c r="AX372" i="4"/>
  <c r="S372" i="4"/>
  <c r="T372" i="4" s="1"/>
  <c r="S468" i="4"/>
  <c r="T468" i="4" s="1"/>
  <c r="AX77" i="4"/>
  <c r="S77" i="4"/>
  <c r="T77" i="4" s="1"/>
  <c r="AX324" i="4"/>
  <c r="S324" i="4"/>
  <c r="T324" i="4" s="1"/>
  <c r="AX336" i="4"/>
  <c r="S336" i="4"/>
  <c r="T336" i="4" s="1"/>
  <c r="AX125" i="4"/>
  <c r="S125" i="4"/>
  <c r="T125" i="4" s="1"/>
  <c r="AX239" i="4"/>
  <c r="S239" i="4"/>
  <c r="T239" i="4" s="1"/>
  <c r="AX46" i="4"/>
  <c r="S46" i="4"/>
  <c r="T46" i="4" s="1"/>
  <c r="AX233" i="4"/>
  <c r="S233" i="4"/>
  <c r="T233" i="4" s="1"/>
  <c r="AX168" i="4"/>
  <c r="S168" i="4"/>
  <c r="T168" i="4" s="1"/>
  <c r="AX266" i="4"/>
  <c r="S266" i="4"/>
  <c r="T266" i="4" s="1"/>
  <c r="AX219" i="4"/>
  <c r="S219" i="4"/>
  <c r="T219" i="4" s="1"/>
  <c r="AX53" i="4"/>
  <c r="S53" i="4"/>
  <c r="T53" i="4" s="1"/>
  <c r="AX82" i="4"/>
  <c r="S82" i="4"/>
  <c r="T82" i="4" s="1"/>
  <c r="AX111" i="4"/>
  <c r="S111" i="4"/>
  <c r="T111" i="4" s="1"/>
  <c r="AX91" i="4"/>
  <c r="S91" i="4"/>
  <c r="T91" i="4" s="1"/>
  <c r="AX65" i="4"/>
  <c r="S65" i="4"/>
  <c r="T65" i="4" s="1"/>
  <c r="AX9" i="4"/>
  <c r="S9" i="4"/>
  <c r="T9" i="4" s="1"/>
  <c r="AX385" i="4"/>
  <c r="S385" i="4"/>
  <c r="T385" i="4" s="1"/>
  <c r="AX281" i="4"/>
  <c r="S281" i="4"/>
  <c r="AX424" i="4"/>
  <c r="S424" i="4"/>
  <c r="T424" i="4" s="1"/>
  <c r="AX447" i="4"/>
  <c r="S447" i="4"/>
  <c r="T447" i="4" s="1"/>
  <c r="AX423" i="4"/>
  <c r="S423" i="4"/>
  <c r="T423" i="4" s="1"/>
  <c r="AX390" i="4"/>
  <c r="S390" i="4"/>
  <c r="T390" i="4" s="1"/>
  <c r="AX387" i="4"/>
  <c r="S387" i="4"/>
  <c r="T387" i="4" s="1"/>
  <c r="AX185" i="4"/>
  <c r="S185" i="4"/>
  <c r="T185" i="4" s="1"/>
  <c r="AX344" i="4"/>
  <c r="S344" i="4"/>
  <c r="T344" i="4" s="1"/>
  <c r="AX138" i="4"/>
  <c r="S138" i="4"/>
  <c r="T138" i="4" s="1"/>
  <c r="AX349" i="4"/>
  <c r="S349" i="4"/>
  <c r="T349" i="4" s="1"/>
  <c r="AX258" i="4"/>
  <c r="S258" i="4"/>
  <c r="T258" i="4" s="1"/>
  <c r="AX156" i="4"/>
  <c r="S156" i="4"/>
  <c r="T156" i="4" s="1"/>
  <c r="AX12" i="4"/>
  <c r="S12" i="4"/>
  <c r="T12" i="4" s="1"/>
  <c r="AX107" i="4"/>
  <c r="S107" i="4"/>
  <c r="T107" i="4" s="1"/>
  <c r="AX41" i="4"/>
  <c r="S41" i="4"/>
  <c r="T41" i="4" s="1"/>
  <c r="S487" i="4"/>
  <c r="T487" i="4" s="1"/>
  <c r="AX95" i="4"/>
  <c r="AX71" i="4"/>
  <c r="AX32" i="4"/>
  <c r="AX409" i="4"/>
  <c r="AX441" i="4"/>
  <c r="AX433" i="4"/>
  <c r="AX66" i="4"/>
  <c r="AX396" i="4"/>
  <c r="AX342" i="4"/>
  <c r="AX320" i="4"/>
  <c r="AX312" i="4"/>
  <c r="AX194" i="4"/>
  <c r="AX123" i="4"/>
  <c r="AX328" i="4"/>
  <c r="AX353" i="4"/>
  <c r="AX275" i="4"/>
  <c r="AX245" i="4"/>
  <c r="AX237" i="4"/>
  <c r="AX177" i="4"/>
  <c r="AX89" i="4"/>
  <c r="AX68" i="4"/>
  <c r="AX42" i="4"/>
  <c r="AX15" i="4"/>
  <c r="AX418" i="4"/>
  <c r="AX302" i="4"/>
  <c r="AX231" i="4"/>
  <c r="AX223" i="4"/>
  <c r="AX144" i="4"/>
  <c r="AX211" i="4"/>
  <c r="AX153" i="4"/>
  <c r="AX403" i="4"/>
  <c r="AX380" i="4"/>
  <c r="AX347" i="4"/>
  <c r="AX293" i="4"/>
  <c r="AX264" i="4"/>
  <c r="AX256" i="4"/>
  <c r="AX217" i="4"/>
  <c r="AX163" i="4"/>
  <c r="AX134" i="4"/>
  <c r="AX103" i="4"/>
  <c r="AX85" i="4"/>
  <c r="AX37" i="4"/>
  <c r="AX173" i="4"/>
  <c r="AX364" i="4"/>
  <c r="AX113" i="4"/>
  <c r="AX118" i="4"/>
  <c r="AX190" i="4"/>
  <c r="AX345" i="4"/>
  <c r="AX398" i="4"/>
  <c r="AX259" i="4"/>
  <c r="AX115" i="4"/>
  <c r="AX54" i="4"/>
  <c r="AX367" i="4"/>
  <c r="AX197" i="4"/>
  <c r="AX83" i="4"/>
  <c r="AX420" i="4"/>
  <c r="AX74" i="4"/>
  <c r="AX284" i="4"/>
  <c r="AX116" i="4"/>
  <c r="AX212" i="4"/>
  <c r="AX298" i="4"/>
  <c r="AX98" i="4"/>
  <c r="AX13" i="4"/>
  <c r="AX108" i="4"/>
  <c r="AX45" i="4"/>
  <c r="AX309" i="4"/>
  <c r="AX234" i="4"/>
  <c r="AX157" i="4"/>
  <c r="AX354" i="4"/>
  <c r="AX72" i="4"/>
  <c r="AX232" i="4"/>
  <c r="AX296" i="4"/>
  <c r="AX104" i="4"/>
  <c r="AX79" i="4"/>
  <c r="AX146" i="4"/>
  <c r="AX240" i="4"/>
  <c r="AX29" i="4"/>
  <c r="AX414" i="4"/>
  <c r="AX288" i="4"/>
  <c r="AX343" i="4"/>
  <c r="AX124" i="4"/>
  <c r="AX94" i="4"/>
  <c r="AX18" i="4"/>
  <c r="AX137" i="4"/>
  <c r="AX348" i="4"/>
  <c r="AX164" i="4"/>
  <c r="AX43" i="4"/>
  <c r="AX114" i="4"/>
  <c r="AX410" i="4"/>
  <c r="AX428" i="4"/>
  <c r="AX391" i="4"/>
  <c r="AX388" i="4"/>
  <c r="AX47" i="4"/>
  <c r="AX226" i="4"/>
  <c r="AX350" i="4"/>
  <c r="AX397" i="4"/>
  <c r="AX195" i="4"/>
  <c r="AX329" i="4"/>
  <c r="AX246" i="4"/>
  <c r="AX44" i="4"/>
  <c r="AX224" i="4"/>
  <c r="AX412" i="4"/>
  <c r="AX257" i="4"/>
  <c r="AX92" i="4"/>
  <c r="AX365" i="4"/>
  <c r="AX34" i="4"/>
  <c r="AX436" i="4"/>
  <c r="AX315" i="4"/>
  <c r="AX76" i="4"/>
  <c r="AX139" i="4"/>
  <c r="AX166" i="4"/>
  <c r="AX313" i="4"/>
  <c r="AX238" i="4"/>
  <c r="AX303" i="4"/>
  <c r="AX154" i="4"/>
  <c r="AX265" i="4"/>
  <c r="AX135" i="4"/>
  <c r="AX106" i="4"/>
  <c r="AX373" i="4"/>
  <c r="AX337" i="4"/>
  <c r="AX248" i="4"/>
  <c r="AX5" i="4"/>
  <c r="AX169" i="4"/>
  <c r="AX251" i="4"/>
  <c r="AX321" i="4"/>
  <c r="AX307" i="4"/>
  <c r="AX179" i="4"/>
  <c r="AX419" i="4"/>
  <c r="AX145" i="4"/>
  <c r="AX381" i="4"/>
  <c r="AX218" i="4"/>
  <c r="AX3" i="4"/>
  <c r="AX444" i="4"/>
  <c r="AX471" i="4"/>
  <c r="AX459" i="4"/>
  <c r="AX453" i="4"/>
  <c r="AX451" i="4"/>
  <c r="AX446" i="4"/>
  <c r="AX438" i="4"/>
  <c r="AX430" i="4"/>
  <c r="AX375" i="4"/>
  <c r="AX361" i="4"/>
  <c r="AX323" i="4"/>
  <c r="AX184" i="4"/>
  <c r="AX8" i="4"/>
  <c r="AX477" i="4"/>
  <c r="AX485" i="4"/>
  <c r="AX469" i="4"/>
  <c r="AX462" i="4"/>
  <c r="AX454" i="4"/>
  <c r="AX341" i="4"/>
  <c r="AX311" i="4"/>
  <c r="AX122" i="4"/>
  <c r="AX352" i="4"/>
  <c r="AX244" i="4"/>
  <c r="AX159" i="4"/>
  <c r="AX52" i="4"/>
  <c r="AX14" i="4"/>
  <c r="AX295" i="4"/>
  <c r="AX222" i="4"/>
  <c r="AX210" i="4"/>
  <c r="AX402" i="4"/>
  <c r="AX346" i="4"/>
  <c r="AX263" i="4"/>
  <c r="AX216" i="4"/>
  <c r="AX162" i="4"/>
  <c r="AX102" i="4"/>
  <c r="AX172" i="4"/>
  <c r="AX112" i="4"/>
  <c r="AX67" i="4"/>
  <c r="AX386" i="4"/>
  <c r="AX340" i="4"/>
  <c r="AX310" i="4"/>
  <c r="AX121" i="4"/>
  <c r="AX332" i="4"/>
  <c r="AX243" i="4"/>
  <c r="AX128" i="4"/>
  <c r="AX51" i="4"/>
  <c r="AX11" i="4"/>
  <c r="AX294" i="4"/>
  <c r="AX221" i="4"/>
  <c r="AX209" i="4"/>
  <c r="AX401" i="4"/>
  <c r="AX301" i="4"/>
  <c r="AX262" i="4"/>
  <c r="AX215" i="4"/>
  <c r="AX132" i="4"/>
  <c r="AX78" i="4"/>
  <c r="AX171" i="4"/>
  <c r="AX200" i="4"/>
  <c r="AX434" i="4"/>
  <c r="AX371" i="4"/>
  <c r="AX395" i="4"/>
  <c r="AX319" i="4"/>
  <c r="AX193" i="4"/>
  <c r="AX408" i="4"/>
  <c r="AX274" i="4"/>
  <c r="AX207" i="4"/>
  <c r="AX88" i="4"/>
  <c r="AX40" i="4"/>
  <c r="AX405" i="4"/>
  <c r="AX230" i="4"/>
  <c r="AX143" i="4"/>
  <c r="AX152" i="4"/>
  <c r="AX378" i="4"/>
  <c r="AX292" i="4"/>
  <c r="AX255" i="4"/>
  <c r="AX133" i="4"/>
  <c r="AX84" i="4"/>
  <c r="AX35" i="4"/>
  <c r="AX201" i="4"/>
  <c r="AX93" i="4"/>
  <c r="AX23" i="4"/>
  <c r="AX282" i="4"/>
  <c r="AX394" i="4"/>
  <c r="AX318" i="4"/>
  <c r="AX192" i="4"/>
  <c r="AX407" i="4"/>
  <c r="AX273" i="4"/>
  <c r="AX206" i="4"/>
  <c r="AX87" i="4"/>
  <c r="AX39" i="4"/>
  <c r="AX404" i="4"/>
  <c r="AX229" i="4"/>
  <c r="AX142" i="4"/>
  <c r="AX417" i="4"/>
  <c r="AX377" i="4"/>
  <c r="AX291" i="4"/>
  <c r="AX254" i="4"/>
  <c r="AX161" i="4"/>
  <c r="AX101" i="4"/>
  <c r="AX28" i="4"/>
  <c r="AX442" i="4"/>
  <c r="AX426" i="4"/>
  <c r="AX327" i="4"/>
  <c r="AX393" i="4"/>
  <c r="AX339" i="4"/>
  <c r="AX317" i="4"/>
  <c r="AX286" i="4"/>
  <c r="AX148" i="4"/>
  <c r="AX120" i="4"/>
  <c r="AX406" i="4"/>
  <c r="AX331" i="4"/>
  <c r="AX250" i="4"/>
  <c r="AX242" i="4"/>
  <c r="AX205" i="4"/>
  <c r="AX127" i="4"/>
  <c r="AX81" i="4"/>
  <c r="AX50" i="4"/>
  <c r="AX38" i="4"/>
  <c r="AX10" i="4"/>
  <c r="AX383" i="4"/>
  <c r="AX236" i="4"/>
  <c r="AX228" i="4"/>
  <c r="AX141" i="4"/>
  <c r="AX208" i="4"/>
  <c r="AX416" i="4"/>
  <c r="AX400" i="4"/>
  <c r="AX376" i="4"/>
  <c r="AX300" i="4"/>
  <c r="AX290" i="4"/>
  <c r="AX261" i="4"/>
  <c r="AX253" i="4"/>
  <c r="AX214" i="4"/>
  <c r="AX160" i="4"/>
  <c r="AX131" i="4"/>
  <c r="AX100" i="4"/>
  <c r="AX73" i="4"/>
  <c r="AX19" i="4"/>
  <c r="AX369" i="4"/>
  <c r="AX199" i="4"/>
  <c r="AX110" i="4"/>
  <c r="AX90" i="4"/>
  <c r="AX58" i="4"/>
  <c r="AX422" i="4"/>
  <c r="AX384" i="4"/>
  <c r="AX280" i="4"/>
  <c r="AX483" i="4"/>
  <c r="AX486" i="4"/>
  <c r="AX460" i="4"/>
  <c r="AX476" i="4"/>
  <c r="AX463" i="4"/>
  <c r="AX479" i="4"/>
  <c r="AX448" i="4"/>
  <c r="AX487" i="4"/>
  <c r="AX484" i="4"/>
  <c r="AX455" i="4"/>
  <c r="AX452" i="4"/>
  <c r="AX478" i="4"/>
  <c r="AX475" i="4"/>
  <c r="AX461" i="4"/>
  <c r="AW490" i="4"/>
  <c r="AW481" i="4"/>
  <c r="AW478" i="4"/>
  <c r="AW472" i="4"/>
  <c r="AW464" i="4"/>
  <c r="AW461" i="4"/>
  <c r="AW458" i="4"/>
  <c r="AW452" i="4"/>
  <c r="AW484" i="4"/>
  <c r="AW475" i="4"/>
  <c r="AW488" i="4"/>
  <c r="AW469" i="4"/>
  <c r="AW456" i="4"/>
  <c r="AW453" i="4"/>
  <c r="AW450" i="4"/>
  <c r="AW482" i="4"/>
  <c r="AW476" i="4"/>
  <c r="AW473" i="4"/>
  <c r="AW465" i="4"/>
  <c r="AW459" i="4"/>
  <c r="AW477" i="4"/>
  <c r="AW457" i="4"/>
  <c r="AW451" i="4"/>
  <c r="AW489" i="4"/>
  <c r="AW486" i="4"/>
  <c r="AW480" i="4"/>
  <c r="AW483" i="4"/>
  <c r="AW474" i="4"/>
  <c r="AW460" i="4"/>
  <c r="AW467" i="4"/>
  <c r="AW449" i="4"/>
  <c r="AX490" i="4"/>
  <c r="AX482" i="4"/>
  <c r="AX474" i="4"/>
  <c r="AX458" i="4"/>
  <c r="AX450" i="4"/>
  <c r="AX489" i="4"/>
  <c r="AX481" i="4"/>
  <c r="AX473" i="4"/>
  <c r="AX465" i="4"/>
  <c r="AX457" i="4"/>
  <c r="AX449" i="4"/>
  <c r="AX488" i="4"/>
  <c r="AX480" i="4"/>
  <c r="AX472" i="4"/>
  <c r="AX464" i="4"/>
  <c r="AX456" i="4"/>
  <c r="AW463" i="4"/>
  <c r="AX325" i="4"/>
  <c r="AX268" i="4"/>
  <c r="AX70" i="4"/>
  <c r="AX358" i="4"/>
  <c r="AX271" i="4"/>
  <c r="AX181" i="4"/>
  <c r="AX425" i="4"/>
  <c r="AX370" i="4"/>
  <c r="AX326" i="4"/>
  <c r="AX269" i="4"/>
  <c r="AX178" i="4"/>
  <c r="BA149" i="4"/>
  <c r="AX359" i="4"/>
  <c r="AX272" i="4"/>
  <c r="AX182" i="4"/>
  <c r="S151" i="4"/>
  <c r="T151" i="4" s="1"/>
  <c r="BA151" i="4"/>
  <c r="S150" i="4"/>
  <c r="T150" i="4" s="1"/>
  <c r="BA150" i="4"/>
  <c r="AX270" i="4"/>
  <c r="AX180" i="4"/>
  <c r="AX392" i="4"/>
  <c r="AX338" i="4"/>
  <c r="AX316" i="4"/>
  <c r="AX285" i="4"/>
  <c r="AX147" i="4"/>
  <c r="AX119" i="4"/>
  <c r="AX389" i="4"/>
  <c r="AX330" i="4"/>
  <c r="AX249" i="4"/>
  <c r="AX241" i="4"/>
  <c r="AX191" i="4"/>
  <c r="AX126" i="4"/>
  <c r="AX80" i="4"/>
  <c r="AX48" i="4"/>
  <c r="AX31" i="4"/>
  <c r="AX6" i="4"/>
  <c r="AX379" i="4"/>
  <c r="AX235" i="4"/>
  <c r="AX227" i="4"/>
  <c r="AX213" i="4"/>
  <c r="AX140" i="4"/>
  <c r="AX170" i="4"/>
  <c r="AX415" i="4"/>
  <c r="AX399" i="4"/>
  <c r="AX351" i="4"/>
  <c r="AX299" i="4"/>
  <c r="AX289" i="4"/>
  <c r="AX260" i="4"/>
  <c r="AX252" i="4"/>
  <c r="AX167" i="4"/>
  <c r="AX158" i="4"/>
  <c r="AX130" i="4"/>
  <c r="AX99" i="4"/>
  <c r="AX59" i="4"/>
  <c r="AX17" i="4"/>
  <c r="AX368" i="4"/>
  <c r="AX198" i="4"/>
  <c r="AX109" i="4"/>
  <c r="AX86" i="4"/>
  <c r="AX49" i="4"/>
  <c r="AX421" i="4"/>
  <c r="AX287" i="4"/>
  <c r="AX445" i="4"/>
  <c r="AX437" i="4"/>
  <c r="AX429" i="4"/>
  <c r="AX374" i="4"/>
  <c r="AX360" i="4"/>
  <c r="AX322" i="4"/>
  <c r="AX183" i="4"/>
  <c r="D743" i="7"/>
  <c r="F743" i="7"/>
  <c r="G743" i="7"/>
  <c r="H743" i="7"/>
  <c r="I743" i="7"/>
  <c r="K743" i="7"/>
  <c r="L743" i="7"/>
  <c r="D744" i="7"/>
  <c r="G751" i="7" s="1"/>
  <c r="F744" i="7"/>
  <c r="G744" i="7"/>
  <c r="H744" i="7"/>
  <c r="I744" i="7"/>
  <c r="K744" i="7"/>
  <c r="L744" i="7"/>
  <c r="D745" i="7"/>
  <c r="F745" i="7"/>
  <c r="H745" i="7"/>
  <c r="I745" i="7"/>
  <c r="K745" i="7"/>
  <c r="L745" i="7"/>
  <c r="D746" i="7"/>
  <c r="F746" i="7"/>
  <c r="G746" i="7"/>
  <c r="H746" i="7"/>
  <c r="I746" i="7"/>
  <c r="K746" i="7"/>
  <c r="L746" i="7"/>
  <c r="D747" i="7"/>
  <c r="F747" i="7"/>
  <c r="G747" i="7"/>
  <c r="H747" i="7"/>
  <c r="I747" i="7"/>
  <c r="K747" i="7"/>
  <c r="L747" i="7"/>
  <c r="D748" i="7"/>
  <c r="F748" i="7"/>
  <c r="G748" i="7"/>
  <c r="H748" i="7"/>
  <c r="I748" i="7"/>
  <c r="K748" i="7"/>
  <c r="L748" i="7"/>
  <c r="D749" i="7"/>
  <c r="F749" i="7"/>
  <c r="G749" i="7"/>
  <c r="H749" i="7"/>
  <c r="I749" i="7"/>
  <c r="K749" i="7"/>
  <c r="L749" i="7"/>
  <c r="D750" i="7"/>
  <c r="F750" i="7"/>
  <c r="G750" i="7"/>
  <c r="H750" i="7"/>
  <c r="I750" i="7"/>
  <c r="K750" i="7"/>
  <c r="L750" i="7"/>
  <c r="D751" i="7"/>
  <c r="F751" i="7"/>
  <c r="H751" i="7"/>
  <c r="I751" i="7"/>
  <c r="K751" i="7"/>
  <c r="L751" i="7"/>
  <c r="D752" i="7"/>
  <c r="F752" i="7"/>
  <c r="G752" i="7"/>
  <c r="H752" i="7"/>
  <c r="I752" i="7"/>
  <c r="K752" i="7"/>
  <c r="L752" i="7"/>
  <c r="D753" i="7"/>
  <c r="F753" i="7"/>
  <c r="H753" i="7"/>
  <c r="I753" i="7"/>
  <c r="K753" i="7"/>
  <c r="L753" i="7"/>
  <c r="D754" i="7"/>
  <c r="F754" i="7"/>
  <c r="G754" i="7"/>
  <c r="H754" i="7"/>
  <c r="I754" i="7"/>
  <c r="K754" i="7"/>
  <c r="L754" i="7"/>
  <c r="D755" i="7"/>
  <c r="F755" i="7"/>
  <c r="G755" i="7"/>
  <c r="H755" i="7"/>
  <c r="I755" i="7"/>
  <c r="K755" i="7"/>
  <c r="L755" i="7"/>
  <c r="D756" i="7"/>
  <c r="F756" i="7"/>
  <c r="G756" i="7"/>
  <c r="H756" i="7"/>
  <c r="I756" i="7"/>
  <c r="K756" i="7"/>
  <c r="L756" i="7"/>
  <c r="D757" i="7"/>
  <c r="F757" i="7"/>
  <c r="G757" i="7"/>
  <c r="H757" i="7"/>
  <c r="I757" i="7"/>
  <c r="K757" i="7"/>
  <c r="L757" i="7"/>
  <c r="D758" i="7"/>
  <c r="F758" i="7"/>
  <c r="G758" i="7"/>
  <c r="H758" i="7"/>
  <c r="I758" i="7"/>
  <c r="K758" i="7"/>
  <c r="L758" i="7"/>
  <c r="D759" i="7"/>
  <c r="F759" i="7"/>
  <c r="G759" i="7"/>
  <c r="H759" i="7"/>
  <c r="I759" i="7"/>
  <c r="K759" i="7"/>
  <c r="L759" i="7"/>
  <c r="D760" i="7"/>
  <c r="F760" i="7"/>
  <c r="H760" i="7"/>
  <c r="I760" i="7"/>
  <c r="K760" i="7"/>
  <c r="L760" i="7"/>
  <c r="D761" i="7"/>
  <c r="F761" i="7"/>
  <c r="G761" i="7"/>
  <c r="H761" i="7"/>
  <c r="I761" i="7"/>
  <c r="K761" i="7"/>
  <c r="L761" i="7"/>
  <c r="D762" i="7"/>
  <c r="F762" i="7"/>
  <c r="H762" i="7"/>
  <c r="I762" i="7"/>
  <c r="K762" i="7"/>
  <c r="L762" i="7"/>
  <c r="D763" i="7"/>
  <c r="F763" i="7"/>
  <c r="H763" i="7"/>
  <c r="I763" i="7"/>
  <c r="K763" i="7"/>
  <c r="L763" i="7"/>
  <c r="D764" i="7"/>
  <c r="F764" i="7"/>
  <c r="G764" i="7"/>
  <c r="H764" i="7"/>
  <c r="I764" i="7"/>
  <c r="K764" i="7"/>
  <c r="L764" i="7"/>
  <c r="D765" i="7"/>
  <c r="F765" i="7"/>
  <c r="G765" i="7"/>
  <c r="H765" i="7"/>
  <c r="I765" i="7"/>
  <c r="K765" i="7"/>
  <c r="L765" i="7"/>
  <c r="D766" i="7"/>
  <c r="F766" i="7"/>
  <c r="H766" i="7"/>
  <c r="I766" i="7"/>
  <c r="K766" i="7"/>
  <c r="L766" i="7"/>
  <c r="D773" i="7"/>
  <c r="F773" i="7"/>
  <c r="G773" i="7"/>
  <c r="H773" i="7"/>
  <c r="I773" i="7"/>
  <c r="K773" i="7"/>
  <c r="L773" i="7"/>
  <c r="D774" i="7"/>
  <c r="F774" i="7"/>
  <c r="G774" i="7"/>
  <c r="H774" i="7"/>
  <c r="I774" i="7"/>
  <c r="K774" i="7"/>
  <c r="L774" i="7"/>
  <c r="D777" i="7"/>
  <c r="F777" i="7"/>
  <c r="G777" i="7"/>
  <c r="H777" i="7"/>
  <c r="I777" i="7"/>
  <c r="K777" i="7"/>
  <c r="L777" i="7"/>
  <c r="D778" i="7"/>
  <c r="F778" i="7"/>
  <c r="G778" i="7"/>
  <c r="H778" i="7"/>
  <c r="I778" i="7"/>
  <c r="K778" i="7"/>
  <c r="L778" i="7"/>
  <c r="D779" i="7"/>
  <c r="F779" i="7"/>
  <c r="H779" i="7"/>
  <c r="I779" i="7"/>
  <c r="K779" i="7"/>
  <c r="L779" i="7"/>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776" i="14"/>
  <c r="E777" i="14"/>
  <c r="E778" i="14"/>
  <c r="E779" i="14"/>
  <c r="E780" i="14"/>
  <c r="E781" i="14"/>
  <c r="E38" i="9"/>
  <c r="F38" i="9"/>
  <c r="E39" i="9"/>
  <c r="D3" i="7"/>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3" i="7"/>
  <c r="D294" i="7"/>
  <c r="D295" i="7"/>
  <c r="D296" i="7"/>
  <c r="D297" i="7"/>
  <c r="D298" i="7"/>
  <c r="D299" i="7"/>
  <c r="D300" i="7"/>
  <c r="D301" i="7"/>
  <c r="D302" i="7"/>
  <c r="D303" i="7"/>
  <c r="D304" i="7"/>
  <c r="D305" i="7"/>
  <c r="D306" i="7"/>
  <c r="D307" i="7"/>
  <c r="D308" i="7"/>
  <c r="D309" i="7"/>
  <c r="D310" i="7"/>
  <c r="D311" i="7"/>
  <c r="D312" i="7"/>
  <c r="D313" i="7"/>
  <c r="D314" i="7"/>
  <c r="D315" i="7"/>
  <c r="D316" i="7"/>
  <c r="D317" i="7"/>
  <c r="D318" i="7"/>
  <c r="D319" i="7"/>
  <c r="D320" i="7"/>
  <c r="D321" i="7"/>
  <c r="D322" i="7"/>
  <c r="D323" i="7"/>
  <c r="D324" i="7"/>
  <c r="D325" i="7"/>
  <c r="D326" i="7"/>
  <c r="D327" i="7"/>
  <c r="D328" i="7"/>
  <c r="D329" i="7"/>
  <c r="D330" i="7"/>
  <c r="D331" i="7"/>
  <c r="D332" i="7"/>
  <c r="D333" i="7"/>
  <c r="D334" i="7"/>
  <c r="D335" i="7"/>
  <c r="D336" i="7"/>
  <c r="D337" i="7"/>
  <c r="D338" i="7"/>
  <c r="D339" i="7"/>
  <c r="D340" i="7"/>
  <c r="D341" i="7"/>
  <c r="D342" i="7"/>
  <c r="D343" i="7"/>
  <c r="D344" i="7"/>
  <c r="D345" i="7"/>
  <c r="D346" i="7"/>
  <c r="D347" i="7"/>
  <c r="D348" i="7"/>
  <c r="D349" i="7"/>
  <c r="D350" i="7"/>
  <c r="D351" i="7"/>
  <c r="D352" i="7"/>
  <c r="D353" i="7"/>
  <c r="D354" i="7"/>
  <c r="D355" i="7"/>
  <c r="D356" i="7"/>
  <c r="D357" i="7"/>
  <c r="D358" i="7"/>
  <c r="D359" i="7"/>
  <c r="D360" i="7"/>
  <c r="D361" i="7"/>
  <c r="D362" i="7"/>
  <c r="D363" i="7"/>
  <c r="D364" i="7"/>
  <c r="D365" i="7"/>
  <c r="D366" i="7"/>
  <c r="D367" i="7"/>
  <c r="D368" i="7"/>
  <c r="D369" i="7"/>
  <c r="D370" i="7"/>
  <c r="D371" i="7"/>
  <c r="D372" i="7"/>
  <c r="D373" i="7"/>
  <c r="D374" i="7"/>
  <c r="D375" i="7"/>
  <c r="D376" i="7"/>
  <c r="D377" i="7"/>
  <c r="D378" i="7"/>
  <c r="D379" i="7"/>
  <c r="D380" i="7"/>
  <c r="D381" i="7"/>
  <c r="D382" i="7"/>
  <c r="D383" i="7"/>
  <c r="D384" i="7"/>
  <c r="D385" i="7"/>
  <c r="D386" i="7"/>
  <c r="D387" i="7"/>
  <c r="D388" i="7"/>
  <c r="D389" i="7"/>
  <c r="D390" i="7"/>
  <c r="D391" i="7"/>
  <c r="D392" i="7"/>
  <c r="D393" i="7"/>
  <c r="D394" i="7"/>
  <c r="D395" i="7"/>
  <c r="D396" i="7"/>
  <c r="D397" i="7"/>
  <c r="D398" i="7"/>
  <c r="D399" i="7"/>
  <c r="D400" i="7"/>
  <c r="D401" i="7"/>
  <c r="D402" i="7"/>
  <c r="D403" i="7"/>
  <c r="D404" i="7"/>
  <c r="D405" i="7"/>
  <c r="D406" i="7"/>
  <c r="D407" i="7"/>
  <c r="D408" i="7"/>
  <c r="D409" i="7"/>
  <c r="D410" i="7"/>
  <c r="D411" i="7"/>
  <c r="D412" i="7"/>
  <c r="D413" i="7"/>
  <c r="D414" i="7"/>
  <c r="D415" i="7"/>
  <c r="D416" i="7"/>
  <c r="D417" i="7"/>
  <c r="D418" i="7"/>
  <c r="D419" i="7"/>
  <c r="D420" i="7"/>
  <c r="D421" i="7"/>
  <c r="D422" i="7"/>
  <c r="D423" i="7"/>
  <c r="D424" i="7"/>
  <c r="D425" i="7"/>
  <c r="D426" i="7"/>
  <c r="D427" i="7"/>
  <c r="D428" i="7"/>
  <c r="D429" i="7"/>
  <c r="D430" i="7"/>
  <c r="D431" i="7"/>
  <c r="D432" i="7"/>
  <c r="D433" i="7"/>
  <c r="D434" i="7"/>
  <c r="D435" i="7"/>
  <c r="D436" i="7"/>
  <c r="D437" i="7"/>
  <c r="D438" i="7"/>
  <c r="D439" i="7"/>
  <c r="D440" i="7"/>
  <c r="D441" i="7"/>
  <c r="D442" i="7"/>
  <c r="D443" i="7"/>
  <c r="D444" i="7"/>
  <c r="D445" i="7"/>
  <c r="D446" i="7"/>
  <c r="D447" i="7"/>
  <c r="D448" i="7"/>
  <c r="D449" i="7"/>
  <c r="D450" i="7"/>
  <c r="D451" i="7"/>
  <c r="D452" i="7"/>
  <c r="D453" i="7"/>
  <c r="D454" i="7"/>
  <c r="D455" i="7"/>
  <c r="D456" i="7"/>
  <c r="D457" i="7"/>
  <c r="D458" i="7"/>
  <c r="D459" i="7"/>
  <c r="D460" i="7"/>
  <c r="D461" i="7"/>
  <c r="D462" i="7"/>
  <c r="D463" i="7"/>
  <c r="D464" i="7"/>
  <c r="D465" i="7"/>
  <c r="D466" i="7"/>
  <c r="D467" i="7"/>
  <c r="D468" i="7"/>
  <c r="D469" i="7"/>
  <c r="D470" i="7"/>
  <c r="D471" i="7"/>
  <c r="D472" i="7"/>
  <c r="D473" i="7"/>
  <c r="D474" i="7"/>
  <c r="D475" i="7"/>
  <c r="D476" i="7"/>
  <c r="D477" i="7"/>
  <c r="D478" i="7"/>
  <c r="D479" i="7"/>
  <c r="D480" i="7"/>
  <c r="D481" i="7"/>
  <c r="D482" i="7"/>
  <c r="D483" i="7"/>
  <c r="D484" i="7"/>
  <c r="D485" i="7"/>
  <c r="D486" i="7"/>
  <c r="D487" i="7"/>
  <c r="D488" i="7"/>
  <c r="D489" i="7"/>
  <c r="D490" i="7"/>
  <c r="D491" i="7"/>
  <c r="D492" i="7"/>
  <c r="D493" i="7"/>
  <c r="D494" i="7"/>
  <c r="D495" i="7"/>
  <c r="D496" i="7"/>
  <c r="D497" i="7"/>
  <c r="D498" i="7"/>
  <c r="D499" i="7"/>
  <c r="D500" i="7"/>
  <c r="D501" i="7"/>
  <c r="D502" i="7"/>
  <c r="D503" i="7"/>
  <c r="D504" i="7"/>
  <c r="D505" i="7"/>
  <c r="D506" i="7"/>
  <c r="D507" i="7"/>
  <c r="D508" i="7"/>
  <c r="D509" i="7"/>
  <c r="D510" i="7"/>
  <c r="D511" i="7"/>
  <c r="D512" i="7"/>
  <c r="D513" i="7"/>
  <c r="D514" i="7"/>
  <c r="D515" i="7"/>
  <c r="D516" i="7"/>
  <c r="D517" i="7"/>
  <c r="D518" i="7"/>
  <c r="D519" i="7"/>
  <c r="D520" i="7"/>
  <c r="D521" i="7"/>
  <c r="D522" i="7"/>
  <c r="D523" i="7"/>
  <c r="D524" i="7"/>
  <c r="D525" i="7"/>
  <c r="D526" i="7"/>
  <c r="D527" i="7"/>
  <c r="D528" i="7"/>
  <c r="D529" i="7"/>
  <c r="D530" i="7"/>
  <c r="D531" i="7"/>
  <c r="D532" i="7"/>
  <c r="D533" i="7"/>
  <c r="D534" i="7"/>
  <c r="D535" i="7"/>
  <c r="D536" i="7"/>
  <c r="D537" i="7"/>
  <c r="D538" i="7"/>
  <c r="D539" i="7"/>
  <c r="D540" i="7"/>
  <c r="D541" i="7"/>
  <c r="D542" i="7"/>
  <c r="D543" i="7"/>
  <c r="D544" i="7"/>
  <c r="D545" i="7"/>
  <c r="D546" i="7"/>
  <c r="D547" i="7"/>
  <c r="D548" i="7"/>
  <c r="D549" i="7"/>
  <c r="D550" i="7"/>
  <c r="D551" i="7"/>
  <c r="D552" i="7"/>
  <c r="D553" i="7"/>
  <c r="D554" i="7"/>
  <c r="D555" i="7"/>
  <c r="D556" i="7"/>
  <c r="D557" i="7"/>
  <c r="D558" i="7"/>
  <c r="D559" i="7"/>
  <c r="D560" i="7"/>
  <c r="D561" i="7"/>
  <c r="D562" i="7"/>
  <c r="D563" i="7"/>
  <c r="D564" i="7"/>
  <c r="D565" i="7"/>
  <c r="D566" i="7"/>
  <c r="D567" i="7"/>
  <c r="D568" i="7"/>
  <c r="D569" i="7"/>
  <c r="D570" i="7"/>
  <c r="D571" i="7"/>
  <c r="D572" i="7"/>
  <c r="D573" i="7"/>
  <c r="D574" i="7"/>
  <c r="D575" i="7"/>
  <c r="D576" i="7"/>
  <c r="D577" i="7"/>
  <c r="D578" i="7"/>
  <c r="D579" i="7"/>
  <c r="D580" i="7"/>
  <c r="D581" i="7"/>
  <c r="D582" i="7"/>
  <c r="D583" i="7"/>
  <c r="D584" i="7"/>
  <c r="D585" i="7"/>
  <c r="D586" i="7"/>
  <c r="D587" i="7"/>
  <c r="D588" i="7"/>
  <c r="D589" i="7"/>
  <c r="D590" i="7"/>
  <c r="D591" i="7"/>
  <c r="D592" i="7"/>
  <c r="D593" i="7"/>
  <c r="D594" i="7"/>
  <c r="D595" i="7"/>
  <c r="D596" i="7"/>
  <c r="D597" i="7"/>
  <c r="D598" i="7"/>
  <c r="D599" i="7"/>
  <c r="D600" i="7"/>
  <c r="D601" i="7"/>
  <c r="D602" i="7"/>
  <c r="D603" i="7"/>
  <c r="D604" i="7"/>
  <c r="D605" i="7"/>
  <c r="D606" i="7"/>
  <c r="D607" i="7"/>
  <c r="D608" i="7"/>
  <c r="D609" i="7"/>
  <c r="D610" i="7"/>
  <c r="D611" i="7"/>
  <c r="D612" i="7"/>
  <c r="D613" i="7"/>
  <c r="D614" i="7"/>
  <c r="D615" i="7"/>
  <c r="D616" i="7"/>
  <c r="D617" i="7"/>
  <c r="D618" i="7"/>
  <c r="D619" i="7"/>
  <c r="D620" i="7"/>
  <c r="D621" i="7"/>
  <c r="D622" i="7"/>
  <c r="D623" i="7"/>
  <c r="D624" i="7"/>
  <c r="D625" i="7"/>
  <c r="D626" i="7"/>
  <c r="D627" i="7"/>
  <c r="D628" i="7"/>
  <c r="D629" i="7"/>
  <c r="D630" i="7"/>
  <c r="D631" i="7"/>
  <c r="D632" i="7"/>
  <c r="D633" i="7"/>
  <c r="D634" i="7"/>
  <c r="D635" i="7"/>
  <c r="D636" i="7"/>
  <c r="D637" i="7"/>
  <c r="D638" i="7"/>
  <c r="D639" i="7"/>
  <c r="D640" i="7"/>
  <c r="D641" i="7"/>
  <c r="D642" i="7"/>
  <c r="D643" i="7"/>
  <c r="D644" i="7"/>
  <c r="D645" i="7"/>
  <c r="D646" i="7"/>
  <c r="D647" i="7"/>
  <c r="D648" i="7"/>
  <c r="D649" i="7"/>
  <c r="D650" i="7"/>
  <c r="D651" i="7"/>
  <c r="D652" i="7"/>
  <c r="D653" i="7"/>
  <c r="D654" i="7"/>
  <c r="D655" i="7"/>
  <c r="D656" i="7"/>
  <c r="D657" i="7"/>
  <c r="D658" i="7"/>
  <c r="D659" i="7"/>
  <c r="D660" i="7"/>
  <c r="D661" i="7"/>
  <c r="D662" i="7"/>
  <c r="D663" i="7"/>
  <c r="D664" i="7"/>
  <c r="D665" i="7"/>
  <c r="D666" i="7"/>
  <c r="D667" i="7"/>
  <c r="D668" i="7"/>
  <c r="D669" i="7"/>
  <c r="D670" i="7"/>
  <c r="D671" i="7"/>
  <c r="D672" i="7"/>
  <c r="D673" i="7"/>
  <c r="D674" i="7"/>
  <c r="D675" i="7"/>
  <c r="D676" i="7"/>
  <c r="D677" i="7"/>
  <c r="D678" i="7"/>
  <c r="D679" i="7"/>
  <c r="D680" i="7"/>
  <c r="D681" i="7"/>
  <c r="D682" i="7"/>
  <c r="D683" i="7"/>
  <c r="D684" i="7"/>
  <c r="D685" i="7"/>
  <c r="D686" i="7"/>
  <c r="D687" i="7"/>
  <c r="D688" i="7"/>
  <c r="D689" i="7"/>
  <c r="D690" i="7"/>
  <c r="D691" i="7"/>
  <c r="D692" i="7"/>
  <c r="D693" i="7"/>
  <c r="D694" i="7"/>
  <c r="D695" i="7"/>
  <c r="D696" i="7"/>
  <c r="D697" i="7"/>
  <c r="D698" i="7"/>
  <c r="D699" i="7"/>
  <c r="D700" i="7"/>
  <c r="D701" i="7"/>
  <c r="D702" i="7"/>
  <c r="D703" i="7"/>
  <c r="D704" i="7"/>
  <c r="D705" i="7"/>
  <c r="D706" i="7"/>
  <c r="D707" i="7"/>
  <c r="D708" i="7"/>
  <c r="D709" i="7"/>
  <c r="D710" i="7"/>
  <c r="D711" i="7"/>
  <c r="D712" i="7"/>
  <c r="D713" i="7"/>
  <c r="D714" i="7"/>
  <c r="D715" i="7"/>
  <c r="D716" i="7"/>
  <c r="D717" i="7"/>
  <c r="D718" i="7"/>
  <c r="D719" i="7"/>
  <c r="D720" i="7"/>
  <c r="D721" i="7"/>
  <c r="D722" i="7"/>
  <c r="D723" i="7"/>
  <c r="D724" i="7"/>
  <c r="D725" i="7"/>
  <c r="D726" i="7"/>
  <c r="D727" i="7"/>
  <c r="D728" i="7"/>
  <c r="D729" i="7"/>
  <c r="D730" i="7"/>
  <c r="D731" i="7"/>
  <c r="D732" i="7"/>
  <c r="D733" i="7"/>
  <c r="D734" i="7"/>
  <c r="D735" i="7"/>
  <c r="D736" i="7"/>
  <c r="D737" i="7"/>
  <c r="D738" i="7"/>
  <c r="D741" i="7"/>
  <c r="D742" i="7"/>
  <c r="D771" i="7"/>
  <c r="D772" i="7"/>
  <c r="D739" i="7"/>
  <c r="D740" i="7"/>
  <c r="D767" i="7"/>
  <c r="D768" i="7"/>
  <c r="D769" i="7"/>
  <c r="D770" i="7"/>
  <c r="D775" i="7"/>
  <c r="D776" i="7"/>
  <c r="D2" i="7"/>
  <c r="D421" i="8"/>
  <c r="E421" i="8"/>
  <c r="F421" i="8" s="1"/>
  <c r="I421" i="8"/>
  <c r="D422" i="8"/>
  <c r="E422" i="8"/>
  <c r="F422" i="8" s="1"/>
  <c r="I422" i="8"/>
  <c r="D423" i="8"/>
  <c r="E423" i="8"/>
  <c r="J423" i="8" s="1"/>
  <c r="I423" i="8"/>
  <c r="D424" i="8"/>
  <c r="E424" i="8"/>
  <c r="J424" i="8" s="1"/>
  <c r="I424" i="8"/>
  <c r="D425" i="8"/>
  <c r="E425" i="8"/>
  <c r="G425" i="8" s="1"/>
  <c r="I425" i="8"/>
  <c r="D426" i="8"/>
  <c r="E426" i="8"/>
  <c r="F426" i="8" s="1"/>
  <c r="I426" i="8"/>
  <c r="E186" i="8"/>
  <c r="E187" i="8"/>
  <c r="E188" i="8"/>
  <c r="E189" i="8"/>
  <c r="E190" i="8"/>
  <c r="E191" i="8"/>
  <c r="E192" i="8"/>
  <c r="E193" i="8"/>
  <c r="E194" i="8"/>
  <c r="E195" i="8"/>
  <c r="E196" i="8"/>
  <c r="E197" i="8"/>
  <c r="E198" i="8"/>
  <c r="E199" i="8"/>
  <c r="E200" i="8"/>
  <c r="E201" i="8"/>
  <c r="E202" i="8"/>
  <c r="E203" i="8"/>
  <c r="E204" i="8"/>
  <c r="E205" i="8"/>
  <c r="G205" i="8" s="1"/>
  <c r="E206" i="8"/>
  <c r="E207" i="8"/>
  <c r="E208" i="8"/>
  <c r="E209" i="8"/>
  <c r="E210" i="8"/>
  <c r="E211" i="8"/>
  <c r="E212" i="8"/>
  <c r="E213" i="8"/>
  <c r="E214" i="8"/>
  <c r="E215" i="8"/>
  <c r="E216" i="8"/>
  <c r="F216" i="8" s="1"/>
  <c r="E217" i="8"/>
  <c r="G217" i="8" s="1"/>
  <c r="E218" i="8"/>
  <c r="E219" i="8"/>
  <c r="E220" i="8"/>
  <c r="E221" i="8"/>
  <c r="E222" i="8"/>
  <c r="F222" i="8" s="1"/>
  <c r="E223" i="8"/>
  <c r="E224" i="8"/>
  <c r="E225" i="8"/>
  <c r="E226" i="8"/>
  <c r="E227" i="8"/>
  <c r="E228" i="8"/>
  <c r="E229" i="8"/>
  <c r="E230" i="8"/>
  <c r="E231" i="8"/>
  <c r="E232" i="8"/>
  <c r="E233" i="8"/>
  <c r="E234" i="8"/>
  <c r="E235" i="8"/>
  <c r="E236" i="8"/>
  <c r="E237" i="8"/>
  <c r="E238" i="8"/>
  <c r="E239" i="8"/>
  <c r="E240" i="8"/>
  <c r="G240" i="8" s="1"/>
  <c r="E241" i="8"/>
  <c r="E242" i="8"/>
  <c r="E243" i="8"/>
  <c r="E244" i="8"/>
  <c r="E245" i="8"/>
  <c r="E246" i="8"/>
  <c r="E247" i="8"/>
  <c r="E248" i="8"/>
  <c r="E249" i="8"/>
  <c r="E250" i="8"/>
  <c r="E251" i="8"/>
  <c r="G251" i="8" s="1"/>
  <c r="E252" i="8"/>
  <c r="E253" i="8"/>
  <c r="E254" i="8"/>
  <c r="E255" i="8"/>
  <c r="E256" i="8"/>
  <c r="E257" i="8"/>
  <c r="E258" i="8"/>
  <c r="E259" i="8"/>
  <c r="E260" i="8"/>
  <c r="E261" i="8"/>
  <c r="E262" i="8"/>
  <c r="E263" i="8"/>
  <c r="F263" i="8" s="1"/>
  <c r="E264" i="8"/>
  <c r="E265" i="8"/>
  <c r="E266" i="8"/>
  <c r="E267" i="8"/>
  <c r="E268" i="8"/>
  <c r="E269" i="8"/>
  <c r="E270" i="8"/>
  <c r="E271" i="8"/>
  <c r="E272" i="8"/>
  <c r="E273" i="8"/>
  <c r="E274" i="8"/>
  <c r="E275" i="8"/>
  <c r="G275" i="8" s="1"/>
  <c r="E276" i="8"/>
  <c r="E277" i="8"/>
  <c r="E278" i="8"/>
  <c r="E279" i="8"/>
  <c r="E280" i="8"/>
  <c r="E281" i="8"/>
  <c r="E282" i="8"/>
  <c r="E283" i="8"/>
  <c r="E284" i="8"/>
  <c r="E285" i="8"/>
  <c r="E286" i="8"/>
  <c r="E287" i="8"/>
  <c r="E288" i="8"/>
  <c r="E289" i="8"/>
  <c r="E290" i="8"/>
  <c r="E291" i="8"/>
  <c r="E292" i="8"/>
  <c r="E293" i="8"/>
  <c r="E294" i="8"/>
  <c r="E295" i="8"/>
  <c r="E296" i="8"/>
  <c r="E297" i="8"/>
  <c r="E298" i="8"/>
  <c r="E299" i="8"/>
  <c r="E300" i="8"/>
  <c r="E301" i="8"/>
  <c r="E302" i="8"/>
  <c r="E303" i="8"/>
  <c r="E304" i="8"/>
  <c r="E305" i="8"/>
  <c r="E306" i="8"/>
  <c r="E307" i="8"/>
  <c r="E308" i="8"/>
  <c r="E309" i="8"/>
  <c r="E310" i="8"/>
  <c r="E311" i="8"/>
  <c r="E312" i="8"/>
  <c r="E313" i="8"/>
  <c r="E314" i="8"/>
  <c r="E315" i="8"/>
  <c r="E316" i="8"/>
  <c r="E317" i="8"/>
  <c r="E318" i="8"/>
  <c r="E319" i="8"/>
  <c r="E320" i="8"/>
  <c r="E321" i="8"/>
  <c r="E322" i="8"/>
  <c r="E323" i="8"/>
  <c r="E324" i="8"/>
  <c r="E325" i="8"/>
  <c r="E326" i="8"/>
  <c r="E327" i="8"/>
  <c r="E328" i="8"/>
  <c r="E329" i="8"/>
  <c r="E330" i="8"/>
  <c r="E331" i="8"/>
  <c r="E332" i="8"/>
  <c r="E333" i="8"/>
  <c r="E334" i="8"/>
  <c r="E335" i="8"/>
  <c r="E336" i="8"/>
  <c r="E337" i="8"/>
  <c r="E338" i="8"/>
  <c r="E339" i="8"/>
  <c r="E340" i="8"/>
  <c r="E341" i="8"/>
  <c r="E342" i="8"/>
  <c r="E343" i="8"/>
  <c r="E344" i="8"/>
  <c r="E345" i="8"/>
  <c r="E346" i="8"/>
  <c r="E347" i="8"/>
  <c r="E348" i="8"/>
  <c r="E349" i="8"/>
  <c r="E350" i="8"/>
  <c r="E351" i="8"/>
  <c r="E352" i="8"/>
  <c r="E353" i="8"/>
  <c r="E354" i="8"/>
  <c r="E355" i="8"/>
  <c r="E356" i="8"/>
  <c r="E357" i="8"/>
  <c r="E358" i="8"/>
  <c r="E359" i="8"/>
  <c r="E360" i="8"/>
  <c r="E361" i="8"/>
  <c r="E362" i="8"/>
  <c r="E363" i="8"/>
  <c r="E364" i="8"/>
  <c r="E365" i="8"/>
  <c r="E366" i="8"/>
  <c r="E367" i="8"/>
  <c r="E368" i="8"/>
  <c r="E369" i="8"/>
  <c r="E370" i="8"/>
  <c r="E371" i="8"/>
  <c r="E372" i="8"/>
  <c r="E373" i="8"/>
  <c r="E374" i="8"/>
  <c r="E375" i="8"/>
  <c r="E376" i="8"/>
  <c r="E377" i="8"/>
  <c r="F377" i="8" s="1"/>
  <c r="E378" i="8"/>
  <c r="E379" i="8"/>
  <c r="E380" i="8"/>
  <c r="E381" i="8"/>
  <c r="E382" i="8"/>
  <c r="E383" i="8"/>
  <c r="E384" i="8"/>
  <c r="E385" i="8"/>
  <c r="G385" i="8" s="1"/>
  <c r="E386" i="8"/>
  <c r="E387" i="8"/>
  <c r="E388" i="8"/>
  <c r="E389" i="8"/>
  <c r="E390" i="8"/>
  <c r="F390" i="8" s="1"/>
  <c r="E391" i="8"/>
  <c r="E392" i="8"/>
  <c r="E393" i="8"/>
  <c r="E394" i="8"/>
  <c r="E395" i="8"/>
  <c r="E396" i="8"/>
  <c r="E397" i="8"/>
  <c r="E398" i="8"/>
  <c r="E399" i="8"/>
  <c r="E400" i="8"/>
  <c r="E401" i="8"/>
  <c r="E402" i="8"/>
  <c r="E403" i="8"/>
  <c r="E404" i="8"/>
  <c r="E405" i="8"/>
  <c r="E406" i="8"/>
  <c r="E407" i="8"/>
  <c r="F407" i="8" s="1"/>
  <c r="E408" i="8"/>
  <c r="G408" i="8" s="1"/>
  <c r="E409" i="8"/>
  <c r="G409" i="8" s="1"/>
  <c r="E410" i="8"/>
  <c r="F410" i="8" s="1"/>
  <c r="E411" i="8"/>
  <c r="F411" i="8" s="1"/>
  <c r="E412" i="8"/>
  <c r="G412" i="8" s="1"/>
  <c r="E413" i="8"/>
  <c r="G413" i="8" s="1"/>
  <c r="E414" i="8"/>
  <c r="E415" i="8"/>
  <c r="E416" i="8"/>
  <c r="E417" i="8"/>
  <c r="E418" i="8"/>
  <c r="F418" i="8" s="1"/>
  <c r="E419" i="8"/>
  <c r="E420" i="8"/>
  <c r="F205" i="8"/>
  <c r="F218" i="8"/>
  <c r="F386" i="8"/>
  <c r="G218" i="8"/>
  <c r="G386" i="8"/>
  <c r="I197" i="8"/>
  <c r="I198" i="8"/>
  <c r="I199" i="8"/>
  <c r="I200" i="8"/>
  <c r="I201" i="8"/>
  <c r="I202" i="8"/>
  <c r="I203" i="8"/>
  <c r="I204" i="8"/>
  <c r="I205" i="8"/>
  <c r="I206" i="8"/>
  <c r="I207" i="8"/>
  <c r="I208" i="8"/>
  <c r="I209" i="8"/>
  <c r="I210" i="8"/>
  <c r="I211" i="8"/>
  <c r="I212" i="8"/>
  <c r="I213" i="8"/>
  <c r="I214" i="8"/>
  <c r="I215" i="8"/>
  <c r="I216" i="8"/>
  <c r="I217" i="8"/>
  <c r="I218" i="8"/>
  <c r="I219" i="8"/>
  <c r="I220" i="8"/>
  <c r="I221" i="8"/>
  <c r="I222" i="8"/>
  <c r="I223" i="8"/>
  <c r="I224" i="8"/>
  <c r="I225" i="8"/>
  <c r="I226" i="8"/>
  <c r="I227" i="8"/>
  <c r="I228" i="8"/>
  <c r="I229" i="8"/>
  <c r="I230" i="8"/>
  <c r="I231" i="8"/>
  <c r="I232" i="8"/>
  <c r="I233" i="8"/>
  <c r="I234" i="8"/>
  <c r="I235" i="8"/>
  <c r="I236" i="8"/>
  <c r="I237" i="8"/>
  <c r="I238" i="8"/>
  <c r="I239" i="8"/>
  <c r="I240" i="8"/>
  <c r="I241" i="8"/>
  <c r="I242" i="8"/>
  <c r="I243" i="8"/>
  <c r="I244" i="8"/>
  <c r="I245" i="8"/>
  <c r="I246" i="8"/>
  <c r="I247" i="8"/>
  <c r="I248" i="8"/>
  <c r="I249" i="8"/>
  <c r="I250" i="8"/>
  <c r="I251" i="8"/>
  <c r="I252" i="8"/>
  <c r="I253" i="8"/>
  <c r="I254" i="8"/>
  <c r="I255" i="8"/>
  <c r="I256" i="8"/>
  <c r="I257" i="8"/>
  <c r="I258" i="8"/>
  <c r="I259" i="8"/>
  <c r="I260" i="8"/>
  <c r="I261" i="8"/>
  <c r="I262" i="8"/>
  <c r="I263" i="8"/>
  <c r="I264" i="8"/>
  <c r="I265" i="8"/>
  <c r="I266" i="8"/>
  <c r="I267" i="8"/>
  <c r="I268" i="8"/>
  <c r="I269" i="8"/>
  <c r="I270" i="8"/>
  <c r="I271" i="8"/>
  <c r="I272" i="8"/>
  <c r="I273" i="8"/>
  <c r="I274" i="8"/>
  <c r="I275" i="8"/>
  <c r="I276" i="8"/>
  <c r="I277" i="8"/>
  <c r="I278" i="8"/>
  <c r="I279" i="8"/>
  <c r="I280" i="8"/>
  <c r="I281" i="8"/>
  <c r="I282" i="8"/>
  <c r="I283" i="8"/>
  <c r="I284" i="8"/>
  <c r="I285" i="8"/>
  <c r="I286" i="8"/>
  <c r="I287" i="8"/>
  <c r="I288" i="8"/>
  <c r="I289" i="8"/>
  <c r="I290" i="8"/>
  <c r="I291" i="8"/>
  <c r="I292" i="8"/>
  <c r="I293" i="8"/>
  <c r="I294" i="8"/>
  <c r="I295" i="8"/>
  <c r="I296" i="8"/>
  <c r="I297" i="8"/>
  <c r="I298" i="8"/>
  <c r="I299" i="8"/>
  <c r="I300" i="8"/>
  <c r="I301" i="8"/>
  <c r="I302" i="8"/>
  <c r="I303" i="8"/>
  <c r="I304" i="8"/>
  <c r="I305" i="8"/>
  <c r="I306" i="8"/>
  <c r="I307" i="8"/>
  <c r="I308" i="8"/>
  <c r="I309" i="8"/>
  <c r="I310" i="8"/>
  <c r="I311" i="8"/>
  <c r="I312" i="8"/>
  <c r="I313" i="8"/>
  <c r="I314" i="8"/>
  <c r="I315" i="8"/>
  <c r="I316" i="8"/>
  <c r="I317" i="8"/>
  <c r="I318" i="8"/>
  <c r="I319" i="8"/>
  <c r="I320" i="8"/>
  <c r="I321" i="8"/>
  <c r="I322" i="8"/>
  <c r="I323" i="8"/>
  <c r="I324" i="8"/>
  <c r="I325" i="8"/>
  <c r="I326" i="8"/>
  <c r="I327" i="8"/>
  <c r="I328" i="8"/>
  <c r="I329" i="8"/>
  <c r="I330" i="8"/>
  <c r="I331" i="8"/>
  <c r="I332" i="8"/>
  <c r="I333" i="8"/>
  <c r="I334" i="8"/>
  <c r="I335" i="8"/>
  <c r="I336" i="8"/>
  <c r="I337" i="8"/>
  <c r="I338" i="8"/>
  <c r="I339" i="8"/>
  <c r="I340" i="8"/>
  <c r="I341" i="8"/>
  <c r="I342" i="8"/>
  <c r="I343" i="8"/>
  <c r="I344" i="8"/>
  <c r="I345" i="8"/>
  <c r="I346" i="8"/>
  <c r="I347" i="8"/>
  <c r="I348" i="8"/>
  <c r="I349" i="8"/>
  <c r="I350" i="8"/>
  <c r="I351" i="8"/>
  <c r="I352" i="8"/>
  <c r="I353" i="8"/>
  <c r="I354" i="8"/>
  <c r="I355" i="8"/>
  <c r="I356" i="8"/>
  <c r="I357" i="8"/>
  <c r="I358" i="8"/>
  <c r="I359" i="8"/>
  <c r="I360" i="8"/>
  <c r="I361" i="8"/>
  <c r="I362" i="8"/>
  <c r="I363" i="8"/>
  <c r="I364" i="8"/>
  <c r="I365" i="8"/>
  <c r="I366" i="8"/>
  <c r="I367" i="8"/>
  <c r="I368" i="8"/>
  <c r="I369" i="8"/>
  <c r="I370" i="8"/>
  <c r="I371" i="8"/>
  <c r="I372" i="8"/>
  <c r="I373" i="8"/>
  <c r="I374" i="8"/>
  <c r="I375" i="8"/>
  <c r="I376" i="8"/>
  <c r="I377" i="8"/>
  <c r="I378" i="8"/>
  <c r="I379" i="8"/>
  <c r="I380" i="8"/>
  <c r="I381" i="8"/>
  <c r="I382" i="8"/>
  <c r="I383" i="8"/>
  <c r="I384" i="8"/>
  <c r="I385" i="8"/>
  <c r="I386" i="8"/>
  <c r="I387" i="8"/>
  <c r="I388" i="8"/>
  <c r="I389" i="8"/>
  <c r="I390" i="8"/>
  <c r="I391" i="8"/>
  <c r="I392" i="8"/>
  <c r="I393" i="8"/>
  <c r="I394" i="8"/>
  <c r="I395" i="8"/>
  <c r="I396" i="8"/>
  <c r="I397" i="8"/>
  <c r="I398" i="8"/>
  <c r="I399" i="8"/>
  <c r="I400" i="8"/>
  <c r="I401" i="8"/>
  <c r="I402" i="8"/>
  <c r="I403" i="8"/>
  <c r="I404" i="8"/>
  <c r="I405" i="8"/>
  <c r="I406" i="8"/>
  <c r="I407" i="8"/>
  <c r="I408" i="8"/>
  <c r="I409" i="8"/>
  <c r="I410" i="8"/>
  <c r="I411" i="8"/>
  <c r="I412" i="8"/>
  <c r="I413" i="8"/>
  <c r="I414" i="8"/>
  <c r="I415" i="8"/>
  <c r="I416" i="8"/>
  <c r="I417" i="8"/>
  <c r="I418" i="8"/>
  <c r="I419" i="8"/>
  <c r="I420"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98" i="8"/>
  <c r="I99" i="8"/>
  <c r="I100" i="8"/>
  <c r="I101" i="8"/>
  <c r="I102" i="8"/>
  <c r="I103" i="8"/>
  <c r="I104" i="8"/>
  <c r="I105" i="8"/>
  <c r="I106" i="8"/>
  <c r="I107" i="8"/>
  <c r="I108" i="8"/>
  <c r="I109" i="8"/>
  <c r="I110" i="8"/>
  <c r="I111" i="8"/>
  <c r="I112" i="8"/>
  <c r="I113" i="8"/>
  <c r="I114" i="8"/>
  <c r="I115" i="8"/>
  <c r="I116" i="8"/>
  <c r="I117" i="8"/>
  <c r="I118" i="8"/>
  <c r="I119" i="8"/>
  <c r="I120" i="8"/>
  <c r="I121" i="8"/>
  <c r="I122" i="8"/>
  <c r="I123" i="8"/>
  <c r="I124" i="8"/>
  <c r="I125" i="8"/>
  <c r="I126" i="8"/>
  <c r="I127" i="8"/>
  <c r="I128" i="8"/>
  <c r="I129" i="8"/>
  <c r="I130" i="8"/>
  <c r="I131" i="8"/>
  <c r="I132" i="8"/>
  <c r="I133" i="8"/>
  <c r="I134" i="8"/>
  <c r="I135" i="8"/>
  <c r="I136" i="8"/>
  <c r="I137" i="8"/>
  <c r="I138" i="8"/>
  <c r="I139" i="8"/>
  <c r="I140" i="8"/>
  <c r="I141" i="8"/>
  <c r="I142" i="8"/>
  <c r="I143" i="8"/>
  <c r="I144" i="8"/>
  <c r="I145" i="8"/>
  <c r="I146" i="8"/>
  <c r="I147" i="8"/>
  <c r="I148" i="8"/>
  <c r="I149" i="8"/>
  <c r="I150" i="8"/>
  <c r="I151" i="8"/>
  <c r="I152" i="8"/>
  <c r="I153" i="8"/>
  <c r="I154" i="8"/>
  <c r="I155" i="8"/>
  <c r="I156" i="8"/>
  <c r="I157" i="8"/>
  <c r="I158" i="8"/>
  <c r="I159" i="8"/>
  <c r="I160" i="8"/>
  <c r="I161" i="8"/>
  <c r="I162" i="8"/>
  <c r="I163" i="8"/>
  <c r="I164" i="8"/>
  <c r="I165" i="8"/>
  <c r="I166" i="8"/>
  <c r="I167" i="8"/>
  <c r="I168" i="8"/>
  <c r="I169" i="8"/>
  <c r="I170" i="8"/>
  <c r="I171" i="8"/>
  <c r="I172" i="8"/>
  <c r="I173" i="8"/>
  <c r="I174" i="8"/>
  <c r="I175" i="8"/>
  <c r="I176" i="8"/>
  <c r="I177" i="8"/>
  <c r="I178" i="8"/>
  <c r="I179" i="8"/>
  <c r="I180" i="8"/>
  <c r="I181" i="8"/>
  <c r="I182" i="8"/>
  <c r="I183" i="8"/>
  <c r="I184" i="8"/>
  <c r="I185" i="8"/>
  <c r="I186" i="8"/>
  <c r="I187" i="8"/>
  <c r="I188" i="8"/>
  <c r="I189" i="8"/>
  <c r="I190" i="8"/>
  <c r="I191" i="8"/>
  <c r="I192" i="8"/>
  <c r="I193" i="8"/>
  <c r="I194" i="8"/>
  <c r="I195" i="8"/>
  <c r="I196" i="8"/>
  <c r="I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G56" i="8" s="1"/>
  <c r="E57" i="8"/>
  <c r="E58" i="8"/>
  <c r="E59" i="8"/>
  <c r="E60" i="8"/>
  <c r="E61" i="8"/>
  <c r="E62" i="8"/>
  <c r="E63" i="8"/>
  <c r="E64" i="8"/>
  <c r="E65" i="8"/>
  <c r="E66" i="8"/>
  <c r="E67" i="8"/>
  <c r="E68" i="8"/>
  <c r="E69" i="8"/>
  <c r="E70" i="8"/>
  <c r="E71" i="8"/>
  <c r="E72" i="8"/>
  <c r="G72" i="8" s="1"/>
  <c r="E73" i="8"/>
  <c r="E74" i="8"/>
  <c r="E75" i="8"/>
  <c r="E76" i="8"/>
  <c r="E77" i="8"/>
  <c r="E78" i="8"/>
  <c r="E79" i="8"/>
  <c r="E80" i="8"/>
  <c r="E81" i="8"/>
  <c r="E82" i="8"/>
  <c r="E83" i="8"/>
  <c r="E84" i="8"/>
  <c r="E85" i="8"/>
  <c r="E86" i="8"/>
  <c r="E87" i="8"/>
  <c r="E88" i="8"/>
  <c r="E89" i="8"/>
  <c r="E90" i="8"/>
  <c r="E91" i="8"/>
  <c r="E92" i="8"/>
  <c r="E93" i="8"/>
  <c r="E94" i="8"/>
  <c r="E95" i="8"/>
  <c r="E96" i="8"/>
  <c r="E97" i="8"/>
  <c r="E98" i="8"/>
  <c r="E99" i="8"/>
  <c r="E100" i="8"/>
  <c r="E101" i="8"/>
  <c r="E102" i="8"/>
  <c r="E103" i="8"/>
  <c r="E104" i="8"/>
  <c r="E105" i="8"/>
  <c r="E106" i="8"/>
  <c r="E107" i="8"/>
  <c r="E108" i="8"/>
  <c r="E109" i="8"/>
  <c r="E110" i="8"/>
  <c r="E111" i="8"/>
  <c r="E112" i="8"/>
  <c r="E113" i="8"/>
  <c r="E114" i="8"/>
  <c r="E115" i="8"/>
  <c r="E116" i="8"/>
  <c r="E117" i="8"/>
  <c r="E118" i="8"/>
  <c r="E119" i="8"/>
  <c r="E120" i="8"/>
  <c r="E121" i="8"/>
  <c r="E122" i="8"/>
  <c r="E123" i="8"/>
  <c r="E124" i="8"/>
  <c r="E125" i="8"/>
  <c r="E126" i="8"/>
  <c r="E127" i="8"/>
  <c r="E128" i="8"/>
  <c r="E129" i="8"/>
  <c r="E130" i="8"/>
  <c r="E131" i="8"/>
  <c r="E132" i="8"/>
  <c r="E133" i="8"/>
  <c r="E134" i="8"/>
  <c r="E135" i="8"/>
  <c r="E136" i="8"/>
  <c r="E137" i="8"/>
  <c r="E138" i="8"/>
  <c r="E139" i="8"/>
  <c r="E140" i="8"/>
  <c r="E141" i="8"/>
  <c r="E142" i="8"/>
  <c r="E143" i="8"/>
  <c r="E144" i="8"/>
  <c r="E145" i="8"/>
  <c r="E146" i="8"/>
  <c r="E147" i="8"/>
  <c r="E148" i="8"/>
  <c r="E149" i="8"/>
  <c r="E150" i="8"/>
  <c r="E151" i="8"/>
  <c r="E152" i="8"/>
  <c r="E153" i="8"/>
  <c r="E154" i="8"/>
  <c r="E155" i="8"/>
  <c r="E156" i="8"/>
  <c r="E157" i="8"/>
  <c r="E158" i="8"/>
  <c r="E159" i="8"/>
  <c r="E160" i="8"/>
  <c r="E161" i="8"/>
  <c r="E162" i="8"/>
  <c r="E163" i="8"/>
  <c r="E164" i="8"/>
  <c r="E165" i="8"/>
  <c r="E166" i="8"/>
  <c r="E167" i="8"/>
  <c r="E168" i="8"/>
  <c r="E169" i="8"/>
  <c r="E170" i="8"/>
  <c r="E171" i="8"/>
  <c r="E172" i="8"/>
  <c r="E173" i="8"/>
  <c r="E174" i="8"/>
  <c r="E175" i="8"/>
  <c r="E176" i="8"/>
  <c r="E177" i="8"/>
  <c r="E178" i="8"/>
  <c r="E179" i="8"/>
  <c r="E180" i="8"/>
  <c r="E181" i="8"/>
  <c r="E182" i="8"/>
  <c r="E183" i="8"/>
  <c r="E184" i="8"/>
  <c r="E185" i="8"/>
  <c r="E3" i="8"/>
  <c r="AW491" i="4" l="1"/>
  <c r="T491" i="4"/>
  <c r="AW279" i="4"/>
  <c r="T279" i="4"/>
  <c r="AW281" i="4"/>
  <c r="T281" i="4"/>
  <c r="AW455" i="4"/>
  <c r="T455" i="4"/>
  <c r="AW471" i="4"/>
  <c r="AW487" i="4"/>
  <c r="AW479" i="4"/>
  <c r="AW485" i="4"/>
  <c r="AW454" i="4"/>
  <c r="AW462" i="4"/>
  <c r="G411" i="8"/>
  <c r="G410" i="8"/>
  <c r="F217" i="8"/>
  <c r="F409" i="8"/>
  <c r="G424" i="8"/>
  <c r="F385" i="8"/>
  <c r="G377" i="8"/>
  <c r="F251" i="8"/>
  <c r="G779" i="7"/>
  <c r="G760" i="7"/>
  <c r="F39" i="9"/>
  <c r="G762" i="7"/>
  <c r="G763" i="7"/>
  <c r="G753" i="7"/>
  <c r="G766" i="7"/>
  <c r="G745" i="7"/>
  <c r="D100" i="5"/>
  <c r="D99" i="5"/>
  <c r="E99" i="5" s="1"/>
  <c r="F424" i="8"/>
  <c r="G390" i="8"/>
  <c r="G222" i="8"/>
  <c r="G216" i="8"/>
  <c r="F275" i="8"/>
  <c r="F413" i="8"/>
  <c r="F412" i="8"/>
  <c r="J425" i="8"/>
  <c r="F240" i="8"/>
  <c r="G423" i="8"/>
  <c r="G263" i="8"/>
  <c r="G407" i="8"/>
  <c r="F425" i="8"/>
  <c r="J421" i="8"/>
  <c r="F408" i="8"/>
  <c r="G418" i="8"/>
  <c r="F423" i="8"/>
  <c r="J426" i="8"/>
  <c r="J422" i="8"/>
  <c r="G421" i="8"/>
  <c r="G426" i="8"/>
  <c r="G422" i="8"/>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F99" i="5" l="1"/>
  <c r="G99" i="5" s="1"/>
  <c r="F100" i="5"/>
  <c r="G100" i="5" s="1"/>
  <c r="E100" i="5"/>
  <c r="E744" i="14"/>
  <c r="E745" i="14"/>
  <c r="E746" i="14"/>
  <c r="E747" i="14"/>
  <c r="E748" i="14"/>
  <c r="E749" i="14"/>
  <c r="E750" i="14"/>
  <c r="E751" i="14"/>
  <c r="B739" i="7"/>
  <c r="C739" i="7"/>
  <c r="H739" i="7"/>
  <c r="K739" i="7"/>
  <c r="L739" i="7"/>
  <c r="B740" i="7"/>
  <c r="C740" i="7"/>
  <c r="H740" i="7"/>
  <c r="K740" i="7"/>
  <c r="L740" i="7"/>
  <c r="B767" i="7"/>
  <c r="C767" i="7"/>
  <c r="H767" i="7"/>
  <c r="K767" i="7"/>
  <c r="L767" i="7"/>
  <c r="B768" i="7"/>
  <c r="C768" i="7"/>
  <c r="H768" i="7"/>
  <c r="K768" i="7"/>
  <c r="L768" i="7"/>
  <c r="B769" i="7"/>
  <c r="C769" i="7"/>
  <c r="H769" i="7"/>
  <c r="K769" i="7"/>
  <c r="L769" i="7"/>
  <c r="B770" i="7"/>
  <c r="C770" i="7"/>
  <c r="H770" i="7"/>
  <c r="K770" i="7"/>
  <c r="L770" i="7"/>
  <c r="B775" i="7"/>
  <c r="C775" i="7"/>
  <c r="H775" i="7"/>
  <c r="K775" i="7"/>
  <c r="L775" i="7"/>
  <c r="B776" i="7"/>
  <c r="C776" i="7"/>
  <c r="G776" i="7" s="1"/>
  <c r="H776" i="7"/>
  <c r="K776" i="7"/>
  <c r="L776" i="7"/>
  <c r="D416" i="8"/>
  <c r="J416" i="8"/>
  <c r="D417" i="8"/>
  <c r="D418" i="8"/>
  <c r="D419" i="8"/>
  <c r="D420" i="8"/>
  <c r="D98" i="5" l="1"/>
  <c r="D97" i="5"/>
  <c r="D95" i="5"/>
  <c r="D96" i="5"/>
  <c r="I740" i="7"/>
  <c r="I768" i="7"/>
  <c r="F770" i="7"/>
  <c r="I769" i="7"/>
  <c r="F739" i="7"/>
  <c r="I739" i="7"/>
  <c r="J418" i="8"/>
  <c r="I776" i="7"/>
  <c r="I775" i="7"/>
  <c r="F768" i="7"/>
  <c r="F767" i="7"/>
  <c r="I767" i="7"/>
  <c r="F775" i="7"/>
  <c r="I770" i="7"/>
  <c r="F776" i="7"/>
  <c r="F740" i="7"/>
  <c r="F769" i="7"/>
  <c r="J419" i="8"/>
  <c r="J420" i="8"/>
  <c r="J417" i="8"/>
  <c r="E734" i="14"/>
  <c r="E735" i="14"/>
  <c r="E736" i="14"/>
  <c r="E737" i="14"/>
  <c r="E738" i="14"/>
  <c r="E739" i="14"/>
  <c r="E740" i="14"/>
  <c r="E741" i="14"/>
  <c r="E742" i="14"/>
  <c r="E743" i="14"/>
  <c r="D412" i="4"/>
  <c r="D413" i="4"/>
  <c r="D414" i="4"/>
  <c r="D418" i="4"/>
  <c r="D415" i="4"/>
  <c r="D416" i="4"/>
  <c r="D417" i="4"/>
  <c r="D419" i="4"/>
  <c r="D420" i="4"/>
  <c r="D421" i="4"/>
  <c r="D422" i="4"/>
  <c r="F96" i="5" l="1"/>
  <c r="G96" i="5" s="1"/>
  <c r="E96" i="5"/>
  <c r="E95" i="5"/>
  <c r="F95" i="5"/>
  <c r="G95" i="5" s="1"/>
  <c r="E97" i="5"/>
  <c r="F97" i="5"/>
  <c r="G97" i="5" s="1"/>
  <c r="F98" i="5"/>
  <c r="G98" i="5" s="1"/>
  <c r="E98" i="5"/>
  <c r="I99" i="5"/>
  <c r="J99" i="5"/>
  <c r="I100" i="5"/>
  <c r="J100" i="5"/>
  <c r="I97" i="5"/>
  <c r="J97" i="5"/>
  <c r="I98" i="5"/>
  <c r="J98" i="5"/>
  <c r="J95" i="5"/>
  <c r="J96" i="5"/>
  <c r="I95" i="5"/>
  <c r="I96" i="5"/>
  <c r="AW328" i="4" l="1"/>
  <c r="AW329" i="4"/>
  <c r="V407" i="4" l="1"/>
  <c r="V408" i="4"/>
  <c r="V409" i="4"/>
  <c r="V410" i="4"/>
  <c r="V411" i="4"/>
  <c r="V406" i="4"/>
  <c r="D406" i="4"/>
  <c r="D407" i="4"/>
  <c r="D408" i="4"/>
  <c r="D409" i="4"/>
  <c r="D410" i="4"/>
  <c r="D411" i="4"/>
  <c r="C3" i="8"/>
  <c r="D3" i="8" s="1"/>
  <c r="C4" i="8"/>
  <c r="D4" i="8" s="1"/>
  <c r="C5" i="8"/>
  <c r="D5" i="8" s="1"/>
  <c r="C6" i="8"/>
  <c r="D6" i="8" s="1"/>
  <c r="C7" i="8"/>
  <c r="D7" i="8" s="1"/>
  <c r="C8" i="8"/>
  <c r="D8" i="8" s="1"/>
  <c r="C9" i="8"/>
  <c r="D9" i="8" s="1"/>
  <c r="C10" i="8"/>
  <c r="D10" i="8" s="1"/>
  <c r="C11" i="8"/>
  <c r="D11" i="8" s="1"/>
  <c r="C12" i="8"/>
  <c r="D12" i="8" s="1"/>
  <c r="C13" i="8"/>
  <c r="D13" i="8" s="1"/>
  <c r="C14" i="8"/>
  <c r="D14" i="8" s="1"/>
  <c r="C15" i="8"/>
  <c r="D15" i="8" s="1"/>
  <c r="C16" i="8"/>
  <c r="D16" i="8" s="1"/>
  <c r="C17" i="8"/>
  <c r="D17" i="8" s="1"/>
  <c r="C18" i="8"/>
  <c r="D18" i="8" s="1"/>
  <c r="C19" i="8"/>
  <c r="D19" i="8" s="1"/>
  <c r="C20" i="8"/>
  <c r="D20" i="8" s="1"/>
  <c r="C21" i="8"/>
  <c r="D21" i="8" s="1"/>
  <c r="C22" i="8"/>
  <c r="D22" i="8" s="1"/>
  <c r="C23" i="8"/>
  <c r="D23" i="8" s="1"/>
  <c r="C24" i="8"/>
  <c r="D24" i="8" s="1"/>
  <c r="C25" i="8"/>
  <c r="D25" i="8" s="1"/>
  <c r="C26" i="8"/>
  <c r="D26" i="8" s="1"/>
  <c r="C27" i="8"/>
  <c r="D27" i="8" s="1"/>
  <c r="C28" i="8"/>
  <c r="D28" i="8" s="1"/>
  <c r="C29" i="8"/>
  <c r="D29" i="8" s="1"/>
  <c r="C30" i="8"/>
  <c r="D30" i="8" s="1"/>
  <c r="C31" i="8"/>
  <c r="D31" i="8" s="1"/>
  <c r="C32" i="8"/>
  <c r="D32" i="8" s="1"/>
  <c r="C33" i="8"/>
  <c r="D33" i="8" s="1"/>
  <c r="C34" i="8"/>
  <c r="D34" i="8" s="1"/>
  <c r="C35" i="8"/>
  <c r="D35" i="8" s="1"/>
  <c r="C36" i="8"/>
  <c r="D36" i="8" s="1"/>
  <c r="C37" i="8"/>
  <c r="D37" i="8" s="1"/>
  <c r="C38" i="8"/>
  <c r="D38" i="8" s="1"/>
  <c r="C39" i="8"/>
  <c r="D39" i="8" s="1"/>
  <c r="C40" i="8"/>
  <c r="D40" i="8" s="1"/>
  <c r="C41" i="8"/>
  <c r="D41" i="8" s="1"/>
  <c r="C42" i="8"/>
  <c r="D42" i="8" s="1"/>
  <c r="C43" i="8"/>
  <c r="D43" i="8" s="1"/>
  <c r="C44" i="8"/>
  <c r="D44" i="8" s="1"/>
  <c r="C45" i="8"/>
  <c r="D45" i="8" s="1"/>
  <c r="C46" i="8"/>
  <c r="D46" i="8" s="1"/>
  <c r="C47" i="8"/>
  <c r="D47" i="8" s="1"/>
  <c r="C48" i="8"/>
  <c r="D48" i="8" s="1"/>
  <c r="C49" i="8"/>
  <c r="D49" i="8" s="1"/>
  <c r="C50" i="8"/>
  <c r="D50" i="8" s="1"/>
  <c r="C51" i="8"/>
  <c r="D51" i="8" s="1"/>
  <c r="C52" i="8"/>
  <c r="D52" i="8" s="1"/>
  <c r="C53" i="8"/>
  <c r="D53" i="8" s="1"/>
  <c r="C54" i="8"/>
  <c r="D54" i="8" s="1"/>
  <c r="C55" i="8"/>
  <c r="D55" i="8" s="1"/>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95" i="8"/>
  <c r="C96" i="8"/>
  <c r="C97" i="8"/>
  <c r="C98" i="8"/>
  <c r="C99" i="8"/>
  <c r="C100" i="8"/>
  <c r="C101" i="8"/>
  <c r="C102" i="8"/>
  <c r="C103" i="8"/>
  <c r="C104" i="8"/>
  <c r="C105" i="8"/>
  <c r="C106" i="8"/>
  <c r="C107" i="8"/>
  <c r="C108" i="8"/>
  <c r="C109" i="8"/>
  <c r="C110" i="8"/>
  <c r="C111" i="8"/>
  <c r="C112" i="8"/>
  <c r="C113" i="8"/>
  <c r="C114" i="8"/>
  <c r="C115" i="8"/>
  <c r="C116" i="8"/>
  <c r="C117" i="8"/>
  <c r="C118" i="8"/>
  <c r="C119" i="8"/>
  <c r="C120" i="8"/>
  <c r="C121" i="8"/>
  <c r="C122" i="8"/>
  <c r="C123" i="8"/>
  <c r="C124" i="8"/>
  <c r="C125" i="8"/>
  <c r="C126" i="8"/>
  <c r="C127" i="8"/>
  <c r="C128" i="8"/>
  <c r="C129" i="8"/>
  <c r="C130" i="8"/>
  <c r="C131" i="8"/>
  <c r="C132" i="8"/>
  <c r="C133" i="8"/>
  <c r="C134" i="8"/>
  <c r="C135" i="8"/>
  <c r="C136" i="8"/>
  <c r="C137" i="8"/>
  <c r="C138" i="8"/>
  <c r="C139" i="8"/>
  <c r="C140" i="8"/>
  <c r="C141" i="8"/>
  <c r="C142" i="8"/>
  <c r="C143" i="8"/>
  <c r="C144" i="8"/>
  <c r="C145" i="8"/>
  <c r="C146" i="8"/>
  <c r="C147" i="8"/>
  <c r="C148" i="8"/>
  <c r="C149" i="8"/>
  <c r="C150" i="8"/>
  <c r="C151" i="8"/>
  <c r="C152" i="8"/>
  <c r="C153" i="8"/>
  <c r="C154" i="8"/>
  <c r="C155" i="8"/>
  <c r="C156" i="8"/>
  <c r="C157" i="8"/>
  <c r="C158" i="8"/>
  <c r="C159" i="8"/>
  <c r="C160" i="8"/>
  <c r="C161" i="8"/>
  <c r="C162" i="8"/>
  <c r="C163" i="8"/>
  <c r="C164" i="8"/>
  <c r="C165" i="8"/>
  <c r="C166" i="8"/>
  <c r="C167" i="8"/>
  <c r="C168" i="8"/>
  <c r="C169" i="8"/>
  <c r="C170" i="8"/>
  <c r="C171" i="8"/>
  <c r="C172" i="8"/>
  <c r="C173" i="8"/>
  <c r="C174" i="8"/>
  <c r="C175" i="8"/>
  <c r="C176" i="8"/>
  <c r="C177" i="8"/>
  <c r="C178" i="8"/>
  <c r="C179" i="8"/>
  <c r="C180" i="8"/>
  <c r="C181" i="8"/>
  <c r="C182" i="8"/>
  <c r="C183" i="8"/>
  <c r="C184" i="8"/>
  <c r="C185" i="8"/>
  <c r="C186" i="8"/>
  <c r="C187" i="8"/>
  <c r="C188" i="8"/>
  <c r="C189" i="8"/>
  <c r="C190" i="8"/>
  <c r="C191" i="8"/>
  <c r="C192" i="8"/>
  <c r="C193" i="8"/>
  <c r="C194" i="8"/>
  <c r="C195" i="8"/>
  <c r="C196" i="8"/>
  <c r="C197" i="8"/>
  <c r="C198" i="8"/>
  <c r="C199" i="8"/>
  <c r="C200" i="8"/>
  <c r="C201" i="8"/>
  <c r="C202" i="8"/>
  <c r="C203" i="8"/>
  <c r="C204" i="8"/>
  <c r="C205" i="8"/>
  <c r="C206" i="8"/>
  <c r="C207" i="8"/>
  <c r="C208" i="8"/>
  <c r="C209" i="8"/>
  <c r="C210" i="8"/>
  <c r="C211" i="8"/>
  <c r="C212" i="8"/>
  <c r="C213" i="8"/>
  <c r="C214" i="8"/>
  <c r="C215" i="8"/>
  <c r="C216" i="8"/>
  <c r="C217" i="8"/>
  <c r="C218" i="8"/>
  <c r="C219" i="8"/>
  <c r="C220" i="8"/>
  <c r="C221" i="8"/>
  <c r="C222" i="8"/>
  <c r="C223" i="8"/>
  <c r="C224" i="8"/>
  <c r="C225" i="8"/>
  <c r="C226" i="8"/>
  <c r="C227" i="8"/>
  <c r="C228" i="8"/>
  <c r="C229" i="8"/>
  <c r="C230" i="8"/>
  <c r="C231" i="8"/>
  <c r="C232" i="8"/>
  <c r="C233" i="8"/>
  <c r="C234" i="8"/>
  <c r="C235" i="8"/>
  <c r="C236" i="8"/>
  <c r="C237" i="8"/>
  <c r="C238" i="8"/>
  <c r="C239" i="8"/>
  <c r="C240" i="8"/>
  <c r="C241" i="8"/>
  <c r="C242" i="8"/>
  <c r="C243" i="8"/>
  <c r="C244" i="8"/>
  <c r="C245" i="8"/>
  <c r="C246" i="8"/>
  <c r="C247" i="8"/>
  <c r="C248" i="8"/>
  <c r="C249" i="8"/>
  <c r="C250" i="8"/>
  <c r="C251" i="8"/>
  <c r="C252" i="8"/>
  <c r="C253" i="8"/>
  <c r="C254" i="8"/>
  <c r="C255" i="8"/>
  <c r="C256" i="8"/>
  <c r="C257" i="8"/>
  <c r="C258" i="8"/>
  <c r="C259" i="8"/>
  <c r="C260" i="8"/>
  <c r="C261" i="8"/>
  <c r="C262" i="8"/>
  <c r="C263" i="8"/>
  <c r="C264" i="8"/>
  <c r="C265" i="8"/>
  <c r="C266" i="8"/>
  <c r="C267" i="8"/>
  <c r="C268" i="8"/>
  <c r="C269" i="8"/>
  <c r="C270" i="8"/>
  <c r="C271" i="8"/>
  <c r="C272" i="8"/>
  <c r="C273" i="8"/>
  <c r="C274" i="8"/>
  <c r="C275" i="8"/>
  <c r="C276" i="8"/>
  <c r="C277" i="8"/>
  <c r="C278" i="8"/>
  <c r="C279" i="8"/>
  <c r="C280" i="8"/>
  <c r="C281" i="8"/>
  <c r="C282" i="8"/>
  <c r="C283" i="8"/>
  <c r="C284" i="8"/>
  <c r="C285" i="8"/>
  <c r="C286" i="8"/>
  <c r="C287" i="8"/>
  <c r="C288" i="8"/>
  <c r="C289" i="8"/>
  <c r="C290" i="8"/>
  <c r="C291" i="8"/>
  <c r="C292" i="8"/>
  <c r="C293" i="8"/>
  <c r="C294" i="8"/>
  <c r="C295" i="8"/>
  <c r="C296" i="8"/>
  <c r="C297" i="8"/>
  <c r="C298" i="8"/>
  <c r="C299" i="8"/>
  <c r="C300" i="8"/>
  <c r="C301" i="8"/>
  <c r="C302" i="8"/>
  <c r="C303" i="8"/>
  <c r="C304" i="8"/>
  <c r="C305" i="8"/>
  <c r="C306" i="8"/>
  <c r="C307" i="8"/>
  <c r="C308" i="8"/>
  <c r="C309" i="8"/>
  <c r="C310" i="8"/>
  <c r="C311" i="8"/>
  <c r="C312" i="8"/>
  <c r="C313" i="8"/>
  <c r="C314" i="8"/>
  <c r="C315" i="8"/>
  <c r="C316" i="8"/>
  <c r="C317" i="8"/>
  <c r="C318" i="8"/>
  <c r="C319" i="8"/>
  <c r="C320" i="8"/>
  <c r="C321" i="8"/>
  <c r="C322" i="8"/>
  <c r="C323" i="8"/>
  <c r="C324" i="8"/>
  <c r="C325" i="8"/>
  <c r="C326" i="8"/>
  <c r="C327" i="8"/>
  <c r="C328" i="8"/>
  <c r="C329" i="8"/>
  <c r="C330" i="8"/>
  <c r="C331" i="8"/>
  <c r="C332" i="8"/>
  <c r="C333" i="8"/>
  <c r="C334" i="8"/>
  <c r="C335" i="8"/>
  <c r="C336" i="8"/>
  <c r="C337" i="8"/>
  <c r="C338" i="8"/>
  <c r="C339" i="8"/>
  <c r="C340" i="8"/>
  <c r="C341" i="8"/>
  <c r="C342" i="8"/>
  <c r="C343" i="8"/>
  <c r="C344" i="8"/>
  <c r="C345" i="8"/>
  <c r="C346" i="8"/>
  <c r="C347" i="8"/>
  <c r="C348" i="8"/>
  <c r="C349" i="8"/>
  <c r="C350" i="8"/>
  <c r="C351" i="8"/>
  <c r="C352" i="8"/>
  <c r="C353" i="8"/>
  <c r="C354" i="8"/>
  <c r="C355" i="8"/>
  <c r="C356" i="8"/>
  <c r="C357" i="8"/>
  <c r="C358" i="8"/>
  <c r="C359" i="8"/>
  <c r="C360" i="8"/>
  <c r="C361" i="8"/>
  <c r="C362" i="8"/>
  <c r="C363" i="8"/>
  <c r="C364" i="8"/>
  <c r="C365" i="8"/>
  <c r="C366" i="8"/>
  <c r="C367" i="8"/>
  <c r="C368" i="8"/>
  <c r="C369" i="8"/>
  <c r="C370" i="8"/>
  <c r="C371" i="8"/>
  <c r="C372" i="8"/>
  <c r="C377" i="8"/>
  <c r="C380" i="8"/>
  <c r="C381" i="8"/>
  <c r="C382" i="8"/>
  <c r="C384" i="8"/>
  <c r="C385" i="8"/>
  <c r="C386" i="8"/>
  <c r="C387" i="8"/>
  <c r="C390" i="8"/>
  <c r="D410" i="8"/>
  <c r="D394" i="8"/>
  <c r="J394" i="8"/>
  <c r="D395" i="8"/>
  <c r="J395" i="8"/>
  <c r="D396" i="8"/>
  <c r="D397" i="8"/>
  <c r="J397" i="8"/>
  <c r="D398" i="8"/>
  <c r="J398" i="8"/>
  <c r="D399" i="8"/>
  <c r="J399" i="8"/>
  <c r="D400" i="8"/>
  <c r="D401" i="8"/>
  <c r="J401" i="8"/>
  <c r="J402" i="8"/>
  <c r="D403" i="8"/>
  <c r="J403" i="8"/>
  <c r="D404" i="8"/>
  <c r="D405" i="8"/>
  <c r="J405" i="8"/>
  <c r="D406" i="8"/>
  <c r="J406" i="8"/>
  <c r="D407" i="8"/>
  <c r="J407" i="8"/>
  <c r="D408" i="8"/>
  <c r="D409" i="8"/>
  <c r="J409" i="8"/>
  <c r="J410" i="8"/>
  <c r="D411" i="8"/>
  <c r="J411" i="8"/>
  <c r="D412" i="8"/>
  <c r="D413" i="8"/>
  <c r="J413" i="8"/>
  <c r="D414" i="8"/>
  <c r="J414" i="8"/>
  <c r="D415" i="8"/>
  <c r="J415" i="8"/>
  <c r="B720" i="7"/>
  <c r="C720" i="7"/>
  <c r="H720" i="7"/>
  <c r="K720" i="7"/>
  <c r="L720" i="7"/>
  <c r="B721" i="7"/>
  <c r="C721" i="7"/>
  <c r="H721" i="7"/>
  <c r="K721" i="7"/>
  <c r="L721" i="7"/>
  <c r="B722" i="7"/>
  <c r="C722" i="7"/>
  <c r="G722" i="7" s="1"/>
  <c r="H722" i="7"/>
  <c r="K722" i="7"/>
  <c r="L722" i="7"/>
  <c r="B723" i="7"/>
  <c r="C723" i="7"/>
  <c r="H723" i="7"/>
  <c r="K723" i="7"/>
  <c r="L723" i="7"/>
  <c r="B724" i="7"/>
  <c r="C724" i="7"/>
  <c r="H724" i="7"/>
  <c r="K724" i="7"/>
  <c r="L724" i="7"/>
  <c r="B725" i="7"/>
  <c r="C725" i="7"/>
  <c r="H725" i="7"/>
  <c r="K725" i="7"/>
  <c r="L725" i="7"/>
  <c r="B726" i="7"/>
  <c r="C726" i="7"/>
  <c r="G726" i="7" s="1"/>
  <c r="H726" i="7"/>
  <c r="K726" i="7"/>
  <c r="L726" i="7"/>
  <c r="B732" i="7"/>
  <c r="C732" i="7"/>
  <c r="H732" i="7"/>
  <c r="K732" i="7"/>
  <c r="L732" i="7"/>
  <c r="B733" i="7"/>
  <c r="C733" i="7"/>
  <c r="G733" i="7" s="1"/>
  <c r="H733" i="7"/>
  <c r="K733" i="7"/>
  <c r="L733" i="7"/>
  <c r="B734" i="7"/>
  <c r="C734" i="7"/>
  <c r="H734" i="7"/>
  <c r="K734" i="7"/>
  <c r="L734" i="7"/>
  <c r="B735" i="7"/>
  <c r="C735" i="7"/>
  <c r="G735" i="7" s="1"/>
  <c r="H735" i="7"/>
  <c r="K735" i="7"/>
  <c r="L735" i="7"/>
  <c r="B736" i="7"/>
  <c r="C736" i="7"/>
  <c r="G736" i="7" s="1"/>
  <c r="H736" i="7"/>
  <c r="K736" i="7"/>
  <c r="L736" i="7"/>
  <c r="B737" i="7"/>
  <c r="C737" i="7"/>
  <c r="H737" i="7"/>
  <c r="K737" i="7"/>
  <c r="L737" i="7"/>
  <c r="B738" i="7"/>
  <c r="C738" i="7"/>
  <c r="H738" i="7"/>
  <c r="K738" i="7"/>
  <c r="L738" i="7"/>
  <c r="E721" i="14"/>
  <c r="E722" i="14"/>
  <c r="E723" i="14"/>
  <c r="E724" i="14"/>
  <c r="E725" i="14"/>
  <c r="E726" i="14"/>
  <c r="E727" i="14"/>
  <c r="E728" i="14"/>
  <c r="E729" i="14"/>
  <c r="E730" i="14"/>
  <c r="E731" i="14"/>
  <c r="E732" i="14"/>
  <c r="E733" i="14"/>
  <c r="B772" i="7"/>
  <c r="C772" i="7"/>
  <c r="H772" i="7"/>
  <c r="K772" i="7"/>
  <c r="L772" i="7"/>
  <c r="B771" i="7"/>
  <c r="C771" i="7"/>
  <c r="H771" i="7"/>
  <c r="K771" i="7"/>
  <c r="L771" i="7"/>
  <c r="S61" i="4" l="1"/>
  <c r="T61" i="4" s="1"/>
  <c r="BA61" i="4"/>
  <c r="S57" i="4"/>
  <c r="T57" i="4" s="1"/>
  <c r="BA57" i="4"/>
  <c r="S60" i="4"/>
  <c r="T60" i="4" s="1"/>
  <c r="BA60" i="4"/>
  <c r="S21" i="4"/>
  <c r="T21" i="4" s="1"/>
  <c r="BA21" i="4"/>
  <c r="S33" i="4"/>
  <c r="T33" i="4" s="1"/>
  <c r="BA33" i="4"/>
  <c r="S62" i="4"/>
  <c r="T62" i="4" s="1"/>
  <c r="BA62" i="4"/>
  <c r="S26" i="4"/>
  <c r="T26" i="4" s="1"/>
  <c r="BA26" i="4"/>
  <c r="S22" i="4"/>
  <c r="T22" i="4" s="1"/>
  <c r="BA22" i="4"/>
  <c r="S36" i="4"/>
  <c r="T36" i="4" s="1"/>
  <c r="BA36" i="4"/>
  <c r="S30" i="4"/>
  <c r="T30" i="4" s="1"/>
  <c r="BA30" i="4"/>
  <c r="F771" i="7"/>
  <c r="G771" i="7"/>
  <c r="F738" i="7"/>
  <c r="G738" i="7"/>
  <c r="I734" i="7"/>
  <c r="G734" i="7"/>
  <c r="F401" i="8"/>
  <c r="F394" i="8"/>
  <c r="F403" i="8"/>
  <c r="F395" i="8"/>
  <c r="F404" i="8"/>
  <c r="F414" i="8"/>
  <c r="F397" i="8"/>
  <c r="F406" i="8"/>
  <c r="F399" i="8"/>
  <c r="F400" i="8"/>
  <c r="F396" i="8"/>
  <c r="F398" i="8"/>
  <c r="F405" i="8"/>
  <c r="F415" i="8"/>
  <c r="F721" i="7"/>
  <c r="G721" i="7"/>
  <c r="F725" i="7"/>
  <c r="G725" i="7"/>
  <c r="I732" i="7"/>
  <c r="G732" i="7"/>
  <c r="F723" i="7"/>
  <c r="G723" i="7"/>
  <c r="G395" i="8"/>
  <c r="G404" i="8"/>
  <c r="G414" i="8"/>
  <c r="G396" i="8"/>
  <c r="G405" i="8"/>
  <c r="G415" i="8"/>
  <c r="G397" i="8"/>
  <c r="G406" i="8"/>
  <c r="G399" i="8"/>
  <c r="G394" i="8"/>
  <c r="F37" i="9"/>
  <c r="G400" i="8"/>
  <c r="G403" i="8"/>
  <c r="G398" i="8"/>
  <c r="G401" i="8"/>
  <c r="I772" i="7"/>
  <c r="G772" i="7"/>
  <c r="I737" i="7"/>
  <c r="G737" i="7"/>
  <c r="I724" i="7"/>
  <c r="G724" i="7"/>
  <c r="F720" i="7"/>
  <c r="G720" i="7"/>
  <c r="E37" i="9"/>
  <c r="D402" i="8"/>
  <c r="I720" i="7"/>
  <c r="J400" i="8"/>
  <c r="J396" i="8"/>
  <c r="J412" i="8"/>
  <c r="J404" i="8"/>
  <c r="J408" i="8"/>
  <c r="I738" i="7"/>
  <c r="I721" i="7"/>
  <c r="I736" i="7"/>
  <c r="F722" i="7"/>
  <c r="I771" i="7"/>
  <c r="F736" i="7"/>
  <c r="I723" i="7"/>
  <c r="F772" i="7"/>
  <c r="F732" i="7"/>
  <c r="F733" i="7"/>
  <c r="F726" i="7"/>
  <c r="I725" i="7"/>
  <c r="F734" i="7"/>
  <c r="I726" i="7"/>
  <c r="I733" i="7"/>
  <c r="F735" i="7"/>
  <c r="F724" i="7"/>
  <c r="F737" i="7"/>
  <c r="I735" i="7"/>
  <c r="I722" i="7"/>
  <c r="AZ7" i="4"/>
  <c r="AY7" i="4"/>
  <c r="AV403" i="4"/>
  <c r="AU403" i="4"/>
  <c r="AV402" i="4"/>
  <c r="AU402" i="4"/>
  <c r="AV401" i="4"/>
  <c r="AU401" i="4"/>
  <c r="AV400" i="4"/>
  <c r="AU400" i="4"/>
  <c r="AV399" i="4"/>
  <c r="AU399" i="4"/>
  <c r="AV398" i="4"/>
  <c r="AU398" i="4"/>
  <c r="AV329" i="4"/>
  <c r="AU329" i="4"/>
  <c r="AV328" i="4"/>
  <c r="AU328" i="4"/>
  <c r="AV211" i="4"/>
  <c r="AU211" i="4"/>
  <c r="AV210" i="4"/>
  <c r="AU210" i="4"/>
  <c r="AV209" i="4"/>
  <c r="AU209" i="4"/>
  <c r="AV208" i="4"/>
  <c r="AU208" i="4"/>
  <c r="AV170" i="4"/>
  <c r="AU170" i="4"/>
  <c r="AV169" i="4"/>
  <c r="AU169" i="4"/>
  <c r="AV168" i="4"/>
  <c r="AU168" i="4"/>
  <c r="AV154" i="4"/>
  <c r="AU154" i="4"/>
  <c r="AV153" i="4"/>
  <c r="AU153" i="4"/>
  <c r="AV152" i="4"/>
  <c r="AU152" i="4"/>
  <c r="AV106" i="4"/>
  <c r="AU106" i="4"/>
  <c r="AV201" i="4"/>
  <c r="AU201" i="4"/>
  <c r="AV93" i="4"/>
  <c r="AU93" i="4"/>
  <c r="AV198" i="4"/>
  <c r="AU198" i="4"/>
  <c r="AV110" i="4"/>
  <c r="AU110" i="4"/>
  <c r="AV32" i="4"/>
  <c r="AU32" i="4"/>
  <c r="AV45" i="4"/>
  <c r="AU45" i="4"/>
  <c r="AV79" i="4"/>
  <c r="AU79" i="4"/>
  <c r="AV368" i="4"/>
  <c r="AU368" i="4"/>
  <c r="AV365" i="4"/>
  <c r="AU365" i="4"/>
  <c r="AV367" i="4"/>
  <c r="AU367" i="4"/>
  <c r="AV113" i="4"/>
  <c r="AU113" i="4"/>
  <c r="AV49" i="4"/>
  <c r="AU49" i="4"/>
  <c r="AV71" i="4"/>
  <c r="AU71" i="4"/>
  <c r="AV197" i="4"/>
  <c r="AU197" i="4"/>
  <c r="AV58" i="4"/>
  <c r="AU58" i="4"/>
  <c r="AV90" i="4"/>
  <c r="AU90" i="4"/>
  <c r="AV196" i="4"/>
  <c r="AU196" i="4"/>
  <c r="AV91" i="4"/>
  <c r="AU91" i="4"/>
  <c r="AV199" i="4"/>
  <c r="AU199" i="4"/>
  <c r="AV41" i="4"/>
  <c r="AU41" i="4"/>
  <c r="AV364" i="4"/>
  <c r="AU364" i="4"/>
  <c r="AV82" i="4"/>
  <c r="AU82" i="4"/>
  <c r="AV107" i="4"/>
  <c r="AU107" i="4"/>
  <c r="AV200" i="4"/>
  <c r="AU200" i="4"/>
  <c r="AV65" i="4"/>
  <c r="AU65" i="4"/>
  <c r="AV111" i="4"/>
  <c r="AU111" i="4"/>
  <c r="AV9" i="4"/>
  <c r="AU9" i="4"/>
  <c r="AV108" i="4"/>
  <c r="AU108" i="4"/>
  <c r="AV86" i="4"/>
  <c r="AU86" i="4"/>
  <c r="AV95" i="4"/>
  <c r="AU95" i="4"/>
  <c r="AV114" i="4"/>
  <c r="AU114" i="4"/>
  <c r="AV109" i="4"/>
  <c r="AU109" i="4"/>
  <c r="AV34" i="4"/>
  <c r="AU34" i="4"/>
  <c r="AV366" i="4"/>
  <c r="AU366" i="4"/>
  <c r="AV369" i="4"/>
  <c r="AU369" i="4"/>
  <c r="AV112" i="4"/>
  <c r="AU112" i="4"/>
  <c r="AV67" i="4"/>
  <c r="AU67" i="4"/>
  <c r="AV23" i="4"/>
  <c r="AU23" i="4"/>
  <c r="AV83" i="4"/>
  <c r="AU83" i="4"/>
  <c r="AV287" i="4"/>
  <c r="AU287" i="4"/>
  <c r="AV282" i="4"/>
  <c r="AU282" i="4"/>
  <c r="AV281" i="4"/>
  <c r="AU281" i="4"/>
  <c r="AV280" i="4"/>
  <c r="AU280" i="4"/>
  <c r="AV279" i="4"/>
  <c r="AU279" i="4"/>
  <c r="AV389" i="4"/>
  <c r="AU389" i="4"/>
  <c r="AV388" i="4"/>
  <c r="AU388" i="4"/>
  <c r="AV387" i="4"/>
  <c r="AU387" i="4"/>
  <c r="AV354" i="4"/>
  <c r="AU354" i="4"/>
  <c r="AV353" i="4"/>
  <c r="AU353" i="4"/>
  <c r="AV352" i="4"/>
  <c r="AU352" i="4"/>
  <c r="AV332" i="4"/>
  <c r="AU332" i="4"/>
  <c r="AV331" i="4"/>
  <c r="AU331" i="4"/>
  <c r="AV330" i="4"/>
  <c r="AU330" i="4"/>
  <c r="AV309" i="4"/>
  <c r="AU309" i="4"/>
  <c r="AV308" i="4"/>
  <c r="AU308" i="4"/>
  <c r="AV307" i="4"/>
  <c r="AU307" i="4"/>
  <c r="AV275" i="4"/>
  <c r="AU275" i="4"/>
  <c r="AV274" i="4"/>
  <c r="AU274" i="4"/>
  <c r="AV273" i="4"/>
  <c r="AU273" i="4"/>
  <c r="AV250" i="4"/>
  <c r="AU250" i="4"/>
  <c r="AV249" i="4"/>
  <c r="AU249" i="4"/>
  <c r="AV248" i="4"/>
  <c r="AU248" i="4"/>
  <c r="AV247" i="4"/>
  <c r="AU247" i="4"/>
  <c r="AV246" i="4"/>
  <c r="AU246" i="4"/>
  <c r="AV245" i="4"/>
  <c r="AU245" i="4"/>
  <c r="AV244" i="4"/>
  <c r="AU244" i="4"/>
  <c r="AV243" i="4"/>
  <c r="AU243" i="4"/>
  <c r="AV242" i="4"/>
  <c r="AU242" i="4"/>
  <c r="AV241" i="4"/>
  <c r="AU241" i="4"/>
  <c r="AV240" i="4"/>
  <c r="AU240" i="4"/>
  <c r="AV239" i="4"/>
  <c r="AU239" i="4"/>
  <c r="AV238" i="4"/>
  <c r="AU238" i="4"/>
  <c r="AV237" i="4"/>
  <c r="AU237" i="4"/>
  <c r="AV207" i="4"/>
  <c r="AU207" i="4"/>
  <c r="AV206" i="4"/>
  <c r="AU206" i="4"/>
  <c r="AV205" i="4"/>
  <c r="AU205" i="4"/>
  <c r="AV191" i="4"/>
  <c r="AU191" i="4"/>
  <c r="AV190" i="4"/>
  <c r="AU190" i="4"/>
  <c r="AV185" i="4"/>
  <c r="AU185" i="4"/>
  <c r="AV179" i="4"/>
  <c r="AU179" i="4"/>
  <c r="AV177" i="4"/>
  <c r="AU177" i="4"/>
  <c r="AV159" i="4"/>
  <c r="AU159" i="4"/>
  <c r="AV128" i="4"/>
  <c r="AU128" i="4"/>
  <c r="AV127" i="4"/>
  <c r="AU127" i="4"/>
  <c r="AV126" i="4"/>
  <c r="AU126" i="4"/>
  <c r="AV116" i="4"/>
  <c r="AU116" i="4"/>
  <c r="AV96" i="4"/>
  <c r="AU96" i="4"/>
  <c r="AV94" i="4"/>
  <c r="AU94" i="4"/>
  <c r="AV89" i="4"/>
  <c r="AU89" i="4"/>
  <c r="AV88" i="4"/>
  <c r="AU88" i="4"/>
  <c r="AV87" i="4"/>
  <c r="AU87" i="4"/>
  <c r="AV81" i="4"/>
  <c r="AU81" i="4"/>
  <c r="AV80" i="4"/>
  <c r="AU80" i="4"/>
  <c r="AV76" i="4"/>
  <c r="AU76" i="4"/>
  <c r="AV75" i="4"/>
  <c r="AU75" i="4"/>
  <c r="AV72" i="4"/>
  <c r="AU72" i="4"/>
  <c r="AV68" i="4"/>
  <c r="AU68" i="4"/>
  <c r="AV52" i="4"/>
  <c r="AU52" i="4"/>
  <c r="AV51" i="4"/>
  <c r="AU51" i="4"/>
  <c r="AV50" i="4"/>
  <c r="AU50" i="4"/>
  <c r="AV48" i="4"/>
  <c r="AU48" i="4"/>
  <c r="AV47" i="4"/>
  <c r="AU47" i="4"/>
  <c r="AV46" i="4"/>
  <c r="AU46" i="4"/>
  <c r="AV44" i="4"/>
  <c r="AU44" i="4"/>
  <c r="AV42" i="4"/>
  <c r="AU42" i="4"/>
  <c r="AV40" i="4"/>
  <c r="AU40" i="4"/>
  <c r="AV39" i="4"/>
  <c r="AU39" i="4"/>
  <c r="AV38" i="4"/>
  <c r="AU38" i="4"/>
  <c r="AV31" i="4"/>
  <c r="AU31" i="4"/>
  <c r="AV29" i="4"/>
  <c r="AU29" i="4"/>
  <c r="AV20" i="4"/>
  <c r="AU20" i="4"/>
  <c r="AV18" i="4"/>
  <c r="AU18" i="4"/>
  <c r="AV15" i="4"/>
  <c r="AU15" i="4"/>
  <c r="AV14" i="4"/>
  <c r="AU14" i="4"/>
  <c r="AV11" i="4"/>
  <c r="AU11" i="4"/>
  <c r="AV10" i="4"/>
  <c r="AU10" i="4"/>
  <c r="AV6" i="4"/>
  <c r="AU6" i="4"/>
  <c r="AV5" i="4"/>
  <c r="AU5" i="4"/>
  <c r="AV4" i="4"/>
  <c r="AU4" i="4"/>
  <c r="AV220" i="4"/>
  <c r="AU220" i="4"/>
  <c r="AV382" i="4"/>
  <c r="AU382" i="4"/>
  <c r="AV381" i="4"/>
  <c r="AU381" i="4"/>
  <c r="AV380" i="4"/>
  <c r="AU380" i="4"/>
  <c r="AV378" i="4"/>
  <c r="AU378" i="4"/>
  <c r="AV377" i="4"/>
  <c r="AU377" i="4"/>
  <c r="AV376" i="4"/>
  <c r="AU376" i="4"/>
  <c r="AV351" i="4"/>
  <c r="AU351" i="4"/>
  <c r="AV350" i="4"/>
  <c r="AU350" i="4"/>
  <c r="AV349" i="4"/>
  <c r="AU349" i="4"/>
  <c r="AV348" i="4"/>
  <c r="AU348" i="4"/>
  <c r="AV347" i="4"/>
  <c r="AU347" i="4"/>
  <c r="AV346" i="4"/>
  <c r="AU346" i="4"/>
  <c r="AV301" i="4"/>
  <c r="AU301" i="4"/>
  <c r="AV300" i="4"/>
  <c r="AU300" i="4"/>
  <c r="AV299" i="4"/>
  <c r="AU299" i="4"/>
  <c r="AV298" i="4"/>
  <c r="AU298" i="4"/>
  <c r="AV297" i="4"/>
  <c r="AU297" i="4"/>
  <c r="AV296" i="4"/>
  <c r="AU296" i="4"/>
  <c r="AV293" i="4"/>
  <c r="AU293" i="4"/>
  <c r="AV292" i="4"/>
  <c r="AU292" i="4"/>
  <c r="AV291" i="4"/>
  <c r="AU291" i="4"/>
  <c r="AV290" i="4"/>
  <c r="AU290" i="4"/>
  <c r="AV289" i="4"/>
  <c r="AU289" i="4"/>
  <c r="AV288" i="4"/>
  <c r="AU288" i="4"/>
  <c r="AV266" i="4"/>
  <c r="AU266" i="4"/>
  <c r="AV265" i="4"/>
  <c r="AU265" i="4"/>
  <c r="AV264" i="4"/>
  <c r="AU264" i="4"/>
  <c r="AV263" i="4"/>
  <c r="AU263" i="4"/>
  <c r="AV262" i="4"/>
  <c r="AU262" i="4"/>
  <c r="AV261" i="4"/>
  <c r="AU261" i="4"/>
  <c r="AV260" i="4"/>
  <c r="AU260" i="4"/>
  <c r="AV259" i="4"/>
  <c r="AU259" i="4"/>
  <c r="AV258" i="4"/>
  <c r="AU258" i="4"/>
  <c r="AV257" i="4"/>
  <c r="AU257" i="4"/>
  <c r="AV256" i="4"/>
  <c r="AU256" i="4"/>
  <c r="AV255" i="4"/>
  <c r="AU255" i="4"/>
  <c r="AV254" i="4"/>
  <c r="AU254" i="4"/>
  <c r="AV253" i="4"/>
  <c r="AU253" i="4"/>
  <c r="AV252" i="4"/>
  <c r="AU252" i="4"/>
  <c r="AV251" i="4"/>
  <c r="AU251" i="4"/>
  <c r="AV219" i="4"/>
  <c r="AU219" i="4"/>
  <c r="AV218" i="4"/>
  <c r="AU218" i="4"/>
  <c r="AV217" i="4"/>
  <c r="AU217" i="4"/>
  <c r="AV216" i="4"/>
  <c r="AU216" i="4"/>
  <c r="AV215" i="4"/>
  <c r="AU215" i="4"/>
  <c r="AV214" i="4"/>
  <c r="AU214" i="4"/>
  <c r="AV167" i="4"/>
  <c r="AU167" i="4"/>
  <c r="AV166" i="4"/>
  <c r="AU166" i="4"/>
  <c r="AV165" i="4"/>
  <c r="AU165" i="4"/>
  <c r="AV164" i="4"/>
  <c r="AU164" i="4"/>
  <c r="AV163" i="4"/>
  <c r="AU163" i="4"/>
  <c r="AV162" i="4"/>
  <c r="AU162" i="4"/>
  <c r="AV161" i="4"/>
  <c r="AU161" i="4"/>
  <c r="AV160" i="4"/>
  <c r="AU160" i="4"/>
  <c r="AV158" i="4"/>
  <c r="AU158" i="4"/>
  <c r="AV157" i="4"/>
  <c r="AU157" i="4"/>
  <c r="AV156" i="4"/>
  <c r="AU156" i="4"/>
  <c r="AV135" i="4"/>
  <c r="AU135" i="4"/>
  <c r="AV134" i="4"/>
  <c r="AU134" i="4"/>
  <c r="AV133" i="4"/>
  <c r="AU133" i="4"/>
  <c r="AV132" i="4"/>
  <c r="AU132" i="4"/>
  <c r="AV131" i="4"/>
  <c r="AU131" i="4"/>
  <c r="AV130" i="4"/>
  <c r="AU130" i="4"/>
  <c r="AV115" i="4"/>
  <c r="AU115" i="4"/>
  <c r="AV105" i="4"/>
  <c r="AU105" i="4"/>
  <c r="AV104" i="4"/>
  <c r="AU104" i="4"/>
  <c r="AV103" i="4"/>
  <c r="AU103" i="4"/>
  <c r="AV102" i="4"/>
  <c r="AU102" i="4"/>
  <c r="AV101" i="4"/>
  <c r="AU101" i="4"/>
  <c r="AV100" i="4"/>
  <c r="AU100" i="4"/>
  <c r="AV99" i="4"/>
  <c r="AU99" i="4"/>
  <c r="AV98" i="4"/>
  <c r="AU98" i="4"/>
  <c r="AV97" i="4"/>
  <c r="AU97" i="4"/>
  <c r="AV92" i="4"/>
  <c r="AU92" i="4"/>
  <c r="AV85" i="4"/>
  <c r="AU85" i="4"/>
  <c r="AV84" i="4"/>
  <c r="AU84" i="4"/>
  <c r="AV78" i="4"/>
  <c r="AU78" i="4"/>
  <c r="AV73" i="4"/>
  <c r="AU73" i="4"/>
  <c r="AV59" i="4"/>
  <c r="AU59" i="4"/>
  <c r="AV54" i="4"/>
  <c r="AU54" i="4"/>
  <c r="AV53" i="4"/>
  <c r="AU53" i="4"/>
  <c r="AV43" i="4"/>
  <c r="AU43" i="4"/>
  <c r="AV37" i="4"/>
  <c r="AU37" i="4"/>
  <c r="AV35" i="4"/>
  <c r="AU35" i="4"/>
  <c r="AV28" i="4"/>
  <c r="AU28" i="4"/>
  <c r="AV19" i="4"/>
  <c r="AU19" i="4"/>
  <c r="AV17" i="4"/>
  <c r="AU17" i="4"/>
  <c r="AV13" i="4"/>
  <c r="AU13" i="4"/>
  <c r="AV12" i="4"/>
  <c r="AU12" i="4"/>
  <c r="AV3" i="4"/>
  <c r="AU3" i="4"/>
  <c r="AV173" i="4"/>
  <c r="AU173" i="4"/>
  <c r="AV172" i="4"/>
  <c r="AU172" i="4"/>
  <c r="AV171" i="4"/>
  <c r="AU171" i="4"/>
  <c r="AV386" i="4"/>
  <c r="AU386" i="4"/>
  <c r="AV385" i="4"/>
  <c r="AU385" i="4"/>
  <c r="AV384" i="4"/>
  <c r="AU384" i="4"/>
  <c r="AV357" i="4"/>
  <c r="AU357" i="4"/>
  <c r="AV356" i="4"/>
  <c r="AU356" i="4"/>
  <c r="AV355" i="4"/>
  <c r="AU355" i="4"/>
  <c r="AV335" i="4"/>
  <c r="AU335" i="4"/>
  <c r="AV334" i="4"/>
  <c r="AU334" i="4"/>
  <c r="AV333" i="4"/>
  <c r="AU333" i="4"/>
  <c r="AV306" i="4"/>
  <c r="AU306" i="4"/>
  <c r="AV305" i="4"/>
  <c r="AU305" i="4"/>
  <c r="AV304" i="4"/>
  <c r="AU304" i="4"/>
  <c r="AV278" i="4"/>
  <c r="AU278" i="4"/>
  <c r="AV277" i="4"/>
  <c r="AU277" i="4"/>
  <c r="AV276" i="4"/>
  <c r="AU276" i="4"/>
  <c r="AV204" i="4"/>
  <c r="AU204" i="4"/>
  <c r="AV203" i="4"/>
  <c r="AU203" i="4"/>
  <c r="AV202" i="4"/>
  <c r="AU202" i="4"/>
  <c r="AV189" i="4"/>
  <c r="AU189" i="4"/>
  <c r="AV188" i="4"/>
  <c r="AU188" i="4"/>
  <c r="AV187" i="4"/>
  <c r="AU187" i="4"/>
  <c r="AV186" i="4"/>
  <c r="AU186" i="4"/>
  <c r="AV176" i="4"/>
  <c r="AU176" i="4"/>
  <c r="AV175" i="4"/>
  <c r="AU175" i="4"/>
  <c r="AV174" i="4"/>
  <c r="AU174" i="4"/>
  <c r="AV151" i="4"/>
  <c r="AU151" i="4"/>
  <c r="AV150" i="4"/>
  <c r="AU150" i="4"/>
  <c r="AV149" i="4"/>
  <c r="AU149" i="4"/>
  <c r="AV136" i="4"/>
  <c r="AU136" i="4"/>
  <c r="AV129" i="4"/>
  <c r="AU129" i="4"/>
  <c r="AV77" i="4"/>
  <c r="AU77" i="4"/>
  <c r="AV74" i="4"/>
  <c r="AU74" i="4"/>
  <c r="AV69" i="4"/>
  <c r="AU69" i="4"/>
  <c r="AV66" i="4"/>
  <c r="AU66" i="4"/>
  <c r="AV64" i="4"/>
  <c r="AU64" i="4"/>
  <c r="AV63" i="4"/>
  <c r="AU63" i="4"/>
  <c r="AV62" i="4"/>
  <c r="AU62" i="4"/>
  <c r="AV61" i="4"/>
  <c r="AU61" i="4"/>
  <c r="AV60" i="4"/>
  <c r="AU60" i="4"/>
  <c r="AV57" i="4"/>
  <c r="AU57" i="4"/>
  <c r="AV56" i="4"/>
  <c r="AU56" i="4"/>
  <c r="AV55" i="4"/>
  <c r="AU55" i="4"/>
  <c r="AV36" i="4"/>
  <c r="AU36" i="4"/>
  <c r="AV33" i="4"/>
  <c r="AU33" i="4"/>
  <c r="AV30" i="4"/>
  <c r="AU30" i="4"/>
  <c r="AV27" i="4"/>
  <c r="AU27" i="4"/>
  <c r="AV26" i="4"/>
  <c r="AU26" i="4"/>
  <c r="AV25" i="4"/>
  <c r="AU25" i="4"/>
  <c r="AV24" i="4"/>
  <c r="AU24" i="4"/>
  <c r="AV22" i="4"/>
  <c r="AU22" i="4"/>
  <c r="AV21" i="4"/>
  <c r="AU21" i="4"/>
  <c r="AV435" i="4"/>
  <c r="AU435" i="4"/>
  <c r="AV434" i="4"/>
  <c r="AU434" i="4"/>
  <c r="AV433" i="4"/>
  <c r="AU433" i="4"/>
  <c r="AV432" i="4"/>
  <c r="AU432" i="4"/>
  <c r="AV431" i="4"/>
  <c r="AU431" i="4"/>
  <c r="AV430" i="4"/>
  <c r="AU430" i="4"/>
  <c r="AV429" i="4"/>
  <c r="AU429" i="4"/>
  <c r="AV428" i="4"/>
  <c r="AU428" i="4"/>
  <c r="AV427" i="4"/>
  <c r="AU427" i="4"/>
  <c r="AV426" i="4"/>
  <c r="AU426" i="4"/>
  <c r="AV425" i="4"/>
  <c r="AU425" i="4"/>
  <c r="AV424" i="4"/>
  <c r="AU424" i="4"/>
  <c r="AV423" i="4"/>
  <c r="AU423" i="4"/>
  <c r="AV448" i="4"/>
  <c r="AU448" i="4"/>
  <c r="AV447" i="4"/>
  <c r="AU447" i="4"/>
  <c r="AV446" i="4"/>
  <c r="AU446" i="4"/>
  <c r="AV445" i="4"/>
  <c r="AU445" i="4"/>
  <c r="AV444" i="4"/>
  <c r="AU444" i="4"/>
  <c r="AV443" i="4"/>
  <c r="AU443" i="4"/>
  <c r="AV442" i="4"/>
  <c r="AU442" i="4"/>
  <c r="AV441" i="4"/>
  <c r="AU441" i="4"/>
  <c r="AV440" i="4"/>
  <c r="AU440" i="4"/>
  <c r="AV439" i="4"/>
  <c r="AU439" i="4"/>
  <c r="AV438" i="4"/>
  <c r="AU438" i="4"/>
  <c r="AV437" i="4"/>
  <c r="AU437" i="4"/>
  <c r="AV436" i="4"/>
  <c r="AU436" i="4"/>
  <c r="AV375" i="4"/>
  <c r="AU375" i="4"/>
  <c r="AV374" i="4"/>
  <c r="AU374" i="4"/>
  <c r="AV373" i="4"/>
  <c r="AU373" i="4"/>
  <c r="AV372" i="4"/>
  <c r="AU372" i="4"/>
  <c r="AV371" i="4"/>
  <c r="AU371" i="4"/>
  <c r="AV370" i="4"/>
  <c r="AU370" i="4"/>
  <c r="AV363" i="4"/>
  <c r="AU363" i="4"/>
  <c r="AV362" i="4"/>
  <c r="AU362" i="4"/>
  <c r="AV361" i="4"/>
  <c r="AU361" i="4"/>
  <c r="AV360" i="4"/>
  <c r="AU360" i="4"/>
  <c r="AV359" i="4"/>
  <c r="AU359" i="4"/>
  <c r="AV358" i="4"/>
  <c r="AU358" i="4"/>
  <c r="AV327" i="4"/>
  <c r="AU327" i="4"/>
  <c r="AV326" i="4"/>
  <c r="AU326" i="4"/>
  <c r="AV325" i="4"/>
  <c r="AU325" i="4"/>
  <c r="AV324" i="4"/>
  <c r="AU324" i="4"/>
  <c r="AV323" i="4"/>
  <c r="AU323" i="4"/>
  <c r="AV322" i="4"/>
  <c r="AU322" i="4"/>
  <c r="AV272" i="4"/>
  <c r="AU272" i="4"/>
  <c r="AV271" i="4"/>
  <c r="AU271" i="4"/>
  <c r="AV270" i="4"/>
  <c r="AU270" i="4"/>
  <c r="AV269" i="4"/>
  <c r="AU269" i="4"/>
  <c r="AV268" i="4"/>
  <c r="AU268" i="4"/>
  <c r="AV267" i="4"/>
  <c r="AU267" i="4"/>
  <c r="AV184" i="4"/>
  <c r="AU184" i="4"/>
  <c r="AV183" i="4"/>
  <c r="AU183" i="4"/>
  <c r="AV182" i="4"/>
  <c r="AU182" i="4"/>
  <c r="AV181" i="4"/>
  <c r="AU181" i="4"/>
  <c r="AV180" i="4"/>
  <c r="AU180" i="4"/>
  <c r="AV178" i="4"/>
  <c r="AU178" i="4"/>
  <c r="AV70" i="4"/>
  <c r="AU70" i="4"/>
  <c r="AV16" i="4"/>
  <c r="AU16" i="4"/>
  <c r="AV8" i="4"/>
  <c r="AU8" i="4"/>
  <c r="AQ403" i="4"/>
  <c r="AP403" i="4"/>
  <c r="AQ402" i="4"/>
  <c r="AP402" i="4"/>
  <c r="AQ401" i="4"/>
  <c r="AP401" i="4"/>
  <c r="AQ400" i="4"/>
  <c r="AP400" i="4"/>
  <c r="AQ399" i="4"/>
  <c r="AP399" i="4"/>
  <c r="AQ398" i="4"/>
  <c r="AP398" i="4"/>
  <c r="AQ329" i="4"/>
  <c r="AP329" i="4"/>
  <c r="AQ328" i="4"/>
  <c r="AP328" i="4"/>
  <c r="AQ211" i="4"/>
  <c r="AP211" i="4"/>
  <c r="AQ210" i="4"/>
  <c r="AP210" i="4"/>
  <c r="AQ209" i="4"/>
  <c r="AP209" i="4"/>
  <c r="AQ208" i="4"/>
  <c r="AP208" i="4"/>
  <c r="AQ170" i="4"/>
  <c r="AP170" i="4"/>
  <c r="AQ169" i="4"/>
  <c r="AP169" i="4"/>
  <c r="AQ168" i="4"/>
  <c r="AP168" i="4"/>
  <c r="AQ154" i="4"/>
  <c r="AP154" i="4"/>
  <c r="AQ153" i="4"/>
  <c r="AP153" i="4"/>
  <c r="AQ152" i="4"/>
  <c r="AP152" i="4"/>
  <c r="AQ106" i="4"/>
  <c r="AP106" i="4"/>
  <c r="AQ201" i="4"/>
  <c r="AP201" i="4"/>
  <c r="AQ93" i="4"/>
  <c r="AP93" i="4"/>
  <c r="AQ198" i="4"/>
  <c r="AP198" i="4"/>
  <c r="AQ110" i="4"/>
  <c r="AP110" i="4"/>
  <c r="AQ32" i="4"/>
  <c r="AP32" i="4"/>
  <c r="AQ45" i="4"/>
  <c r="AP45" i="4"/>
  <c r="AQ79" i="4"/>
  <c r="AP79" i="4"/>
  <c r="AQ368" i="4"/>
  <c r="AP368" i="4"/>
  <c r="AQ365" i="4"/>
  <c r="AP365" i="4"/>
  <c r="AQ367" i="4"/>
  <c r="AP367" i="4"/>
  <c r="AQ113" i="4"/>
  <c r="AP113" i="4"/>
  <c r="AQ49" i="4"/>
  <c r="AP49" i="4"/>
  <c r="AQ71" i="4"/>
  <c r="AP71" i="4"/>
  <c r="AQ197" i="4"/>
  <c r="AP197" i="4"/>
  <c r="AQ58" i="4"/>
  <c r="AP58" i="4"/>
  <c r="AQ90" i="4"/>
  <c r="AP90" i="4"/>
  <c r="AQ196" i="4"/>
  <c r="AP196" i="4"/>
  <c r="AQ91" i="4"/>
  <c r="AP91" i="4"/>
  <c r="AQ199" i="4"/>
  <c r="AP199" i="4"/>
  <c r="AQ41" i="4"/>
  <c r="AP41" i="4"/>
  <c r="AQ364" i="4"/>
  <c r="AP364" i="4"/>
  <c r="AQ82" i="4"/>
  <c r="AP82" i="4"/>
  <c r="AQ107" i="4"/>
  <c r="AP107" i="4"/>
  <c r="AQ200" i="4"/>
  <c r="AP200" i="4"/>
  <c r="AQ65" i="4"/>
  <c r="AP65" i="4"/>
  <c r="AQ111" i="4"/>
  <c r="AP111" i="4"/>
  <c r="AQ9" i="4"/>
  <c r="AP9" i="4"/>
  <c r="AQ108" i="4"/>
  <c r="AP108" i="4"/>
  <c r="AQ86" i="4"/>
  <c r="AP86" i="4"/>
  <c r="AQ95" i="4"/>
  <c r="AP95" i="4"/>
  <c r="AQ114" i="4"/>
  <c r="AP114" i="4"/>
  <c r="AQ109" i="4"/>
  <c r="AP109" i="4"/>
  <c r="AQ34" i="4"/>
  <c r="AP34" i="4"/>
  <c r="AQ366" i="4"/>
  <c r="AP366" i="4"/>
  <c r="AQ369" i="4"/>
  <c r="AP369" i="4"/>
  <c r="AQ112" i="4"/>
  <c r="AP112" i="4"/>
  <c r="AQ67" i="4"/>
  <c r="AP67" i="4"/>
  <c r="AQ23" i="4"/>
  <c r="AP23" i="4"/>
  <c r="AQ83" i="4"/>
  <c r="AP83" i="4"/>
  <c r="AQ287" i="4"/>
  <c r="AP287" i="4"/>
  <c r="AQ282" i="4"/>
  <c r="AP282" i="4"/>
  <c r="AQ281" i="4"/>
  <c r="AP281" i="4"/>
  <c r="AQ280" i="4"/>
  <c r="AP280" i="4"/>
  <c r="AQ279" i="4"/>
  <c r="AP279" i="4"/>
  <c r="AQ389" i="4"/>
  <c r="AP389" i="4"/>
  <c r="AQ388" i="4"/>
  <c r="AP388" i="4"/>
  <c r="AQ387" i="4"/>
  <c r="AP387" i="4"/>
  <c r="AQ354" i="4"/>
  <c r="AP354" i="4"/>
  <c r="AQ353" i="4"/>
  <c r="AP353" i="4"/>
  <c r="AQ352" i="4"/>
  <c r="AP352" i="4"/>
  <c r="AQ332" i="4"/>
  <c r="AP332" i="4"/>
  <c r="AQ331" i="4"/>
  <c r="AP331" i="4"/>
  <c r="AQ330" i="4"/>
  <c r="AP330" i="4"/>
  <c r="AQ309" i="4"/>
  <c r="AP309" i="4"/>
  <c r="AQ308" i="4"/>
  <c r="AP308" i="4"/>
  <c r="AQ307" i="4"/>
  <c r="AP307" i="4"/>
  <c r="AQ275" i="4"/>
  <c r="AP275" i="4"/>
  <c r="AQ274" i="4"/>
  <c r="AP274" i="4"/>
  <c r="AQ273" i="4"/>
  <c r="AP273" i="4"/>
  <c r="AQ250" i="4"/>
  <c r="AP250" i="4"/>
  <c r="AQ249" i="4"/>
  <c r="AP249" i="4"/>
  <c r="AQ248" i="4"/>
  <c r="AP248" i="4"/>
  <c r="AQ247" i="4"/>
  <c r="AP247" i="4"/>
  <c r="AQ246" i="4"/>
  <c r="AP246" i="4"/>
  <c r="AQ245" i="4"/>
  <c r="AP245" i="4"/>
  <c r="AQ244" i="4"/>
  <c r="AP244" i="4"/>
  <c r="AQ243" i="4"/>
  <c r="AP243" i="4"/>
  <c r="AQ242" i="4"/>
  <c r="AP242" i="4"/>
  <c r="AQ241" i="4"/>
  <c r="AP241" i="4"/>
  <c r="AQ240" i="4"/>
  <c r="AP240" i="4"/>
  <c r="AQ239" i="4"/>
  <c r="AP239" i="4"/>
  <c r="AQ238" i="4"/>
  <c r="AP238" i="4"/>
  <c r="AQ237" i="4"/>
  <c r="AP237" i="4"/>
  <c r="AQ207" i="4"/>
  <c r="AP207" i="4"/>
  <c r="AQ206" i="4"/>
  <c r="AP206" i="4"/>
  <c r="AQ205" i="4"/>
  <c r="AP205" i="4"/>
  <c r="AQ191" i="4"/>
  <c r="AP191" i="4"/>
  <c r="AQ190" i="4"/>
  <c r="AP190" i="4"/>
  <c r="AQ185" i="4"/>
  <c r="AP185" i="4"/>
  <c r="AQ179" i="4"/>
  <c r="AP179" i="4"/>
  <c r="AQ177" i="4"/>
  <c r="AP177" i="4"/>
  <c r="AQ159" i="4"/>
  <c r="AP159" i="4"/>
  <c r="AQ128" i="4"/>
  <c r="AP128" i="4"/>
  <c r="AQ127" i="4"/>
  <c r="AP127" i="4"/>
  <c r="AQ126" i="4"/>
  <c r="AP126" i="4"/>
  <c r="AQ116" i="4"/>
  <c r="AP116" i="4"/>
  <c r="AQ96" i="4"/>
  <c r="AP96" i="4"/>
  <c r="AQ94" i="4"/>
  <c r="AP94" i="4"/>
  <c r="AQ89" i="4"/>
  <c r="AP89" i="4"/>
  <c r="AQ88" i="4"/>
  <c r="AP88" i="4"/>
  <c r="AQ87" i="4"/>
  <c r="AP87" i="4"/>
  <c r="AQ81" i="4"/>
  <c r="AP81" i="4"/>
  <c r="AQ80" i="4"/>
  <c r="AP80" i="4"/>
  <c r="AQ76" i="4"/>
  <c r="AP76" i="4"/>
  <c r="AQ75" i="4"/>
  <c r="AP75" i="4"/>
  <c r="AQ72" i="4"/>
  <c r="AP72" i="4"/>
  <c r="AQ68" i="4"/>
  <c r="AP68" i="4"/>
  <c r="AQ52" i="4"/>
  <c r="AP52" i="4"/>
  <c r="AQ51" i="4"/>
  <c r="AP51" i="4"/>
  <c r="AQ50" i="4"/>
  <c r="AP50" i="4"/>
  <c r="AQ48" i="4"/>
  <c r="AP48" i="4"/>
  <c r="AQ47" i="4"/>
  <c r="AP47" i="4"/>
  <c r="AQ46" i="4"/>
  <c r="AP46" i="4"/>
  <c r="AQ44" i="4"/>
  <c r="AP44" i="4"/>
  <c r="AQ42" i="4"/>
  <c r="AP42" i="4"/>
  <c r="AQ40" i="4"/>
  <c r="AP40" i="4"/>
  <c r="AQ39" i="4"/>
  <c r="AP39" i="4"/>
  <c r="AQ38" i="4"/>
  <c r="AP38" i="4"/>
  <c r="AQ31" i="4"/>
  <c r="AP31" i="4"/>
  <c r="AQ29" i="4"/>
  <c r="AP29" i="4"/>
  <c r="AQ20" i="4"/>
  <c r="AP20" i="4"/>
  <c r="AQ18" i="4"/>
  <c r="AP18" i="4"/>
  <c r="AQ15" i="4"/>
  <c r="AP15" i="4"/>
  <c r="AQ14" i="4"/>
  <c r="AP14" i="4"/>
  <c r="AQ11" i="4"/>
  <c r="AP11" i="4"/>
  <c r="AQ10" i="4"/>
  <c r="AP10" i="4"/>
  <c r="AQ6" i="4"/>
  <c r="AP6" i="4"/>
  <c r="AQ5" i="4"/>
  <c r="AP5" i="4"/>
  <c r="AQ4" i="4"/>
  <c r="AP4" i="4"/>
  <c r="AQ220" i="4"/>
  <c r="AP220" i="4"/>
  <c r="AQ382" i="4"/>
  <c r="AP382" i="4"/>
  <c r="AQ381" i="4"/>
  <c r="AP381" i="4"/>
  <c r="AQ380" i="4"/>
  <c r="AP380" i="4"/>
  <c r="AQ378" i="4"/>
  <c r="AP378" i="4"/>
  <c r="AQ377" i="4"/>
  <c r="AP377" i="4"/>
  <c r="AQ376" i="4"/>
  <c r="AP376" i="4"/>
  <c r="AQ351" i="4"/>
  <c r="AP351" i="4"/>
  <c r="AQ350" i="4"/>
  <c r="AP350" i="4"/>
  <c r="AQ349" i="4"/>
  <c r="AP349" i="4"/>
  <c r="AQ348" i="4"/>
  <c r="AP348" i="4"/>
  <c r="AQ347" i="4"/>
  <c r="AP347" i="4"/>
  <c r="AQ346" i="4"/>
  <c r="AP346" i="4"/>
  <c r="AQ301" i="4"/>
  <c r="AP301" i="4"/>
  <c r="AQ300" i="4"/>
  <c r="AP300" i="4"/>
  <c r="AQ299" i="4"/>
  <c r="AP299" i="4"/>
  <c r="AQ298" i="4"/>
  <c r="AP298" i="4"/>
  <c r="AQ297" i="4"/>
  <c r="AP297" i="4"/>
  <c r="AQ296" i="4"/>
  <c r="AP296" i="4"/>
  <c r="AQ293" i="4"/>
  <c r="AP293" i="4"/>
  <c r="AQ292" i="4"/>
  <c r="AP292" i="4"/>
  <c r="AQ291" i="4"/>
  <c r="AP291" i="4"/>
  <c r="AQ290" i="4"/>
  <c r="AP290" i="4"/>
  <c r="AQ289" i="4"/>
  <c r="AP289" i="4"/>
  <c r="AQ288" i="4"/>
  <c r="AP288" i="4"/>
  <c r="AQ266" i="4"/>
  <c r="AP266" i="4"/>
  <c r="AQ265" i="4"/>
  <c r="AP265" i="4"/>
  <c r="AQ264" i="4"/>
  <c r="AP264" i="4"/>
  <c r="AQ263" i="4"/>
  <c r="AP263" i="4"/>
  <c r="AQ262" i="4"/>
  <c r="AP262" i="4"/>
  <c r="AQ261" i="4"/>
  <c r="AP261" i="4"/>
  <c r="AQ260" i="4"/>
  <c r="AP260" i="4"/>
  <c r="AQ259" i="4"/>
  <c r="AP259" i="4"/>
  <c r="AQ258" i="4"/>
  <c r="AP258" i="4"/>
  <c r="AQ257" i="4"/>
  <c r="AP257" i="4"/>
  <c r="AQ256" i="4"/>
  <c r="AP256" i="4"/>
  <c r="AQ255" i="4"/>
  <c r="AP255" i="4"/>
  <c r="AQ254" i="4"/>
  <c r="AP254" i="4"/>
  <c r="AQ253" i="4"/>
  <c r="AP253" i="4"/>
  <c r="AQ252" i="4"/>
  <c r="AP252" i="4"/>
  <c r="AQ251" i="4"/>
  <c r="AP251" i="4"/>
  <c r="AQ219" i="4"/>
  <c r="AP219" i="4"/>
  <c r="AQ218" i="4"/>
  <c r="AP218" i="4"/>
  <c r="AQ217" i="4"/>
  <c r="AP217" i="4"/>
  <c r="AQ216" i="4"/>
  <c r="AP216" i="4"/>
  <c r="AQ215" i="4"/>
  <c r="AP215" i="4"/>
  <c r="AQ214" i="4"/>
  <c r="AP214" i="4"/>
  <c r="AQ167" i="4"/>
  <c r="AP167" i="4"/>
  <c r="AQ166" i="4"/>
  <c r="AP166" i="4"/>
  <c r="AQ165" i="4"/>
  <c r="AP165" i="4"/>
  <c r="AQ164" i="4"/>
  <c r="AP164" i="4"/>
  <c r="AQ163" i="4"/>
  <c r="AP163" i="4"/>
  <c r="AQ162" i="4"/>
  <c r="AP162" i="4"/>
  <c r="AQ161" i="4"/>
  <c r="AP161" i="4"/>
  <c r="AQ160" i="4"/>
  <c r="AP160" i="4"/>
  <c r="AQ158" i="4"/>
  <c r="AP158" i="4"/>
  <c r="AQ157" i="4"/>
  <c r="AP157" i="4"/>
  <c r="AQ156" i="4"/>
  <c r="AP156" i="4"/>
  <c r="AQ135" i="4"/>
  <c r="AP135" i="4"/>
  <c r="AQ134" i="4"/>
  <c r="AP134" i="4"/>
  <c r="AQ133" i="4"/>
  <c r="AP133" i="4"/>
  <c r="AQ132" i="4"/>
  <c r="AP132" i="4"/>
  <c r="AQ131" i="4"/>
  <c r="AP131" i="4"/>
  <c r="AQ130" i="4"/>
  <c r="AP130" i="4"/>
  <c r="AQ115" i="4"/>
  <c r="AP115" i="4"/>
  <c r="AQ105" i="4"/>
  <c r="AP105" i="4"/>
  <c r="AQ104" i="4"/>
  <c r="AP104" i="4"/>
  <c r="AQ103" i="4"/>
  <c r="AP103" i="4"/>
  <c r="AQ102" i="4"/>
  <c r="AP102" i="4"/>
  <c r="AQ101" i="4"/>
  <c r="AP101" i="4"/>
  <c r="AQ100" i="4"/>
  <c r="AP100" i="4"/>
  <c r="AQ99" i="4"/>
  <c r="AP99" i="4"/>
  <c r="AQ98" i="4"/>
  <c r="AP98" i="4"/>
  <c r="AQ97" i="4"/>
  <c r="AP97" i="4"/>
  <c r="AQ92" i="4"/>
  <c r="AP92" i="4"/>
  <c r="AQ85" i="4"/>
  <c r="AP85" i="4"/>
  <c r="AQ84" i="4"/>
  <c r="AP84" i="4"/>
  <c r="AQ78" i="4"/>
  <c r="AP78" i="4"/>
  <c r="AQ73" i="4"/>
  <c r="AP73" i="4"/>
  <c r="AQ59" i="4"/>
  <c r="AP59" i="4"/>
  <c r="AQ54" i="4"/>
  <c r="AP54" i="4"/>
  <c r="AQ53" i="4"/>
  <c r="AP53" i="4"/>
  <c r="AQ43" i="4"/>
  <c r="AP43" i="4"/>
  <c r="AQ37" i="4"/>
  <c r="AP37" i="4"/>
  <c r="AQ35" i="4"/>
  <c r="AP35" i="4"/>
  <c r="AQ28" i="4"/>
  <c r="AP28" i="4"/>
  <c r="AQ19" i="4"/>
  <c r="AP19" i="4"/>
  <c r="AQ17" i="4"/>
  <c r="AP17" i="4"/>
  <c r="AQ13" i="4"/>
  <c r="AP13" i="4"/>
  <c r="AQ12" i="4"/>
  <c r="AP12" i="4"/>
  <c r="AQ3" i="4"/>
  <c r="AP3" i="4"/>
  <c r="AQ173" i="4"/>
  <c r="AP173" i="4"/>
  <c r="AQ172" i="4"/>
  <c r="AP172" i="4"/>
  <c r="AQ171" i="4"/>
  <c r="AP171" i="4"/>
  <c r="AQ386" i="4"/>
  <c r="AP386" i="4"/>
  <c r="AQ385" i="4"/>
  <c r="AP385" i="4"/>
  <c r="AQ384" i="4"/>
  <c r="AP384" i="4"/>
  <c r="AQ357" i="4"/>
  <c r="AP357" i="4"/>
  <c r="AQ356" i="4"/>
  <c r="AP356" i="4"/>
  <c r="AQ355" i="4"/>
  <c r="AP355" i="4"/>
  <c r="AQ335" i="4"/>
  <c r="AP335" i="4"/>
  <c r="AQ334" i="4"/>
  <c r="AP334" i="4"/>
  <c r="AQ333" i="4"/>
  <c r="AP333" i="4"/>
  <c r="AQ306" i="4"/>
  <c r="AP306" i="4"/>
  <c r="AQ305" i="4"/>
  <c r="AP305" i="4"/>
  <c r="AQ304" i="4"/>
  <c r="AP304" i="4"/>
  <c r="AQ278" i="4"/>
  <c r="AP278" i="4"/>
  <c r="AQ277" i="4"/>
  <c r="AP277" i="4"/>
  <c r="AQ276" i="4"/>
  <c r="AP276" i="4"/>
  <c r="AQ204" i="4"/>
  <c r="AP204" i="4"/>
  <c r="AQ203" i="4"/>
  <c r="AP203" i="4"/>
  <c r="AQ202" i="4"/>
  <c r="AP202" i="4"/>
  <c r="AQ189" i="4"/>
  <c r="AP189" i="4"/>
  <c r="AQ188" i="4"/>
  <c r="AP188" i="4"/>
  <c r="AQ187" i="4"/>
  <c r="AP187" i="4"/>
  <c r="AQ186" i="4"/>
  <c r="AP186" i="4"/>
  <c r="AQ176" i="4"/>
  <c r="AP176" i="4"/>
  <c r="AQ175" i="4"/>
  <c r="AP175" i="4"/>
  <c r="AQ174" i="4"/>
  <c r="AP174" i="4"/>
  <c r="AQ151" i="4"/>
  <c r="AP151" i="4"/>
  <c r="AQ150" i="4"/>
  <c r="AP150" i="4"/>
  <c r="AQ149" i="4"/>
  <c r="AP149" i="4"/>
  <c r="AQ136" i="4"/>
  <c r="AP136" i="4"/>
  <c r="AQ129" i="4"/>
  <c r="AP129" i="4"/>
  <c r="AQ77" i="4"/>
  <c r="AP77" i="4"/>
  <c r="AQ74" i="4"/>
  <c r="AP74" i="4"/>
  <c r="AQ69" i="4"/>
  <c r="AP69" i="4"/>
  <c r="AQ66" i="4"/>
  <c r="AP66" i="4"/>
  <c r="AQ64" i="4"/>
  <c r="AP64" i="4"/>
  <c r="AQ63" i="4"/>
  <c r="AP63" i="4"/>
  <c r="AQ62" i="4"/>
  <c r="AP62" i="4"/>
  <c r="AQ61" i="4"/>
  <c r="AP61" i="4"/>
  <c r="AQ60" i="4"/>
  <c r="AP60" i="4"/>
  <c r="AQ57" i="4"/>
  <c r="AP57" i="4"/>
  <c r="AQ56" i="4"/>
  <c r="AP56" i="4"/>
  <c r="AQ55" i="4"/>
  <c r="AP55" i="4"/>
  <c r="AQ36" i="4"/>
  <c r="AP36" i="4"/>
  <c r="AQ33" i="4"/>
  <c r="AP33" i="4"/>
  <c r="AQ30" i="4"/>
  <c r="AP30" i="4"/>
  <c r="AQ27" i="4"/>
  <c r="AP27" i="4"/>
  <c r="AQ26" i="4"/>
  <c r="AP26" i="4"/>
  <c r="AQ25" i="4"/>
  <c r="AP25" i="4"/>
  <c r="AQ24" i="4"/>
  <c r="AP24" i="4"/>
  <c r="AQ22" i="4"/>
  <c r="AP22" i="4"/>
  <c r="AQ21" i="4"/>
  <c r="AP21" i="4"/>
  <c r="AQ435" i="4"/>
  <c r="AP435" i="4"/>
  <c r="AQ434" i="4"/>
  <c r="AP434" i="4"/>
  <c r="AQ433" i="4"/>
  <c r="AP433" i="4"/>
  <c r="AQ432" i="4"/>
  <c r="AP432" i="4"/>
  <c r="AQ431" i="4"/>
  <c r="AP431" i="4"/>
  <c r="AQ430" i="4"/>
  <c r="AP430" i="4"/>
  <c r="AQ429" i="4"/>
  <c r="AP429" i="4"/>
  <c r="AQ428" i="4"/>
  <c r="AP428" i="4"/>
  <c r="AQ427" i="4"/>
  <c r="AP427" i="4"/>
  <c r="AQ426" i="4"/>
  <c r="AP426" i="4"/>
  <c r="AQ425" i="4"/>
  <c r="AP425" i="4"/>
  <c r="AQ424" i="4"/>
  <c r="AP424" i="4"/>
  <c r="AQ423" i="4"/>
  <c r="AP423" i="4"/>
  <c r="AQ448" i="4"/>
  <c r="AP448" i="4"/>
  <c r="AQ447" i="4"/>
  <c r="AP447" i="4"/>
  <c r="AQ446" i="4"/>
  <c r="AP446" i="4"/>
  <c r="AQ445" i="4"/>
  <c r="AP445" i="4"/>
  <c r="AQ444" i="4"/>
  <c r="AP444" i="4"/>
  <c r="AQ443" i="4"/>
  <c r="AP443" i="4"/>
  <c r="AQ442" i="4"/>
  <c r="AP442" i="4"/>
  <c r="AQ441" i="4"/>
  <c r="AP441" i="4"/>
  <c r="AQ440" i="4"/>
  <c r="AP440" i="4"/>
  <c r="AQ439" i="4"/>
  <c r="AP439" i="4"/>
  <c r="AQ438" i="4"/>
  <c r="AP438" i="4"/>
  <c r="AQ437" i="4"/>
  <c r="AP437" i="4"/>
  <c r="AQ436" i="4"/>
  <c r="AP436" i="4"/>
  <c r="AQ375" i="4"/>
  <c r="AP375" i="4"/>
  <c r="AQ374" i="4"/>
  <c r="AP374" i="4"/>
  <c r="AQ373" i="4"/>
  <c r="AP373" i="4"/>
  <c r="AQ372" i="4"/>
  <c r="AP372" i="4"/>
  <c r="AQ371" i="4"/>
  <c r="AP371" i="4"/>
  <c r="AQ370" i="4"/>
  <c r="AP370" i="4"/>
  <c r="AQ363" i="4"/>
  <c r="AP363" i="4"/>
  <c r="AQ362" i="4"/>
  <c r="AP362" i="4"/>
  <c r="AQ361" i="4"/>
  <c r="AP361" i="4"/>
  <c r="AQ360" i="4"/>
  <c r="AP360" i="4"/>
  <c r="AQ359" i="4"/>
  <c r="AP359" i="4"/>
  <c r="AQ358" i="4"/>
  <c r="AP358" i="4"/>
  <c r="AQ327" i="4"/>
  <c r="AP327" i="4"/>
  <c r="AQ326" i="4"/>
  <c r="AP326" i="4"/>
  <c r="AQ325" i="4"/>
  <c r="AP325" i="4"/>
  <c r="AQ324" i="4"/>
  <c r="AP324" i="4"/>
  <c r="AQ323" i="4"/>
  <c r="AP323" i="4"/>
  <c r="AQ322" i="4"/>
  <c r="AP322" i="4"/>
  <c r="AQ272" i="4"/>
  <c r="AP272" i="4"/>
  <c r="AQ271" i="4"/>
  <c r="AP271" i="4"/>
  <c r="AQ270" i="4"/>
  <c r="AP270" i="4"/>
  <c r="AQ269" i="4"/>
  <c r="AP269" i="4"/>
  <c r="AQ268" i="4"/>
  <c r="AP268" i="4"/>
  <c r="AQ267" i="4"/>
  <c r="AP267" i="4"/>
  <c r="AQ184" i="4"/>
  <c r="AP184" i="4"/>
  <c r="AQ183" i="4"/>
  <c r="AP183" i="4"/>
  <c r="AQ182" i="4"/>
  <c r="AP182" i="4"/>
  <c r="AQ181" i="4"/>
  <c r="AP181" i="4"/>
  <c r="AQ180" i="4"/>
  <c r="AP180" i="4"/>
  <c r="AQ178" i="4"/>
  <c r="AP178" i="4"/>
  <c r="AQ70" i="4"/>
  <c r="AP70" i="4"/>
  <c r="AQ16" i="4"/>
  <c r="AP16" i="4"/>
  <c r="AQ8" i="4"/>
  <c r="AP8" i="4"/>
  <c r="AV7" i="4"/>
  <c r="AU7" i="4"/>
  <c r="AQ7" i="4"/>
  <c r="AP7" i="4"/>
  <c r="AL403" i="4"/>
  <c r="AK403" i="4"/>
  <c r="AL402" i="4"/>
  <c r="AK402" i="4"/>
  <c r="AL401" i="4"/>
  <c r="AK401" i="4"/>
  <c r="AL400" i="4"/>
  <c r="AK400" i="4"/>
  <c r="AL399" i="4"/>
  <c r="AK399" i="4"/>
  <c r="AL398" i="4"/>
  <c r="AK398" i="4"/>
  <c r="AL329" i="4"/>
  <c r="AK329" i="4"/>
  <c r="AL328" i="4"/>
  <c r="AK328" i="4"/>
  <c r="AL211" i="4"/>
  <c r="AK211" i="4"/>
  <c r="AL210" i="4"/>
  <c r="AK210" i="4"/>
  <c r="AL209" i="4"/>
  <c r="AK209" i="4"/>
  <c r="AL208" i="4"/>
  <c r="AK208" i="4"/>
  <c r="AL170" i="4"/>
  <c r="AK170" i="4"/>
  <c r="AL169" i="4"/>
  <c r="AK169" i="4"/>
  <c r="AL168" i="4"/>
  <c r="AK168" i="4"/>
  <c r="AL154" i="4"/>
  <c r="AK154" i="4"/>
  <c r="AL153" i="4"/>
  <c r="AK153" i="4"/>
  <c r="AL152" i="4"/>
  <c r="AK152" i="4"/>
  <c r="AL106" i="4"/>
  <c r="AK106" i="4"/>
  <c r="AL201" i="4"/>
  <c r="AK201" i="4"/>
  <c r="AL93" i="4"/>
  <c r="AK93" i="4"/>
  <c r="AL198" i="4"/>
  <c r="AK198" i="4"/>
  <c r="AL110" i="4"/>
  <c r="AK110" i="4"/>
  <c r="AL32" i="4"/>
  <c r="AK32" i="4"/>
  <c r="AL45" i="4"/>
  <c r="AK45" i="4"/>
  <c r="AL79" i="4"/>
  <c r="AK79" i="4"/>
  <c r="AL368" i="4"/>
  <c r="AK368" i="4"/>
  <c r="AL365" i="4"/>
  <c r="AK365" i="4"/>
  <c r="AL367" i="4"/>
  <c r="AK367" i="4"/>
  <c r="AL113" i="4"/>
  <c r="AK113" i="4"/>
  <c r="AL49" i="4"/>
  <c r="AK49" i="4"/>
  <c r="AL71" i="4"/>
  <c r="AK71" i="4"/>
  <c r="AL197" i="4"/>
  <c r="AK197" i="4"/>
  <c r="AL58" i="4"/>
  <c r="AK58" i="4"/>
  <c r="AL90" i="4"/>
  <c r="AK90" i="4"/>
  <c r="AL196" i="4"/>
  <c r="AK196" i="4"/>
  <c r="AL91" i="4"/>
  <c r="AK91" i="4"/>
  <c r="AL199" i="4"/>
  <c r="AK199" i="4"/>
  <c r="AL41" i="4"/>
  <c r="AK41" i="4"/>
  <c r="AL364" i="4"/>
  <c r="AK364" i="4"/>
  <c r="AL82" i="4"/>
  <c r="AK82" i="4"/>
  <c r="AL107" i="4"/>
  <c r="AK107" i="4"/>
  <c r="AL200" i="4"/>
  <c r="AK200" i="4"/>
  <c r="AL65" i="4"/>
  <c r="AK65" i="4"/>
  <c r="AL111" i="4"/>
  <c r="AK111" i="4"/>
  <c r="AL9" i="4"/>
  <c r="AK9" i="4"/>
  <c r="AL108" i="4"/>
  <c r="AK108" i="4"/>
  <c r="AL86" i="4"/>
  <c r="AK86" i="4"/>
  <c r="AL95" i="4"/>
  <c r="AK95" i="4"/>
  <c r="AL114" i="4"/>
  <c r="AK114" i="4"/>
  <c r="AL109" i="4"/>
  <c r="AK109" i="4"/>
  <c r="AL34" i="4"/>
  <c r="AK34" i="4"/>
  <c r="AL366" i="4"/>
  <c r="AK366" i="4"/>
  <c r="AL369" i="4"/>
  <c r="AK369" i="4"/>
  <c r="AL112" i="4"/>
  <c r="AK112" i="4"/>
  <c r="AL67" i="4"/>
  <c r="AK67" i="4"/>
  <c r="AL23" i="4"/>
  <c r="AK23" i="4"/>
  <c r="AL83" i="4"/>
  <c r="AK83" i="4"/>
  <c r="AL287" i="4"/>
  <c r="AK287" i="4"/>
  <c r="AL282" i="4"/>
  <c r="AK282" i="4"/>
  <c r="AL281" i="4"/>
  <c r="AK281" i="4"/>
  <c r="AL280" i="4"/>
  <c r="AK280" i="4"/>
  <c r="AL279" i="4"/>
  <c r="AK279" i="4"/>
  <c r="AL389" i="4"/>
  <c r="AK389" i="4"/>
  <c r="AL388" i="4"/>
  <c r="AK388" i="4"/>
  <c r="AL387" i="4"/>
  <c r="AK387" i="4"/>
  <c r="AL354" i="4"/>
  <c r="AK354" i="4"/>
  <c r="AL353" i="4"/>
  <c r="AK353" i="4"/>
  <c r="AL352" i="4"/>
  <c r="AK352" i="4"/>
  <c r="AL332" i="4"/>
  <c r="AK332" i="4"/>
  <c r="AL331" i="4"/>
  <c r="AK331" i="4"/>
  <c r="AL330" i="4"/>
  <c r="AK330" i="4"/>
  <c r="AL309" i="4"/>
  <c r="AK309" i="4"/>
  <c r="AL308" i="4"/>
  <c r="AK308" i="4"/>
  <c r="AL307" i="4"/>
  <c r="AK307" i="4"/>
  <c r="AL275" i="4"/>
  <c r="AK275" i="4"/>
  <c r="AL274" i="4"/>
  <c r="AK274" i="4"/>
  <c r="AL273" i="4"/>
  <c r="AK273" i="4"/>
  <c r="AL250" i="4"/>
  <c r="AK250" i="4"/>
  <c r="AL249" i="4"/>
  <c r="AK249" i="4"/>
  <c r="AL248" i="4"/>
  <c r="AK248" i="4"/>
  <c r="AL247" i="4"/>
  <c r="AK247" i="4"/>
  <c r="AL246" i="4"/>
  <c r="AK246" i="4"/>
  <c r="AL245" i="4"/>
  <c r="AK245" i="4"/>
  <c r="AL244" i="4"/>
  <c r="AK244" i="4"/>
  <c r="AL243" i="4"/>
  <c r="AK243" i="4"/>
  <c r="AL242" i="4"/>
  <c r="AK242" i="4"/>
  <c r="AL241" i="4"/>
  <c r="AK241" i="4"/>
  <c r="AL240" i="4"/>
  <c r="AK240" i="4"/>
  <c r="AL239" i="4"/>
  <c r="AK239" i="4"/>
  <c r="AL238" i="4"/>
  <c r="AK238" i="4"/>
  <c r="AL237" i="4"/>
  <c r="AK237" i="4"/>
  <c r="AL207" i="4"/>
  <c r="AK207" i="4"/>
  <c r="AL206" i="4"/>
  <c r="AK206" i="4"/>
  <c r="AL205" i="4"/>
  <c r="AK205" i="4"/>
  <c r="AL191" i="4"/>
  <c r="AK191" i="4"/>
  <c r="AL190" i="4"/>
  <c r="AK190" i="4"/>
  <c r="AL185" i="4"/>
  <c r="AK185" i="4"/>
  <c r="AL179" i="4"/>
  <c r="AK179" i="4"/>
  <c r="AL177" i="4"/>
  <c r="AK177" i="4"/>
  <c r="AL159" i="4"/>
  <c r="AK159" i="4"/>
  <c r="AL128" i="4"/>
  <c r="AK128" i="4"/>
  <c r="AL127" i="4"/>
  <c r="AK127" i="4"/>
  <c r="AL126" i="4"/>
  <c r="AK126" i="4"/>
  <c r="AL116" i="4"/>
  <c r="AK116" i="4"/>
  <c r="AL96" i="4"/>
  <c r="AK96" i="4"/>
  <c r="AL94" i="4"/>
  <c r="AK94" i="4"/>
  <c r="AL89" i="4"/>
  <c r="AK89" i="4"/>
  <c r="AL88" i="4"/>
  <c r="AK88" i="4"/>
  <c r="AL87" i="4"/>
  <c r="AK87" i="4"/>
  <c r="AL81" i="4"/>
  <c r="AK81" i="4"/>
  <c r="AL80" i="4"/>
  <c r="AK80" i="4"/>
  <c r="AL76" i="4"/>
  <c r="AK76" i="4"/>
  <c r="AL75" i="4"/>
  <c r="AK75" i="4"/>
  <c r="AL72" i="4"/>
  <c r="AK72" i="4"/>
  <c r="AL68" i="4"/>
  <c r="AK68" i="4"/>
  <c r="AL52" i="4"/>
  <c r="AK52" i="4"/>
  <c r="AL51" i="4"/>
  <c r="AK51" i="4"/>
  <c r="AL50" i="4"/>
  <c r="AK50" i="4"/>
  <c r="AL48" i="4"/>
  <c r="AK48" i="4"/>
  <c r="AL47" i="4"/>
  <c r="AK47" i="4"/>
  <c r="AL46" i="4"/>
  <c r="AK46" i="4"/>
  <c r="AL44" i="4"/>
  <c r="AK44" i="4"/>
  <c r="AL42" i="4"/>
  <c r="AK42" i="4"/>
  <c r="AL40" i="4"/>
  <c r="AK40" i="4"/>
  <c r="AL39" i="4"/>
  <c r="AK39" i="4"/>
  <c r="AL38" i="4"/>
  <c r="AK38" i="4"/>
  <c r="AL31" i="4"/>
  <c r="AK31" i="4"/>
  <c r="AL29" i="4"/>
  <c r="AK29" i="4"/>
  <c r="AL20" i="4"/>
  <c r="AK20" i="4"/>
  <c r="AL18" i="4"/>
  <c r="AK18" i="4"/>
  <c r="AL15" i="4"/>
  <c r="AK15" i="4"/>
  <c r="AL14" i="4"/>
  <c r="AK14" i="4"/>
  <c r="AL11" i="4"/>
  <c r="AK11" i="4"/>
  <c r="AL10" i="4"/>
  <c r="AK10" i="4"/>
  <c r="AL6" i="4"/>
  <c r="AK6" i="4"/>
  <c r="AL5" i="4"/>
  <c r="AK5" i="4"/>
  <c r="AL4" i="4"/>
  <c r="AK4" i="4"/>
  <c r="AL220" i="4"/>
  <c r="AK220" i="4"/>
  <c r="AL382" i="4"/>
  <c r="AK382" i="4"/>
  <c r="AL381" i="4"/>
  <c r="AK381" i="4"/>
  <c r="AL380" i="4"/>
  <c r="AK380" i="4"/>
  <c r="AL378" i="4"/>
  <c r="AK378" i="4"/>
  <c r="AL377" i="4"/>
  <c r="AK377" i="4"/>
  <c r="AL376" i="4"/>
  <c r="AK376" i="4"/>
  <c r="AL351" i="4"/>
  <c r="AK351" i="4"/>
  <c r="AL350" i="4"/>
  <c r="AK350" i="4"/>
  <c r="AL349" i="4"/>
  <c r="AK349" i="4"/>
  <c r="AL348" i="4"/>
  <c r="AK348" i="4"/>
  <c r="AL347" i="4"/>
  <c r="AK347" i="4"/>
  <c r="AL346" i="4"/>
  <c r="AK346" i="4"/>
  <c r="AL301" i="4"/>
  <c r="AK301" i="4"/>
  <c r="AL300" i="4"/>
  <c r="AK300" i="4"/>
  <c r="AL299" i="4"/>
  <c r="AK299" i="4"/>
  <c r="AL298" i="4"/>
  <c r="AK298" i="4"/>
  <c r="AL297" i="4"/>
  <c r="AK297" i="4"/>
  <c r="AL296" i="4"/>
  <c r="AK296" i="4"/>
  <c r="AL293" i="4"/>
  <c r="AK293" i="4"/>
  <c r="AL292" i="4"/>
  <c r="AK292" i="4"/>
  <c r="AL291" i="4"/>
  <c r="AK291" i="4"/>
  <c r="AL290" i="4"/>
  <c r="AK290" i="4"/>
  <c r="AL289" i="4"/>
  <c r="AK289" i="4"/>
  <c r="AL288" i="4"/>
  <c r="AK288" i="4"/>
  <c r="AL266" i="4"/>
  <c r="AK266" i="4"/>
  <c r="AL265" i="4"/>
  <c r="AK265" i="4"/>
  <c r="AL264" i="4"/>
  <c r="AK264" i="4"/>
  <c r="AL263" i="4"/>
  <c r="AK263" i="4"/>
  <c r="AL262" i="4"/>
  <c r="AK262" i="4"/>
  <c r="AL261" i="4"/>
  <c r="AK261" i="4"/>
  <c r="AL260" i="4"/>
  <c r="AK260" i="4"/>
  <c r="AL259" i="4"/>
  <c r="AK259" i="4"/>
  <c r="AL258" i="4"/>
  <c r="AK258" i="4"/>
  <c r="AL257" i="4"/>
  <c r="AK257" i="4"/>
  <c r="AL256" i="4"/>
  <c r="AK256" i="4"/>
  <c r="AL255" i="4"/>
  <c r="AK255" i="4"/>
  <c r="AL254" i="4"/>
  <c r="AK254" i="4"/>
  <c r="AL253" i="4"/>
  <c r="AK253" i="4"/>
  <c r="AL252" i="4"/>
  <c r="AK252" i="4"/>
  <c r="AL251" i="4"/>
  <c r="AK251" i="4"/>
  <c r="AL219" i="4"/>
  <c r="AK219" i="4"/>
  <c r="AL218" i="4"/>
  <c r="AK218" i="4"/>
  <c r="AL217" i="4"/>
  <c r="AK217" i="4"/>
  <c r="AL216" i="4"/>
  <c r="AK216" i="4"/>
  <c r="AL215" i="4"/>
  <c r="AK215" i="4"/>
  <c r="AL214" i="4"/>
  <c r="AK214" i="4"/>
  <c r="AL167" i="4"/>
  <c r="AK167" i="4"/>
  <c r="AL166" i="4"/>
  <c r="AK166" i="4"/>
  <c r="AL165" i="4"/>
  <c r="AK165" i="4"/>
  <c r="AL164" i="4"/>
  <c r="AK164" i="4"/>
  <c r="AL163" i="4"/>
  <c r="AK163" i="4"/>
  <c r="AL162" i="4"/>
  <c r="AK162" i="4"/>
  <c r="AL161" i="4"/>
  <c r="AK161" i="4"/>
  <c r="AL160" i="4"/>
  <c r="AK160" i="4"/>
  <c r="AL158" i="4"/>
  <c r="AK158" i="4"/>
  <c r="AL157" i="4"/>
  <c r="AK157" i="4"/>
  <c r="AL156" i="4"/>
  <c r="AK156" i="4"/>
  <c r="AL135" i="4"/>
  <c r="AK135" i="4"/>
  <c r="AL134" i="4"/>
  <c r="AK134" i="4"/>
  <c r="AL133" i="4"/>
  <c r="AK133" i="4"/>
  <c r="AL132" i="4"/>
  <c r="AK132" i="4"/>
  <c r="AL131" i="4"/>
  <c r="AK131" i="4"/>
  <c r="AL130" i="4"/>
  <c r="AK130" i="4"/>
  <c r="AL115" i="4"/>
  <c r="AK115" i="4"/>
  <c r="AL105" i="4"/>
  <c r="AK105" i="4"/>
  <c r="AL104" i="4"/>
  <c r="AK104" i="4"/>
  <c r="AL103" i="4"/>
  <c r="AK103" i="4"/>
  <c r="AL102" i="4"/>
  <c r="AK102" i="4"/>
  <c r="AL101" i="4"/>
  <c r="AK101" i="4"/>
  <c r="AL100" i="4"/>
  <c r="AK100" i="4"/>
  <c r="AL99" i="4"/>
  <c r="AK99" i="4"/>
  <c r="AL98" i="4"/>
  <c r="AK98" i="4"/>
  <c r="AL97" i="4"/>
  <c r="AK97" i="4"/>
  <c r="AL92" i="4"/>
  <c r="AK92" i="4"/>
  <c r="AL85" i="4"/>
  <c r="AK85" i="4"/>
  <c r="AL84" i="4"/>
  <c r="AK84" i="4"/>
  <c r="AL78" i="4"/>
  <c r="AK78" i="4"/>
  <c r="AL73" i="4"/>
  <c r="AK73" i="4"/>
  <c r="AL59" i="4"/>
  <c r="AK59" i="4"/>
  <c r="AL54" i="4"/>
  <c r="AK54" i="4"/>
  <c r="AL53" i="4"/>
  <c r="AK53" i="4"/>
  <c r="AL43" i="4"/>
  <c r="AK43" i="4"/>
  <c r="AL37" i="4"/>
  <c r="AK37" i="4"/>
  <c r="AL35" i="4"/>
  <c r="AK35" i="4"/>
  <c r="AL28" i="4"/>
  <c r="AK28" i="4"/>
  <c r="AL19" i="4"/>
  <c r="AK19" i="4"/>
  <c r="AL17" i="4"/>
  <c r="AK17" i="4"/>
  <c r="AL13" i="4"/>
  <c r="AK13" i="4"/>
  <c r="AL12" i="4"/>
  <c r="AK12" i="4"/>
  <c r="AL3" i="4"/>
  <c r="AK3" i="4"/>
  <c r="AL173" i="4"/>
  <c r="AK173" i="4"/>
  <c r="AL172" i="4"/>
  <c r="AK172" i="4"/>
  <c r="AL171" i="4"/>
  <c r="AK171" i="4"/>
  <c r="AL386" i="4"/>
  <c r="AK386" i="4"/>
  <c r="AL385" i="4"/>
  <c r="AK385" i="4"/>
  <c r="AL384" i="4"/>
  <c r="AK384" i="4"/>
  <c r="AL357" i="4"/>
  <c r="AK357" i="4"/>
  <c r="AL356" i="4"/>
  <c r="AK356" i="4"/>
  <c r="AL355" i="4"/>
  <c r="AK355" i="4"/>
  <c r="AL335" i="4"/>
  <c r="AK335" i="4"/>
  <c r="AL334" i="4"/>
  <c r="AK334" i="4"/>
  <c r="AL333" i="4"/>
  <c r="AK333" i="4"/>
  <c r="AL306" i="4"/>
  <c r="AK306" i="4"/>
  <c r="AL305" i="4"/>
  <c r="AK305" i="4"/>
  <c r="AL304" i="4"/>
  <c r="AK304" i="4"/>
  <c r="AL278" i="4"/>
  <c r="AK278" i="4"/>
  <c r="AL277" i="4"/>
  <c r="AK277" i="4"/>
  <c r="AL276" i="4"/>
  <c r="AK276" i="4"/>
  <c r="AL204" i="4"/>
  <c r="AK204" i="4"/>
  <c r="AL203" i="4"/>
  <c r="AK203" i="4"/>
  <c r="AL202" i="4"/>
  <c r="AK202" i="4"/>
  <c r="AL189" i="4"/>
  <c r="AK189" i="4"/>
  <c r="AL188" i="4"/>
  <c r="AK188" i="4"/>
  <c r="AL187" i="4"/>
  <c r="AK187" i="4"/>
  <c r="AL186" i="4"/>
  <c r="AK186" i="4"/>
  <c r="AL176" i="4"/>
  <c r="AK176" i="4"/>
  <c r="AL175" i="4"/>
  <c r="AK175" i="4"/>
  <c r="AL174" i="4"/>
  <c r="AK174" i="4"/>
  <c r="AL151" i="4"/>
  <c r="AK151" i="4"/>
  <c r="AL150" i="4"/>
  <c r="AK150" i="4"/>
  <c r="AL149" i="4"/>
  <c r="AK149" i="4"/>
  <c r="AL136" i="4"/>
  <c r="AK136" i="4"/>
  <c r="AL129" i="4"/>
  <c r="AK129" i="4"/>
  <c r="AL77" i="4"/>
  <c r="AK77" i="4"/>
  <c r="AL74" i="4"/>
  <c r="AK74" i="4"/>
  <c r="AL69" i="4"/>
  <c r="AK69" i="4"/>
  <c r="AL66" i="4"/>
  <c r="AK66" i="4"/>
  <c r="AL64" i="4"/>
  <c r="AK64" i="4"/>
  <c r="AL63" i="4"/>
  <c r="AK63" i="4"/>
  <c r="AL62" i="4"/>
  <c r="AK62" i="4"/>
  <c r="AL61" i="4"/>
  <c r="AK61" i="4"/>
  <c r="AL60" i="4"/>
  <c r="AK60" i="4"/>
  <c r="AL57" i="4"/>
  <c r="AK57" i="4"/>
  <c r="AL56" i="4"/>
  <c r="AK56" i="4"/>
  <c r="AL55" i="4"/>
  <c r="AK55" i="4"/>
  <c r="AL36" i="4"/>
  <c r="AK36" i="4"/>
  <c r="AL33" i="4"/>
  <c r="AK33" i="4"/>
  <c r="AL30" i="4"/>
  <c r="AK30" i="4"/>
  <c r="AL27" i="4"/>
  <c r="AK27" i="4"/>
  <c r="AL26" i="4"/>
  <c r="AK26" i="4"/>
  <c r="AL25" i="4"/>
  <c r="AK25" i="4"/>
  <c r="AL24" i="4"/>
  <c r="AK24" i="4"/>
  <c r="AL22" i="4"/>
  <c r="AK22" i="4"/>
  <c r="AL21" i="4"/>
  <c r="AK21" i="4"/>
  <c r="AL435" i="4"/>
  <c r="AK435" i="4"/>
  <c r="AL434" i="4"/>
  <c r="AK434" i="4"/>
  <c r="AL433" i="4"/>
  <c r="AK433" i="4"/>
  <c r="AL432" i="4"/>
  <c r="AK432" i="4"/>
  <c r="AL431" i="4"/>
  <c r="AK431" i="4"/>
  <c r="AL430" i="4"/>
  <c r="AK430" i="4"/>
  <c r="AL429" i="4"/>
  <c r="AK429" i="4"/>
  <c r="AL428" i="4"/>
  <c r="AK428" i="4"/>
  <c r="AL427" i="4"/>
  <c r="AK427" i="4"/>
  <c r="AL426" i="4"/>
  <c r="AK426" i="4"/>
  <c r="AL425" i="4"/>
  <c r="AK425" i="4"/>
  <c r="AL424" i="4"/>
  <c r="AK424" i="4"/>
  <c r="AL423" i="4"/>
  <c r="AK423" i="4"/>
  <c r="AL448" i="4"/>
  <c r="AK448" i="4"/>
  <c r="AL447" i="4"/>
  <c r="AK447" i="4"/>
  <c r="AL446" i="4"/>
  <c r="AK446" i="4"/>
  <c r="AL445" i="4"/>
  <c r="AK445" i="4"/>
  <c r="AL444" i="4"/>
  <c r="AK444" i="4"/>
  <c r="AL443" i="4"/>
  <c r="AK443" i="4"/>
  <c r="AL442" i="4"/>
  <c r="AK442" i="4"/>
  <c r="AL441" i="4"/>
  <c r="AK441" i="4"/>
  <c r="AL440" i="4"/>
  <c r="AK440" i="4"/>
  <c r="AL439" i="4"/>
  <c r="AK439" i="4"/>
  <c r="AL438" i="4"/>
  <c r="AK438" i="4"/>
  <c r="AL437" i="4"/>
  <c r="AK437" i="4"/>
  <c r="AL436" i="4"/>
  <c r="AK436" i="4"/>
  <c r="AL375" i="4"/>
  <c r="AK375" i="4"/>
  <c r="AL374" i="4"/>
  <c r="AK374" i="4"/>
  <c r="AL373" i="4"/>
  <c r="AK373" i="4"/>
  <c r="AL372" i="4"/>
  <c r="AK372" i="4"/>
  <c r="AL371" i="4"/>
  <c r="AK371" i="4"/>
  <c r="AL370" i="4"/>
  <c r="AK370" i="4"/>
  <c r="AL363" i="4"/>
  <c r="AK363" i="4"/>
  <c r="AL362" i="4"/>
  <c r="AK362" i="4"/>
  <c r="AL361" i="4"/>
  <c r="AK361" i="4"/>
  <c r="AL360" i="4"/>
  <c r="AK360" i="4"/>
  <c r="AL359" i="4"/>
  <c r="AK359" i="4"/>
  <c r="AL358" i="4"/>
  <c r="AK358" i="4"/>
  <c r="AL327" i="4"/>
  <c r="AK327" i="4"/>
  <c r="AL326" i="4"/>
  <c r="AK326" i="4"/>
  <c r="AL325" i="4"/>
  <c r="AK325" i="4"/>
  <c r="AL324" i="4"/>
  <c r="AK324" i="4"/>
  <c r="AL323" i="4"/>
  <c r="AK323" i="4"/>
  <c r="AL322" i="4"/>
  <c r="AK322" i="4"/>
  <c r="AL272" i="4"/>
  <c r="AK272" i="4"/>
  <c r="AL271" i="4"/>
  <c r="AK271" i="4"/>
  <c r="AL270" i="4"/>
  <c r="AK270" i="4"/>
  <c r="AL269" i="4"/>
  <c r="AK269" i="4"/>
  <c r="AL268" i="4"/>
  <c r="AK268" i="4"/>
  <c r="AL267" i="4"/>
  <c r="AK267" i="4"/>
  <c r="AL184" i="4"/>
  <c r="AK184" i="4"/>
  <c r="AL183" i="4"/>
  <c r="AK183" i="4"/>
  <c r="AL182" i="4"/>
  <c r="AK182" i="4"/>
  <c r="AL181" i="4"/>
  <c r="AK181" i="4"/>
  <c r="AL180" i="4"/>
  <c r="AK180" i="4"/>
  <c r="AL178" i="4"/>
  <c r="AK178" i="4"/>
  <c r="AL70" i="4"/>
  <c r="AK70" i="4"/>
  <c r="AL16" i="4"/>
  <c r="AK16" i="4"/>
  <c r="AL8" i="4"/>
  <c r="AK8" i="4"/>
  <c r="AL7" i="4"/>
  <c r="AK7" i="4"/>
  <c r="AG403" i="4"/>
  <c r="AF403" i="4"/>
  <c r="AG402" i="4"/>
  <c r="AF402" i="4"/>
  <c r="AG401" i="4"/>
  <c r="AF401" i="4"/>
  <c r="AG400" i="4"/>
  <c r="AF400" i="4"/>
  <c r="AG399" i="4"/>
  <c r="AF399" i="4"/>
  <c r="AG398" i="4"/>
  <c r="AF398" i="4"/>
  <c r="AG329" i="4"/>
  <c r="AF329" i="4"/>
  <c r="AG328" i="4"/>
  <c r="AF328" i="4"/>
  <c r="AG211" i="4"/>
  <c r="AF211" i="4"/>
  <c r="AG210" i="4"/>
  <c r="AF210" i="4"/>
  <c r="AG209" i="4"/>
  <c r="AF209" i="4"/>
  <c r="AG208" i="4"/>
  <c r="AF208" i="4"/>
  <c r="AG170" i="4"/>
  <c r="AF170" i="4"/>
  <c r="AG169" i="4"/>
  <c r="AF169" i="4"/>
  <c r="AG168" i="4"/>
  <c r="AF168" i="4"/>
  <c r="AG154" i="4"/>
  <c r="AF154" i="4"/>
  <c r="AG153" i="4"/>
  <c r="AF153" i="4"/>
  <c r="AG152" i="4"/>
  <c r="AF152" i="4"/>
  <c r="AG106" i="4"/>
  <c r="AF106" i="4"/>
  <c r="AG201" i="4"/>
  <c r="AF201" i="4"/>
  <c r="AG93" i="4"/>
  <c r="AF93" i="4"/>
  <c r="AG198" i="4"/>
  <c r="AF198" i="4"/>
  <c r="AG110" i="4"/>
  <c r="AF110" i="4"/>
  <c r="AG32" i="4"/>
  <c r="AF32" i="4"/>
  <c r="AG45" i="4"/>
  <c r="AF45" i="4"/>
  <c r="AG79" i="4"/>
  <c r="AF79" i="4"/>
  <c r="AG368" i="4"/>
  <c r="AF368" i="4"/>
  <c r="AG365" i="4"/>
  <c r="AF365" i="4"/>
  <c r="AG367" i="4"/>
  <c r="AF367" i="4"/>
  <c r="AG113" i="4"/>
  <c r="AF113" i="4"/>
  <c r="AG49" i="4"/>
  <c r="AF49" i="4"/>
  <c r="AG71" i="4"/>
  <c r="AF71" i="4"/>
  <c r="AG197" i="4"/>
  <c r="AF197" i="4"/>
  <c r="AG58" i="4"/>
  <c r="AF58" i="4"/>
  <c r="AG90" i="4"/>
  <c r="AF90" i="4"/>
  <c r="AG196" i="4"/>
  <c r="AF196" i="4"/>
  <c r="AG91" i="4"/>
  <c r="AF91" i="4"/>
  <c r="AG199" i="4"/>
  <c r="AF199" i="4"/>
  <c r="AG41" i="4"/>
  <c r="AF41" i="4"/>
  <c r="AG364" i="4"/>
  <c r="AF364" i="4"/>
  <c r="AG82" i="4"/>
  <c r="AF82" i="4"/>
  <c r="AG107" i="4"/>
  <c r="AF107" i="4"/>
  <c r="AG200" i="4"/>
  <c r="AF200" i="4"/>
  <c r="AG65" i="4"/>
  <c r="AF65" i="4"/>
  <c r="AG111" i="4"/>
  <c r="AF111" i="4"/>
  <c r="AG9" i="4"/>
  <c r="AF9" i="4"/>
  <c r="AG108" i="4"/>
  <c r="AF108" i="4"/>
  <c r="AG86" i="4"/>
  <c r="AF86" i="4"/>
  <c r="AG95" i="4"/>
  <c r="AF95" i="4"/>
  <c r="AG114" i="4"/>
  <c r="AF114" i="4"/>
  <c r="AG109" i="4"/>
  <c r="AF109" i="4"/>
  <c r="AG34" i="4"/>
  <c r="AF34" i="4"/>
  <c r="AG366" i="4"/>
  <c r="AF366" i="4"/>
  <c r="AG369" i="4"/>
  <c r="AF369" i="4"/>
  <c r="AG112" i="4"/>
  <c r="AF112" i="4"/>
  <c r="AG67" i="4"/>
  <c r="AF67" i="4"/>
  <c r="AG23" i="4"/>
  <c r="AF23" i="4"/>
  <c r="AG83" i="4"/>
  <c r="AF83" i="4"/>
  <c r="AG287" i="4"/>
  <c r="AF287" i="4"/>
  <c r="AG282" i="4"/>
  <c r="AF282" i="4"/>
  <c r="AG281" i="4"/>
  <c r="AF281" i="4"/>
  <c r="AG280" i="4"/>
  <c r="AF280" i="4"/>
  <c r="AG279" i="4"/>
  <c r="AF279" i="4"/>
  <c r="AG389" i="4"/>
  <c r="AF389" i="4"/>
  <c r="AG388" i="4"/>
  <c r="AF388" i="4"/>
  <c r="AG387" i="4"/>
  <c r="AF387" i="4"/>
  <c r="AG354" i="4"/>
  <c r="AF354" i="4"/>
  <c r="AG353" i="4"/>
  <c r="AF353" i="4"/>
  <c r="AG352" i="4"/>
  <c r="AF352" i="4"/>
  <c r="AG332" i="4"/>
  <c r="AF332" i="4"/>
  <c r="AG331" i="4"/>
  <c r="AF331" i="4"/>
  <c r="AG330" i="4"/>
  <c r="AF330" i="4"/>
  <c r="AG309" i="4"/>
  <c r="AF309" i="4"/>
  <c r="AG308" i="4"/>
  <c r="AF308" i="4"/>
  <c r="AG307" i="4"/>
  <c r="AF307" i="4"/>
  <c r="AG275" i="4"/>
  <c r="AF275" i="4"/>
  <c r="AG274" i="4"/>
  <c r="AF274" i="4"/>
  <c r="AG273" i="4"/>
  <c r="AF273" i="4"/>
  <c r="AG250" i="4"/>
  <c r="AF250" i="4"/>
  <c r="AG249" i="4"/>
  <c r="AF249" i="4"/>
  <c r="AG248" i="4"/>
  <c r="AF248" i="4"/>
  <c r="AG247" i="4"/>
  <c r="AF247" i="4"/>
  <c r="AG246" i="4"/>
  <c r="AF246" i="4"/>
  <c r="AG245" i="4"/>
  <c r="AF245" i="4"/>
  <c r="AG244" i="4"/>
  <c r="AF244" i="4"/>
  <c r="AG243" i="4"/>
  <c r="AF243" i="4"/>
  <c r="AG242" i="4"/>
  <c r="AF242" i="4"/>
  <c r="AG241" i="4"/>
  <c r="AF241" i="4"/>
  <c r="AG240" i="4"/>
  <c r="AF240" i="4"/>
  <c r="AG239" i="4"/>
  <c r="AF239" i="4"/>
  <c r="AG238" i="4"/>
  <c r="AF238" i="4"/>
  <c r="AG237" i="4"/>
  <c r="AF237" i="4"/>
  <c r="AG207" i="4"/>
  <c r="AF207" i="4"/>
  <c r="AG206" i="4"/>
  <c r="AF206" i="4"/>
  <c r="AG205" i="4"/>
  <c r="AF205" i="4"/>
  <c r="AG191" i="4"/>
  <c r="AF191" i="4"/>
  <c r="AG190" i="4"/>
  <c r="AF190" i="4"/>
  <c r="AG185" i="4"/>
  <c r="AF185" i="4"/>
  <c r="AG179" i="4"/>
  <c r="AF179" i="4"/>
  <c r="AG177" i="4"/>
  <c r="AF177" i="4"/>
  <c r="AG159" i="4"/>
  <c r="AF159" i="4"/>
  <c r="AG128" i="4"/>
  <c r="AF128" i="4"/>
  <c r="AG127" i="4"/>
  <c r="AF127" i="4"/>
  <c r="AG126" i="4"/>
  <c r="AF126" i="4"/>
  <c r="AG116" i="4"/>
  <c r="AF116" i="4"/>
  <c r="AG96" i="4"/>
  <c r="AF96" i="4"/>
  <c r="AG94" i="4"/>
  <c r="AF94" i="4"/>
  <c r="AG89" i="4"/>
  <c r="AF89" i="4"/>
  <c r="AG88" i="4"/>
  <c r="AF88" i="4"/>
  <c r="AG87" i="4"/>
  <c r="AF87" i="4"/>
  <c r="AG81" i="4"/>
  <c r="AF81" i="4"/>
  <c r="AG80" i="4"/>
  <c r="AF80" i="4"/>
  <c r="AG76" i="4"/>
  <c r="AF76" i="4"/>
  <c r="AG75" i="4"/>
  <c r="AF75" i="4"/>
  <c r="AG72" i="4"/>
  <c r="AF72" i="4"/>
  <c r="AG68" i="4"/>
  <c r="AF68" i="4"/>
  <c r="AG52" i="4"/>
  <c r="AF52" i="4"/>
  <c r="AG51" i="4"/>
  <c r="AF51" i="4"/>
  <c r="AG50" i="4"/>
  <c r="AF50" i="4"/>
  <c r="AG48" i="4"/>
  <c r="AF48" i="4"/>
  <c r="AG47" i="4"/>
  <c r="AF47" i="4"/>
  <c r="AG46" i="4"/>
  <c r="AF46" i="4"/>
  <c r="AG44" i="4"/>
  <c r="AF44" i="4"/>
  <c r="AG42" i="4"/>
  <c r="AF42" i="4"/>
  <c r="AG40" i="4"/>
  <c r="AF40" i="4"/>
  <c r="AG39" i="4"/>
  <c r="AF39" i="4"/>
  <c r="AG38" i="4"/>
  <c r="AF38" i="4"/>
  <c r="AG31" i="4"/>
  <c r="AF31" i="4"/>
  <c r="AG29" i="4"/>
  <c r="AF29" i="4"/>
  <c r="AG20" i="4"/>
  <c r="AF20" i="4"/>
  <c r="AG18" i="4"/>
  <c r="AF18" i="4"/>
  <c r="AG15" i="4"/>
  <c r="AF15" i="4"/>
  <c r="AG14" i="4"/>
  <c r="AF14" i="4"/>
  <c r="AG11" i="4"/>
  <c r="AF11" i="4"/>
  <c r="AG10" i="4"/>
  <c r="AF10" i="4"/>
  <c r="AG6" i="4"/>
  <c r="AF6" i="4"/>
  <c r="AG5" i="4"/>
  <c r="AF5" i="4"/>
  <c r="AG4" i="4"/>
  <c r="AF4" i="4"/>
  <c r="AG220" i="4"/>
  <c r="AF220" i="4"/>
  <c r="AG382" i="4"/>
  <c r="AF382" i="4"/>
  <c r="AG381" i="4"/>
  <c r="AF381" i="4"/>
  <c r="AG380" i="4"/>
  <c r="AF380" i="4"/>
  <c r="AG378" i="4"/>
  <c r="AF378" i="4"/>
  <c r="AG377" i="4"/>
  <c r="AF377" i="4"/>
  <c r="AG376" i="4"/>
  <c r="AF376" i="4"/>
  <c r="AG351" i="4"/>
  <c r="AF351" i="4"/>
  <c r="AG350" i="4"/>
  <c r="AF350" i="4"/>
  <c r="AG349" i="4"/>
  <c r="AF349" i="4"/>
  <c r="AG348" i="4"/>
  <c r="AF348" i="4"/>
  <c r="AG347" i="4"/>
  <c r="AF347" i="4"/>
  <c r="AG346" i="4"/>
  <c r="AF346" i="4"/>
  <c r="AG301" i="4"/>
  <c r="AF301" i="4"/>
  <c r="AG300" i="4"/>
  <c r="AF300" i="4"/>
  <c r="AG299" i="4"/>
  <c r="AF299" i="4"/>
  <c r="AG298" i="4"/>
  <c r="AF298" i="4"/>
  <c r="AG297" i="4"/>
  <c r="AF297" i="4"/>
  <c r="AG296" i="4"/>
  <c r="AF296" i="4"/>
  <c r="AG293" i="4"/>
  <c r="AF293" i="4"/>
  <c r="AG292" i="4"/>
  <c r="AF292" i="4"/>
  <c r="AG291" i="4"/>
  <c r="AF291" i="4"/>
  <c r="AG290" i="4"/>
  <c r="AF290" i="4"/>
  <c r="AG289" i="4"/>
  <c r="AF289" i="4"/>
  <c r="AG288" i="4"/>
  <c r="AF288" i="4"/>
  <c r="AG266" i="4"/>
  <c r="AF266" i="4"/>
  <c r="AG265" i="4"/>
  <c r="AF265" i="4"/>
  <c r="AG264" i="4"/>
  <c r="AF264" i="4"/>
  <c r="AG263" i="4"/>
  <c r="AF263" i="4"/>
  <c r="AG262" i="4"/>
  <c r="AF262" i="4"/>
  <c r="AG261" i="4"/>
  <c r="AF261" i="4"/>
  <c r="AG260" i="4"/>
  <c r="AF260" i="4"/>
  <c r="AG259" i="4"/>
  <c r="AF259" i="4"/>
  <c r="AG258" i="4"/>
  <c r="AF258" i="4"/>
  <c r="AG257" i="4"/>
  <c r="AF257" i="4"/>
  <c r="AG256" i="4"/>
  <c r="AF256" i="4"/>
  <c r="AG255" i="4"/>
  <c r="AF255" i="4"/>
  <c r="AG254" i="4"/>
  <c r="AF254" i="4"/>
  <c r="AG253" i="4"/>
  <c r="AF253" i="4"/>
  <c r="AG252" i="4"/>
  <c r="AF252" i="4"/>
  <c r="AG251" i="4"/>
  <c r="AF251" i="4"/>
  <c r="AG219" i="4"/>
  <c r="AF219" i="4"/>
  <c r="AG218" i="4"/>
  <c r="AF218" i="4"/>
  <c r="AG217" i="4"/>
  <c r="AF217" i="4"/>
  <c r="AG216" i="4"/>
  <c r="AF216" i="4"/>
  <c r="AG215" i="4"/>
  <c r="AF215" i="4"/>
  <c r="AG214" i="4"/>
  <c r="AF214" i="4"/>
  <c r="AG167" i="4"/>
  <c r="AF167" i="4"/>
  <c r="AG166" i="4"/>
  <c r="AF166" i="4"/>
  <c r="AG165" i="4"/>
  <c r="AF165" i="4"/>
  <c r="AG164" i="4"/>
  <c r="AF164" i="4"/>
  <c r="AG163" i="4"/>
  <c r="AF163" i="4"/>
  <c r="AG162" i="4"/>
  <c r="AF162" i="4"/>
  <c r="AG161" i="4"/>
  <c r="AF161" i="4"/>
  <c r="AG160" i="4"/>
  <c r="AF160" i="4"/>
  <c r="AG158" i="4"/>
  <c r="AF158" i="4"/>
  <c r="AG157" i="4"/>
  <c r="AF157" i="4"/>
  <c r="AG156" i="4"/>
  <c r="AF156" i="4"/>
  <c r="AG135" i="4"/>
  <c r="AF135" i="4"/>
  <c r="AG134" i="4"/>
  <c r="AF134" i="4"/>
  <c r="AG133" i="4"/>
  <c r="AF133" i="4"/>
  <c r="AG132" i="4"/>
  <c r="AF132" i="4"/>
  <c r="AG131" i="4"/>
  <c r="AF131" i="4"/>
  <c r="AG130" i="4"/>
  <c r="AF130" i="4"/>
  <c r="AG115" i="4"/>
  <c r="AF115" i="4"/>
  <c r="AG105" i="4"/>
  <c r="AF105" i="4"/>
  <c r="AG104" i="4"/>
  <c r="AF104" i="4"/>
  <c r="AG103" i="4"/>
  <c r="AF103" i="4"/>
  <c r="AG102" i="4"/>
  <c r="AF102" i="4"/>
  <c r="AG101" i="4"/>
  <c r="AF101" i="4"/>
  <c r="AG100" i="4"/>
  <c r="AF100" i="4"/>
  <c r="AG99" i="4"/>
  <c r="AF99" i="4"/>
  <c r="AG98" i="4"/>
  <c r="AF98" i="4"/>
  <c r="AG97" i="4"/>
  <c r="AF97" i="4"/>
  <c r="AG92" i="4"/>
  <c r="AF92" i="4"/>
  <c r="AG85" i="4"/>
  <c r="AF85" i="4"/>
  <c r="AG84" i="4"/>
  <c r="AF84" i="4"/>
  <c r="AG78" i="4"/>
  <c r="AF78" i="4"/>
  <c r="AG73" i="4"/>
  <c r="AF73" i="4"/>
  <c r="AG59" i="4"/>
  <c r="AF59" i="4"/>
  <c r="AG54" i="4"/>
  <c r="AF54" i="4"/>
  <c r="AG53" i="4"/>
  <c r="AF53" i="4"/>
  <c r="AG43" i="4"/>
  <c r="AF43" i="4"/>
  <c r="AG37" i="4"/>
  <c r="AF37" i="4"/>
  <c r="AG35" i="4"/>
  <c r="AF35" i="4"/>
  <c r="AG28" i="4"/>
  <c r="AF28" i="4"/>
  <c r="AG19" i="4"/>
  <c r="AF19" i="4"/>
  <c r="AG17" i="4"/>
  <c r="AF17" i="4"/>
  <c r="AG13" i="4"/>
  <c r="AF13" i="4"/>
  <c r="AG12" i="4"/>
  <c r="AF12" i="4"/>
  <c r="AG3" i="4"/>
  <c r="AF3" i="4"/>
  <c r="AG173" i="4"/>
  <c r="AF173" i="4"/>
  <c r="AG172" i="4"/>
  <c r="AF172" i="4"/>
  <c r="AG171" i="4"/>
  <c r="AF171" i="4"/>
  <c r="AG386" i="4"/>
  <c r="AF386" i="4"/>
  <c r="AG385" i="4"/>
  <c r="AF385" i="4"/>
  <c r="AG384" i="4"/>
  <c r="AF384" i="4"/>
  <c r="AG357" i="4"/>
  <c r="AF357" i="4"/>
  <c r="AG356" i="4"/>
  <c r="AF356" i="4"/>
  <c r="AG355" i="4"/>
  <c r="AF355" i="4"/>
  <c r="AG335" i="4"/>
  <c r="AF335" i="4"/>
  <c r="AG334" i="4"/>
  <c r="AF334" i="4"/>
  <c r="AG333" i="4"/>
  <c r="AF333" i="4"/>
  <c r="AG306" i="4"/>
  <c r="AF306" i="4"/>
  <c r="AG305" i="4"/>
  <c r="AF305" i="4"/>
  <c r="AG304" i="4"/>
  <c r="AF304" i="4"/>
  <c r="AG278" i="4"/>
  <c r="AF278" i="4"/>
  <c r="AG277" i="4"/>
  <c r="AF277" i="4"/>
  <c r="AG276" i="4"/>
  <c r="AF276" i="4"/>
  <c r="AG204" i="4"/>
  <c r="AF204" i="4"/>
  <c r="AG203" i="4"/>
  <c r="AF203" i="4"/>
  <c r="AG202" i="4"/>
  <c r="AF202" i="4"/>
  <c r="AG189" i="4"/>
  <c r="AF189" i="4"/>
  <c r="AG188" i="4"/>
  <c r="AF188" i="4"/>
  <c r="AG187" i="4"/>
  <c r="AF187" i="4"/>
  <c r="AG186" i="4"/>
  <c r="AF186" i="4"/>
  <c r="AG176" i="4"/>
  <c r="AF176" i="4"/>
  <c r="AG175" i="4"/>
  <c r="AF175" i="4"/>
  <c r="AG174" i="4"/>
  <c r="AF174" i="4"/>
  <c r="AG151" i="4"/>
  <c r="AF151" i="4"/>
  <c r="AG150" i="4"/>
  <c r="AF150" i="4"/>
  <c r="AG149" i="4"/>
  <c r="AF149" i="4"/>
  <c r="AG136" i="4"/>
  <c r="AF136" i="4"/>
  <c r="AG129" i="4"/>
  <c r="AF129" i="4"/>
  <c r="AG77" i="4"/>
  <c r="AF77" i="4"/>
  <c r="AG74" i="4"/>
  <c r="AF74" i="4"/>
  <c r="AG69" i="4"/>
  <c r="AF69" i="4"/>
  <c r="AG66" i="4"/>
  <c r="AF66" i="4"/>
  <c r="AG64" i="4"/>
  <c r="AF64" i="4"/>
  <c r="AG63" i="4"/>
  <c r="AF63" i="4"/>
  <c r="AG62" i="4"/>
  <c r="AF62" i="4"/>
  <c r="AG61" i="4"/>
  <c r="AF61" i="4"/>
  <c r="AG60" i="4"/>
  <c r="AF60" i="4"/>
  <c r="AG57" i="4"/>
  <c r="AF57" i="4"/>
  <c r="AG56" i="4"/>
  <c r="AF56" i="4"/>
  <c r="AG55" i="4"/>
  <c r="AF55" i="4"/>
  <c r="AG36" i="4"/>
  <c r="AF36" i="4"/>
  <c r="AG33" i="4"/>
  <c r="AF33" i="4"/>
  <c r="AG30" i="4"/>
  <c r="AF30" i="4"/>
  <c r="AG27" i="4"/>
  <c r="AF27" i="4"/>
  <c r="AG26" i="4"/>
  <c r="AF26" i="4"/>
  <c r="AG25" i="4"/>
  <c r="AF25" i="4"/>
  <c r="AG24" i="4"/>
  <c r="AF24" i="4"/>
  <c r="AG22" i="4"/>
  <c r="AF22" i="4"/>
  <c r="AG21" i="4"/>
  <c r="AF21" i="4"/>
  <c r="AG435" i="4"/>
  <c r="AF435" i="4"/>
  <c r="AG434" i="4"/>
  <c r="AF434" i="4"/>
  <c r="AG433" i="4"/>
  <c r="AF433" i="4"/>
  <c r="AG432" i="4"/>
  <c r="AF432" i="4"/>
  <c r="AG431" i="4"/>
  <c r="AF431" i="4"/>
  <c r="AG430" i="4"/>
  <c r="AF430" i="4"/>
  <c r="AG429" i="4"/>
  <c r="AF429" i="4"/>
  <c r="AG428" i="4"/>
  <c r="AF428" i="4"/>
  <c r="AG427" i="4"/>
  <c r="AF427" i="4"/>
  <c r="AG426" i="4"/>
  <c r="AF426" i="4"/>
  <c r="AG425" i="4"/>
  <c r="AF425" i="4"/>
  <c r="AG424" i="4"/>
  <c r="AF424" i="4"/>
  <c r="AG423" i="4"/>
  <c r="AF423" i="4"/>
  <c r="AG448" i="4"/>
  <c r="AF448" i="4"/>
  <c r="AG447" i="4"/>
  <c r="AF447" i="4"/>
  <c r="AG446" i="4"/>
  <c r="AF446" i="4"/>
  <c r="AG445" i="4"/>
  <c r="AF445" i="4"/>
  <c r="AG444" i="4"/>
  <c r="AF444" i="4"/>
  <c r="AG443" i="4"/>
  <c r="AF443" i="4"/>
  <c r="AG442" i="4"/>
  <c r="AF442" i="4"/>
  <c r="AG441" i="4"/>
  <c r="AF441" i="4"/>
  <c r="AG440" i="4"/>
  <c r="AF440" i="4"/>
  <c r="AG439" i="4"/>
  <c r="AF439" i="4"/>
  <c r="AG438" i="4"/>
  <c r="AF438" i="4"/>
  <c r="AG437" i="4"/>
  <c r="AF437" i="4"/>
  <c r="AG436" i="4"/>
  <c r="AF436" i="4"/>
  <c r="AG375" i="4"/>
  <c r="AF375" i="4"/>
  <c r="AG374" i="4"/>
  <c r="AF374" i="4"/>
  <c r="AG373" i="4"/>
  <c r="AF373" i="4"/>
  <c r="AG372" i="4"/>
  <c r="AF372" i="4"/>
  <c r="AG371" i="4"/>
  <c r="AF371" i="4"/>
  <c r="AG370" i="4"/>
  <c r="AF370" i="4"/>
  <c r="AG363" i="4"/>
  <c r="AF363" i="4"/>
  <c r="AG362" i="4"/>
  <c r="AF362" i="4"/>
  <c r="AG361" i="4"/>
  <c r="AF361" i="4"/>
  <c r="AG360" i="4"/>
  <c r="AF360" i="4"/>
  <c r="AG359" i="4"/>
  <c r="AF359" i="4"/>
  <c r="AG358" i="4"/>
  <c r="AF358" i="4"/>
  <c r="AG327" i="4"/>
  <c r="AF327" i="4"/>
  <c r="AG326" i="4"/>
  <c r="AF326" i="4"/>
  <c r="AG325" i="4"/>
  <c r="AF325" i="4"/>
  <c r="AG324" i="4"/>
  <c r="AF324" i="4"/>
  <c r="AG323" i="4"/>
  <c r="AF323" i="4"/>
  <c r="AG322" i="4"/>
  <c r="AF322" i="4"/>
  <c r="AG272" i="4"/>
  <c r="AF272" i="4"/>
  <c r="AG271" i="4"/>
  <c r="AF271" i="4"/>
  <c r="AG270" i="4"/>
  <c r="AF270" i="4"/>
  <c r="AG269" i="4"/>
  <c r="AF269" i="4"/>
  <c r="AG268" i="4"/>
  <c r="AF268" i="4"/>
  <c r="AG267" i="4"/>
  <c r="AF267" i="4"/>
  <c r="AG184" i="4"/>
  <c r="AF184" i="4"/>
  <c r="AG183" i="4"/>
  <c r="AF183" i="4"/>
  <c r="AG182" i="4"/>
  <c r="AF182" i="4"/>
  <c r="AG181" i="4"/>
  <c r="AF181" i="4"/>
  <c r="AG180" i="4"/>
  <c r="AF180" i="4"/>
  <c r="AG178" i="4"/>
  <c r="AF178" i="4"/>
  <c r="AG70" i="4"/>
  <c r="AF70" i="4"/>
  <c r="AG16" i="4"/>
  <c r="AF16" i="4"/>
  <c r="AG8" i="4"/>
  <c r="AF8" i="4"/>
  <c r="AG7" i="4"/>
  <c r="AF7" i="4"/>
  <c r="AB403" i="4"/>
  <c r="AB402" i="4"/>
  <c r="AB401" i="4"/>
  <c r="AB400" i="4"/>
  <c r="AB399" i="4"/>
  <c r="AB398" i="4"/>
  <c r="AB329" i="4"/>
  <c r="AB328" i="4"/>
  <c r="AB211" i="4"/>
  <c r="AB210" i="4"/>
  <c r="AB209" i="4"/>
  <c r="AB208" i="4"/>
  <c r="AB170" i="4"/>
  <c r="AB169" i="4"/>
  <c r="AB168" i="4"/>
  <c r="AB154" i="4"/>
  <c r="AB153" i="4"/>
  <c r="AB152" i="4"/>
  <c r="AB106" i="4"/>
  <c r="AB201" i="4"/>
  <c r="AB93" i="4"/>
  <c r="AB198" i="4"/>
  <c r="AB110" i="4"/>
  <c r="AB32" i="4"/>
  <c r="AB45" i="4"/>
  <c r="AB79" i="4"/>
  <c r="AB368" i="4"/>
  <c r="AB365" i="4"/>
  <c r="AB367" i="4"/>
  <c r="AB113" i="4"/>
  <c r="AB49" i="4"/>
  <c r="AB71" i="4"/>
  <c r="AB197" i="4"/>
  <c r="AB58" i="4"/>
  <c r="AB90" i="4"/>
  <c r="AB196" i="4"/>
  <c r="AB91" i="4"/>
  <c r="AB199" i="4"/>
  <c r="AB41" i="4"/>
  <c r="AB364" i="4"/>
  <c r="AB82" i="4"/>
  <c r="AB107" i="4"/>
  <c r="AB200" i="4"/>
  <c r="AB65" i="4"/>
  <c r="AB111" i="4"/>
  <c r="AB9" i="4"/>
  <c r="AB108" i="4"/>
  <c r="AB86" i="4"/>
  <c r="AB95" i="4"/>
  <c r="AB114" i="4"/>
  <c r="AB109" i="4"/>
  <c r="AB34" i="4"/>
  <c r="AB366" i="4"/>
  <c r="AB369" i="4"/>
  <c r="AB112" i="4"/>
  <c r="AB67" i="4"/>
  <c r="AB23" i="4"/>
  <c r="AB83" i="4"/>
  <c r="AB287" i="4"/>
  <c r="AB282" i="4"/>
  <c r="AB281" i="4"/>
  <c r="AB280" i="4"/>
  <c r="AB279" i="4"/>
  <c r="AB389" i="4"/>
  <c r="AB388" i="4"/>
  <c r="AB387" i="4"/>
  <c r="AB354" i="4"/>
  <c r="AB353" i="4"/>
  <c r="AB352" i="4"/>
  <c r="AB332" i="4"/>
  <c r="AB331" i="4"/>
  <c r="AB330" i="4"/>
  <c r="AB309" i="4"/>
  <c r="AB308" i="4"/>
  <c r="AB307" i="4"/>
  <c r="AB275" i="4"/>
  <c r="AB274" i="4"/>
  <c r="AB273" i="4"/>
  <c r="AB250" i="4"/>
  <c r="AB249" i="4"/>
  <c r="AB248" i="4"/>
  <c r="AB247" i="4"/>
  <c r="AB246" i="4"/>
  <c r="AB245" i="4"/>
  <c r="AB244" i="4"/>
  <c r="AB243" i="4"/>
  <c r="AB242" i="4"/>
  <c r="AB241" i="4"/>
  <c r="AB240" i="4"/>
  <c r="AB239" i="4"/>
  <c r="AB238" i="4"/>
  <c r="AB237" i="4"/>
  <c r="AB207" i="4"/>
  <c r="AB206" i="4"/>
  <c r="AB205" i="4"/>
  <c r="AB191" i="4"/>
  <c r="AB190" i="4"/>
  <c r="AB185" i="4"/>
  <c r="AB179" i="4"/>
  <c r="AB177" i="4"/>
  <c r="AB159" i="4"/>
  <c r="AB128" i="4"/>
  <c r="AB127" i="4"/>
  <c r="AB126" i="4"/>
  <c r="AB116" i="4"/>
  <c r="AB96" i="4"/>
  <c r="AB94" i="4"/>
  <c r="AB89" i="4"/>
  <c r="AB88" i="4"/>
  <c r="AB87" i="4"/>
  <c r="AB81" i="4"/>
  <c r="AB80" i="4"/>
  <c r="AB76" i="4"/>
  <c r="AB75" i="4"/>
  <c r="AB72" i="4"/>
  <c r="AB68" i="4"/>
  <c r="AB52" i="4"/>
  <c r="AB51" i="4"/>
  <c r="AB50" i="4"/>
  <c r="AB48" i="4"/>
  <c r="AB47" i="4"/>
  <c r="AB46" i="4"/>
  <c r="AB44" i="4"/>
  <c r="AB42" i="4"/>
  <c r="AB40" i="4"/>
  <c r="AB39" i="4"/>
  <c r="AB38" i="4"/>
  <c r="AB31" i="4"/>
  <c r="AB29" i="4"/>
  <c r="AB20" i="4"/>
  <c r="AB18" i="4"/>
  <c r="AB15" i="4"/>
  <c r="AB14" i="4"/>
  <c r="AB11" i="4"/>
  <c r="AB10" i="4"/>
  <c r="AB6" i="4"/>
  <c r="AB5" i="4"/>
  <c r="AB4" i="4"/>
  <c r="AB220" i="4"/>
  <c r="AB382" i="4"/>
  <c r="AB381" i="4"/>
  <c r="AB380" i="4"/>
  <c r="AB378" i="4"/>
  <c r="AB377" i="4"/>
  <c r="AB376" i="4"/>
  <c r="AB351" i="4"/>
  <c r="AB350" i="4"/>
  <c r="AB349" i="4"/>
  <c r="AB348" i="4"/>
  <c r="AB347" i="4"/>
  <c r="AB346" i="4"/>
  <c r="AB301" i="4"/>
  <c r="AB300" i="4"/>
  <c r="AB299" i="4"/>
  <c r="AB298" i="4"/>
  <c r="AB297" i="4"/>
  <c r="AB296" i="4"/>
  <c r="AB293" i="4"/>
  <c r="AB292" i="4"/>
  <c r="AB291" i="4"/>
  <c r="AB290" i="4"/>
  <c r="AB289" i="4"/>
  <c r="AB288" i="4"/>
  <c r="AB266" i="4"/>
  <c r="AB265" i="4"/>
  <c r="AB264" i="4"/>
  <c r="AB263" i="4"/>
  <c r="AB262" i="4"/>
  <c r="AB261" i="4"/>
  <c r="AB260" i="4"/>
  <c r="AB259" i="4"/>
  <c r="AB258" i="4"/>
  <c r="AB257" i="4"/>
  <c r="AB256" i="4"/>
  <c r="AB255" i="4"/>
  <c r="AB254" i="4"/>
  <c r="AB253" i="4"/>
  <c r="AB252" i="4"/>
  <c r="AB251" i="4"/>
  <c r="AB219" i="4"/>
  <c r="AB218" i="4"/>
  <c r="AB217" i="4"/>
  <c r="AB216" i="4"/>
  <c r="AB215" i="4"/>
  <c r="AB214" i="4"/>
  <c r="AB167" i="4"/>
  <c r="AB166" i="4"/>
  <c r="AB165" i="4"/>
  <c r="AB164" i="4"/>
  <c r="AB163" i="4"/>
  <c r="AB162" i="4"/>
  <c r="AB161" i="4"/>
  <c r="AB160" i="4"/>
  <c r="AB158" i="4"/>
  <c r="AB157" i="4"/>
  <c r="AB156" i="4"/>
  <c r="AB135" i="4"/>
  <c r="AB134" i="4"/>
  <c r="AB133" i="4"/>
  <c r="AB132" i="4"/>
  <c r="AB131" i="4"/>
  <c r="AB130" i="4"/>
  <c r="AB115" i="4"/>
  <c r="AB105" i="4"/>
  <c r="AB104" i="4"/>
  <c r="AB103" i="4"/>
  <c r="AB102" i="4"/>
  <c r="AB101" i="4"/>
  <c r="AB100" i="4"/>
  <c r="AB99" i="4"/>
  <c r="AB98" i="4"/>
  <c r="AB97" i="4"/>
  <c r="AB92" i="4"/>
  <c r="AB85" i="4"/>
  <c r="AB84" i="4"/>
  <c r="AB78" i="4"/>
  <c r="AB73" i="4"/>
  <c r="AB59" i="4"/>
  <c r="AB54" i="4"/>
  <c r="AB53" i="4"/>
  <c r="AB43" i="4"/>
  <c r="AB37" i="4"/>
  <c r="AB35" i="4"/>
  <c r="AB28" i="4"/>
  <c r="AB19" i="4"/>
  <c r="AB17" i="4"/>
  <c r="AB13" i="4"/>
  <c r="AB12" i="4"/>
  <c r="AB3" i="4"/>
  <c r="AB173" i="4"/>
  <c r="AB172" i="4"/>
  <c r="AB171" i="4"/>
  <c r="AB386" i="4"/>
  <c r="AB385" i="4"/>
  <c r="AB384" i="4"/>
  <c r="AB357" i="4"/>
  <c r="AB356" i="4"/>
  <c r="AB355" i="4"/>
  <c r="AB335" i="4"/>
  <c r="AB334" i="4"/>
  <c r="AB333" i="4"/>
  <c r="AB306" i="4"/>
  <c r="AB305" i="4"/>
  <c r="AB304" i="4"/>
  <c r="AB278" i="4"/>
  <c r="AB277" i="4"/>
  <c r="AB276" i="4"/>
  <c r="AB204" i="4"/>
  <c r="AB203" i="4"/>
  <c r="AB202" i="4"/>
  <c r="AB189" i="4"/>
  <c r="AB188" i="4"/>
  <c r="AB187" i="4"/>
  <c r="AB186" i="4"/>
  <c r="AB176" i="4"/>
  <c r="AB175" i="4"/>
  <c r="AB174" i="4"/>
  <c r="AB151" i="4"/>
  <c r="AB150" i="4"/>
  <c r="AB149" i="4"/>
  <c r="AB136" i="4"/>
  <c r="AB129" i="4"/>
  <c r="AB77" i="4"/>
  <c r="AB74" i="4"/>
  <c r="AB69" i="4"/>
  <c r="AB66" i="4"/>
  <c r="AB64" i="4"/>
  <c r="AB63" i="4"/>
  <c r="AB62" i="4"/>
  <c r="AB61" i="4"/>
  <c r="AB60" i="4"/>
  <c r="AB57" i="4"/>
  <c r="AB56" i="4"/>
  <c r="AB55" i="4"/>
  <c r="AB36" i="4"/>
  <c r="AB33" i="4"/>
  <c r="AB30" i="4"/>
  <c r="AB27" i="4"/>
  <c r="AB26" i="4"/>
  <c r="AB25" i="4"/>
  <c r="AB24" i="4"/>
  <c r="AB22" i="4"/>
  <c r="AB21" i="4"/>
  <c r="AB435" i="4"/>
  <c r="AB434" i="4"/>
  <c r="AB433" i="4"/>
  <c r="AB432" i="4"/>
  <c r="AB431" i="4"/>
  <c r="AB430" i="4"/>
  <c r="AB429" i="4"/>
  <c r="AB428" i="4"/>
  <c r="AB427" i="4"/>
  <c r="AB426" i="4"/>
  <c r="AB425" i="4"/>
  <c r="AB424" i="4"/>
  <c r="AB423" i="4"/>
  <c r="AB448" i="4"/>
  <c r="AB447" i="4"/>
  <c r="AB446" i="4"/>
  <c r="AB445" i="4"/>
  <c r="AB444" i="4"/>
  <c r="AB443" i="4"/>
  <c r="AB442" i="4"/>
  <c r="AB441" i="4"/>
  <c r="AB440" i="4"/>
  <c r="AB439" i="4"/>
  <c r="AB438" i="4"/>
  <c r="AB437" i="4"/>
  <c r="AB436" i="4"/>
  <c r="AB375" i="4"/>
  <c r="AB374" i="4"/>
  <c r="AB373" i="4"/>
  <c r="AB372" i="4"/>
  <c r="AB371" i="4"/>
  <c r="AB370" i="4"/>
  <c r="AB363" i="4"/>
  <c r="AB362" i="4"/>
  <c r="AB361" i="4"/>
  <c r="AB360" i="4"/>
  <c r="AB359" i="4"/>
  <c r="AB358" i="4"/>
  <c r="AB327" i="4"/>
  <c r="AB326" i="4"/>
  <c r="AB325" i="4"/>
  <c r="AB324" i="4"/>
  <c r="AB323" i="4"/>
  <c r="AB322" i="4"/>
  <c r="AB272" i="4"/>
  <c r="AB271" i="4"/>
  <c r="AB270" i="4"/>
  <c r="AB269" i="4"/>
  <c r="AB268" i="4"/>
  <c r="AB267" i="4"/>
  <c r="AB184" i="4"/>
  <c r="AB183" i="4"/>
  <c r="AB182" i="4"/>
  <c r="AB181" i="4"/>
  <c r="AB180" i="4"/>
  <c r="AB178" i="4"/>
  <c r="AB70" i="4"/>
  <c r="AB16" i="4"/>
  <c r="AB8" i="4"/>
  <c r="AB7" i="4"/>
  <c r="AA403" i="4"/>
  <c r="AA402" i="4"/>
  <c r="AA401" i="4"/>
  <c r="AA400" i="4"/>
  <c r="AA399" i="4"/>
  <c r="AA398" i="4"/>
  <c r="AA329" i="4"/>
  <c r="AA328" i="4"/>
  <c r="AA211" i="4"/>
  <c r="AA210" i="4"/>
  <c r="AA209" i="4"/>
  <c r="AA208" i="4"/>
  <c r="AA170" i="4"/>
  <c r="AA169" i="4"/>
  <c r="AA168" i="4"/>
  <c r="AA154" i="4"/>
  <c r="AA153" i="4"/>
  <c r="AA152" i="4"/>
  <c r="AA106" i="4"/>
  <c r="AA201" i="4"/>
  <c r="AA93" i="4"/>
  <c r="AA198" i="4"/>
  <c r="AA110" i="4"/>
  <c r="AA32" i="4"/>
  <c r="AA45" i="4"/>
  <c r="AA79" i="4"/>
  <c r="AA368" i="4"/>
  <c r="AA365" i="4"/>
  <c r="AA367" i="4"/>
  <c r="AA113" i="4"/>
  <c r="AA49" i="4"/>
  <c r="AA71" i="4"/>
  <c r="AA197" i="4"/>
  <c r="AA58" i="4"/>
  <c r="AA90" i="4"/>
  <c r="AA196" i="4"/>
  <c r="AA91" i="4"/>
  <c r="AA199" i="4"/>
  <c r="AA41" i="4"/>
  <c r="AA364" i="4"/>
  <c r="AA82" i="4"/>
  <c r="AA107" i="4"/>
  <c r="AA200" i="4"/>
  <c r="AA65" i="4"/>
  <c r="AA111" i="4"/>
  <c r="AA9" i="4"/>
  <c r="AA108" i="4"/>
  <c r="AA86" i="4"/>
  <c r="AA95" i="4"/>
  <c r="AA114" i="4"/>
  <c r="AA109" i="4"/>
  <c r="AA34" i="4"/>
  <c r="AA366" i="4"/>
  <c r="AA369" i="4"/>
  <c r="AA112" i="4"/>
  <c r="AA67" i="4"/>
  <c r="AA23" i="4"/>
  <c r="AA83" i="4"/>
  <c r="AA287" i="4"/>
  <c r="AA282" i="4"/>
  <c r="AA281" i="4"/>
  <c r="AA280" i="4"/>
  <c r="AA279" i="4"/>
  <c r="AA389" i="4"/>
  <c r="AA388" i="4"/>
  <c r="AA387" i="4"/>
  <c r="AA354" i="4"/>
  <c r="AA353" i="4"/>
  <c r="AA352" i="4"/>
  <c r="AA332" i="4"/>
  <c r="AA331" i="4"/>
  <c r="AA330" i="4"/>
  <c r="AA309" i="4"/>
  <c r="AA308" i="4"/>
  <c r="AA307" i="4"/>
  <c r="AA275" i="4"/>
  <c r="AA274" i="4"/>
  <c r="AA273" i="4"/>
  <c r="AA250" i="4"/>
  <c r="AA249" i="4"/>
  <c r="AA248" i="4"/>
  <c r="AA247" i="4"/>
  <c r="AA246" i="4"/>
  <c r="AA245" i="4"/>
  <c r="AA244" i="4"/>
  <c r="AA243" i="4"/>
  <c r="AA242" i="4"/>
  <c r="AA241" i="4"/>
  <c r="AA240" i="4"/>
  <c r="AA239" i="4"/>
  <c r="AA238" i="4"/>
  <c r="AA237" i="4"/>
  <c r="AA207" i="4"/>
  <c r="AA206" i="4"/>
  <c r="AA205" i="4"/>
  <c r="AA191" i="4"/>
  <c r="AA190" i="4"/>
  <c r="AA185" i="4"/>
  <c r="AA179" i="4"/>
  <c r="AA177" i="4"/>
  <c r="AA159" i="4"/>
  <c r="AA128" i="4"/>
  <c r="AA127" i="4"/>
  <c r="AA126" i="4"/>
  <c r="AA116" i="4"/>
  <c r="AA96" i="4"/>
  <c r="AA94" i="4"/>
  <c r="AA89" i="4"/>
  <c r="AA88" i="4"/>
  <c r="AA87" i="4"/>
  <c r="AA81" i="4"/>
  <c r="AA80" i="4"/>
  <c r="AA76" i="4"/>
  <c r="AA75" i="4"/>
  <c r="AA72" i="4"/>
  <c r="AA68" i="4"/>
  <c r="AA52" i="4"/>
  <c r="AA51" i="4"/>
  <c r="AA50" i="4"/>
  <c r="AA48" i="4"/>
  <c r="AA47" i="4"/>
  <c r="AA46" i="4"/>
  <c r="AA44" i="4"/>
  <c r="AA42" i="4"/>
  <c r="AA40" i="4"/>
  <c r="AA39" i="4"/>
  <c r="AA38" i="4"/>
  <c r="AA31" i="4"/>
  <c r="AA29" i="4"/>
  <c r="AA20" i="4"/>
  <c r="AA18" i="4"/>
  <c r="AA15" i="4"/>
  <c r="AA14" i="4"/>
  <c r="AA11" i="4"/>
  <c r="AA10" i="4"/>
  <c r="AA6" i="4"/>
  <c r="AA5" i="4"/>
  <c r="AA4" i="4"/>
  <c r="AA220" i="4"/>
  <c r="AA382" i="4"/>
  <c r="AA381" i="4"/>
  <c r="AA380" i="4"/>
  <c r="AA378" i="4"/>
  <c r="AA377" i="4"/>
  <c r="AA376" i="4"/>
  <c r="AA351" i="4"/>
  <c r="AA350" i="4"/>
  <c r="AA349" i="4"/>
  <c r="AA348" i="4"/>
  <c r="AA347" i="4"/>
  <c r="AA346" i="4"/>
  <c r="AA301" i="4"/>
  <c r="AA300" i="4"/>
  <c r="AA299" i="4"/>
  <c r="AA298" i="4"/>
  <c r="AA297" i="4"/>
  <c r="AA296" i="4"/>
  <c r="AA293" i="4"/>
  <c r="AA292" i="4"/>
  <c r="AA291" i="4"/>
  <c r="AA290" i="4"/>
  <c r="AA289" i="4"/>
  <c r="AA288" i="4"/>
  <c r="AA266" i="4"/>
  <c r="AA265" i="4"/>
  <c r="AA264" i="4"/>
  <c r="AA263" i="4"/>
  <c r="AA262" i="4"/>
  <c r="AA261" i="4"/>
  <c r="AA260" i="4"/>
  <c r="AA259" i="4"/>
  <c r="AA258" i="4"/>
  <c r="AA257" i="4"/>
  <c r="AA256" i="4"/>
  <c r="AA255" i="4"/>
  <c r="AA254" i="4"/>
  <c r="AA253" i="4"/>
  <c r="AA252" i="4"/>
  <c r="AA251" i="4"/>
  <c r="AA219" i="4"/>
  <c r="AA218" i="4"/>
  <c r="AA217" i="4"/>
  <c r="AA216" i="4"/>
  <c r="AA215" i="4"/>
  <c r="AA214" i="4"/>
  <c r="AA167" i="4"/>
  <c r="AA166" i="4"/>
  <c r="AA165" i="4"/>
  <c r="AA164" i="4"/>
  <c r="AA163" i="4"/>
  <c r="AA162" i="4"/>
  <c r="AA161" i="4"/>
  <c r="AA160" i="4"/>
  <c r="AA158" i="4"/>
  <c r="AA157" i="4"/>
  <c r="AA156" i="4"/>
  <c r="AA135" i="4"/>
  <c r="AA134" i="4"/>
  <c r="AA133" i="4"/>
  <c r="AA132" i="4"/>
  <c r="AA131" i="4"/>
  <c r="AA130" i="4"/>
  <c r="AA115" i="4"/>
  <c r="AA105" i="4"/>
  <c r="AA104" i="4"/>
  <c r="AA103" i="4"/>
  <c r="AA102" i="4"/>
  <c r="AA101" i="4"/>
  <c r="AA100" i="4"/>
  <c r="AA99" i="4"/>
  <c r="AA98" i="4"/>
  <c r="AA97" i="4"/>
  <c r="AA92" i="4"/>
  <c r="AA85" i="4"/>
  <c r="AA84" i="4"/>
  <c r="AA78" i="4"/>
  <c r="AA73" i="4"/>
  <c r="AA59" i="4"/>
  <c r="AA54" i="4"/>
  <c r="AA53" i="4"/>
  <c r="AA43" i="4"/>
  <c r="AA37" i="4"/>
  <c r="AA35" i="4"/>
  <c r="AA28" i="4"/>
  <c r="AA19" i="4"/>
  <c r="AA17" i="4"/>
  <c r="AA13" i="4"/>
  <c r="AA12" i="4"/>
  <c r="AA3" i="4"/>
  <c r="AA173" i="4"/>
  <c r="AA172" i="4"/>
  <c r="AA171" i="4"/>
  <c r="AA386" i="4"/>
  <c r="AA385" i="4"/>
  <c r="AA384" i="4"/>
  <c r="AA357" i="4"/>
  <c r="AA356" i="4"/>
  <c r="AA355" i="4"/>
  <c r="AA335" i="4"/>
  <c r="AA334" i="4"/>
  <c r="AA333" i="4"/>
  <c r="AA306" i="4"/>
  <c r="AA305" i="4"/>
  <c r="AA304" i="4"/>
  <c r="AA278" i="4"/>
  <c r="AA277" i="4"/>
  <c r="AA276" i="4"/>
  <c r="AA204" i="4"/>
  <c r="AA203" i="4"/>
  <c r="AA202" i="4"/>
  <c r="AA189" i="4"/>
  <c r="AA188" i="4"/>
  <c r="AA187" i="4"/>
  <c r="AA186" i="4"/>
  <c r="AA176" i="4"/>
  <c r="AA175" i="4"/>
  <c r="AA174" i="4"/>
  <c r="AA151" i="4"/>
  <c r="AA150" i="4"/>
  <c r="AA149" i="4"/>
  <c r="AA136" i="4"/>
  <c r="AA129" i="4"/>
  <c r="AA77" i="4"/>
  <c r="AA74" i="4"/>
  <c r="AA69" i="4"/>
  <c r="AA66" i="4"/>
  <c r="AA64" i="4"/>
  <c r="AA63" i="4"/>
  <c r="AA62" i="4"/>
  <c r="AA61" i="4"/>
  <c r="AA60" i="4"/>
  <c r="AA57" i="4"/>
  <c r="AA56" i="4"/>
  <c r="AA55" i="4"/>
  <c r="AA36" i="4"/>
  <c r="AA33" i="4"/>
  <c r="AA30" i="4"/>
  <c r="AA27" i="4"/>
  <c r="AA26" i="4"/>
  <c r="AA25" i="4"/>
  <c r="AA24" i="4"/>
  <c r="AA22" i="4"/>
  <c r="AA21" i="4"/>
  <c r="AA435" i="4"/>
  <c r="AA434" i="4"/>
  <c r="AA433" i="4"/>
  <c r="AA432" i="4"/>
  <c r="AA431" i="4"/>
  <c r="AA430" i="4"/>
  <c r="AA429" i="4"/>
  <c r="AA428" i="4"/>
  <c r="AA427" i="4"/>
  <c r="AA426" i="4"/>
  <c r="AA425" i="4"/>
  <c r="AA424" i="4"/>
  <c r="AA423" i="4"/>
  <c r="AA448" i="4"/>
  <c r="AA447" i="4"/>
  <c r="AA446" i="4"/>
  <c r="AA445" i="4"/>
  <c r="AA444" i="4"/>
  <c r="AA443" i="4"/>
  <c r="AA442" i="4"/>
  <c r="AA441" i="4"/>
  <c r="AA440" i="4"/>
  <c r="AA439" i="4"/>
  <c r="AA438" i="4"/>
  <c r="AA437" i="4"/>
  <c r="AA436" i="4"/>
  <c r="AA375" i="4"/>
  <c r="AA374" i="4"/>
  <c r="AA373" i="4"/>
  <c r="AA372" i="4"/>
  <c r="AA371" i="4"/>
  <c r="AA370" i="4"/>
  <c r="AA363" i="4"/>
  <c r="AA362" i="4"/>
  <c r="AA361" i="4"/>
  <c r="AA360" i="4"/>
  <c r="AA359" i="4"/>
  <c r="AA358" i="4"/>
  <c r="AA327" i="4"/>
  <c r="AA326" i="4"/>
  <c r="AA325" i="4"/>
  <c r="AA324" i="4"/>
  <c r="AA323" i="4"/>
  <c r="AA322" i="4"/>
  <c r="AA272" i="4"/>
  <c r="AA271" i="4"/>
  <c r="AA270" i="4"/>
  <c r="AA269" i="4"/>
  <c r="AA268" i="4"/>
  <c r="AA267" i="4"/>
  <c r="AA184" i="4"/>
  <c r="AA183" i="4"/>
  <c r="AA182" i="4"/>
  <c r="AA181" i="4"/>
  <c r="AA180" i="4"/>
  <c r="AA178" i="4"/>
  <c r="AA70" i="4"/>
  <c r="AA16" i="4"/>
  <c r="AA8" i="4"/>
  <c r="AA7" i="4"/>
  <c r="W403" i="4"/>
  <c r="W402" i="4"/>
  <c r="W401" i="4"/>
  <c r="W400" i="4"/>
  <c r="W399" i="4"/>
  <c r="W398" i="4"/>
  <c r="W329" i="4"/>
  <c r="W328" i="4"/>
  <c r="W211" i="4"/>
  <c r="W210" i="4"/>
  <c r="W209" i="4"/>
  <c r="W208" i="4"/>
  <c r="W170" i="4"/>
  <c r="W169" i="4"/>
  <c r="W168" i="4"/>
  <c r="W154" i="4"/>
  <c r="W153" i="4"/>
  <c r="W152" i="4"/>
  <c r="W106" i="4"/>
  <c r="W201" i="4"/>
  <c r="W93" i="4"/>
  <c r="W198" i="4"/>
  <c r="W110" i="4"/>
  <c r="W32" i="4"/>
  <c r="W45" i="4"/>
  <c r="W79" i="4"/>
  <c r="W368" i="4"/>
  <c r="W365" i="4"/>
  <c r="W367" i="4"/>
  <c r="W113" i="4"/>
  <c r="W49" i="4"/>
  <c r="W71" i="4"/>
  <c r="W197" i="4"/>
  <c r="W58" i="4"/>
  <c r="W90" i="4"/>
  <c r="W196" i="4"/>
  <c r="W91" i="4"/>
  <c r="W199" i="4"/>
  <c r="W41" i="4"/>
  <c r="W364" i="4"/>
  <c r="W82" i="4"/>
  <c r="W107" i="4"/>
  <c r="W200" i="4"/>
  <c r="W65" i="4"/>
  <c r="W111" i="4"/>
  <c r="W9" i="4"/>
  <c r="W108" i="4"/>
  <c r="W86" i="4"/>
  <c r="W95" i="4"/>
  <c r="W114" i="4"/>
  <c r="W109" i="4"/>
  <c r="W34" i="4"/>
  <c r="W366" i="4"/>
  <c r="W369" i="4"/>
  <c r="W112" i="4"/>
  <c r="W67" i="4"/>
  <c r="W23" i="4"/>
  <c r="W83" i="4"/>
  <c r="W287" i="4"/>
  <c r="W282" i="4"/>
  <c r="W281" i="4"/>
  <c r="W280" i="4"/>
  <c r="W279" i="4"/>
  <c r="W389" i="4"/>
  <c r="W388" i="4"/>
  <c r="W387" i="4"/>
  <c r="W354" i="4"/>
  <c r="W353" i="4"/>
  <c r="W352" i="4"/>
  <c r="W332" i="4"/>
  <c r="W331" i="4"/>
  <c r="W330" i="4"/>
  <c r="W309" i="4"/>
  <c r="W308" i="4"/>
  <c r="W307" i="4"/>
  <c r="W275" i="4"/>
  <c r="W274" i="4"/>
  <c r="W273" i="4"/>
  <c r="W250" i="4"/>
  <c r="W249" i="4"/>
  <c r="W248" i="4"/>
  <c r="W247" i="4"/>
  <c r="W246" i="4"/>
  <c r="W245" i="4"/>
  <c r="W244" i="4"/>
  <c r="W243" i="4"/>
  <c r="W242" i="4"/>
  <c r="W241" i="4"/>
  <c r="W240" i="4"/>
  <c r="W239" i="4"/>
  <c r="W238" i="4"/>
  <c r="W237" i="4"/>
  <c r="W207" i="4"/>
  <c r="W206" i="4"/>
  <c r="W205" i="4"/>
  <c r="W191" i="4"/>
  <c r="W190" i="4"/>
  <c r="W185" i="4"/>
  <c r="W179" i="4"/>
  <c r="W177" i="4"/>
  <c r="W159" i="4"/>
  <c r="W128" i="4"/>
  <c r="W127" i="4"/>
  <c r="W126" i="4"/>
  <c r="W116" i="4"/>
  <c r="W96" i="4"/>
  <c r="W94" i="4"/>
  <c r="W89" i="4"/>
  <c r="W88" i="4"/>
  <c r="W87" i="4"/>
  <c r="W81" i="4"/>
  <c r="W80" i="4"/>
  <c r="W76" i="4"/>
  <c r="W75" i="4"/>
  <c r="W72" i="4"/>
  <c r="W68" i="4"/>
  <c r="W52" i="4"/>
  <c r="W51" i="4"/>
  <c r="W50" i="4"/>
  <c r="W48" i="4"/>
  <c r="W47" i="4"/>
  <c r="W46" i="4"/>
  <c r="W44" i="4"/>
  <c r="W42" i="4"/>
  <c r="W40" i="4"/>
  <c r="W39" i="4"/>
  <c r="W38" i="4"/>
  <c r="W31" i="4"/>
  <c r="W29" i="4"/>
  <c r="W20" i="4"/>
  <c r="W18" i="4"/>
  <c r="W15" i="4"/>
  <c r="W14" i="4"/>
  <c r="W11" i="4"/>
  <c r="W10" i="4"/>
  <c r="W6" i="4"/>
  <c r="W5" i="4"/>
  <c r="W4" i="4"/>
  <c r="W220" i="4"/>
  <c r="W382" i="4"/>
  <c r="W381" i="4"/>
  <c r="W378" i="4"/>
  <c r="W377" i="4"/>
  <c r="W376" i="4"/>
  <c r="W351" i="4"/>
  <c r="W350" i="4"/>
  <c r="W349" i="4"/>
  <c r="W348" i="4"/>
  <c r="W347" i="4"/>
  <c r="W346" i="4"/>
  <c r="W301" i="4"/>
  <c r="W300" i="4"/>
  <c r="W299" i="4"/>
  <c r="W298" i="4"/>
  <c r="W297" i="4"/>
  <c r="W296" i="4"/>
  <c r="W293" i="4"/>
  <c r="W292" i="4"/>
  <c r="W291" i="4"/>
  <c r="W290" i="4"/>
  <c r="W289" i="4"/>
  <c r="W288" i="4"/>
  <c r="W266" i="4"/>
  <c r="W265" i="4"/>
  <c r="W264" i="4"/>
  <c r="W263" i="4"/>
  <c r="W262" i="4"/>
  <c r="W261" i="4"/>
  <c r="W260" i="4"/>
  <c r="W259" i="4"/>
  <c r="W258" i="4"/>
  <c r="W257" i="4"/>
  <c r="W256" i="4"/>
  <c r="W255" i="4"/>
  <c r="W254" i="4"/>
  <c r="W253" i="4"/>
  <c r="W252" i="4"/>
  <c r="W251" i="4"/>
  <c r="W219" i="4"/>
  <c r="W218" i="4"/>
  <c r="W217" i="4"/>
  <c r="W216" i="4"/>
  <c r="W215" i="4"/>
  <c r="W214" i="4"/>
  <c r="W167" i="4"/>
  <c r="W166" i="4"/>
  <c r="W165" i="4"/>
  <c r="W164" i="4"/>
  <c r="W163" i="4"/>
  <c r="W162" i="4"/>
  <c r="W161" i="4"/>
  <c r="W160" i="4"/>
  <c r="W158" i="4"/>
  <c r="W157" i="4"/>
  <c r="W156" i="4"/>
  <c r="W135" i="4"/>
  <c r="W134" i="4"/>
  <c r="W133" i="4"/>
  <c r="W132" i="4"/>
  <c r="W131" i="4"/>
  <c r="W130" i="4"/>
  <c r="W115" i="4"/>
  <c r="W105" i="4"/>
  <c r="W104" i="4"/>
  <c r="W103" i="4"/>
  <c r="W102" i="4"/>
  <c r="W101" i="4"/>
  <c r="W100" i="4"/>
  <c r="W99" i="4"/>
  <c r="W98" i="4"/>
  <c r="W97" i="4"/>
  <c r="W92" i="4"/>
  <c r="W85" i="4"/>
  <c r="W84" i="4"/>
  <c r="W78" i="4"/>
  <c r="W73" i="4"/>
  <c r="W59" i="4"/>
  <c r="W54" i="4"/>
  <c r="W53" i="4"/>
  <c r="W43" i="4"/>
  <c r="W37" i="4"/>
  <c r="W35" i="4"/>
  <c r="W28" i="4"/>
  <c r="W19" i="4"/>
  <c r="W17" i="4"/>
  <c r="W13" i="4"/>
  <c r="W12" i="4"/>
  <c r="W3" i="4"/>
  <c r="W173" i="4"/>
  <c r="W172" i="4"/>
  <c r="W171" i="4"/>
  <c r="W386" i="4"/>
  <c r="W385" i="4"/>
  <c r="W384" i="4"/>
  <c r="W357" i="4"/>
  <c r="W356" i="4"/>
  <c r="W355" i="4"/>
  <c r="W335" i="4"/>
  <c r="W334" i="4"/>
  <c r="W333" i="4"/>
  <c r="W306" i="4"/>
  <c r="W305" i="4"/>
  <c r="W304" i="4"/>
  <c r="W278" i="4"/>
  <c r="W277" i="4"/>
  <c r="W276" i="4"/>
  <c r="W204" i="4"/>
  <c r="W203" i="4"/>
  <c r="W202" i="4"/>
  <c r="W189" i="4"/>
  <c r="W188" i="4"/>
  <c r="W187" i="4"/>
  <c r="W186" i="4"/>
  <c r="W176" i="4"/>
  <c r="W175" i="4"/>
  <c r="W174" i="4"/>
  <c r="W151" i="4"/>
  <c r="W150" i="4"/>
  <c r="W149" i="4"/>
  <c r="W136" i="4"/>
  <c r="W129" i="4"/>
  <c r="W77" i="4"/>
  <c r="W74" i="4"/>
  <c r="W69" i="4"/>
  <c r="W66" i="4"/>
  <c r="W64" i="4"/>
  <c r="W63" i="4"/>
  <c r="W62" i="4"/>
  <c r="W61" i="4"/>
  <c r="W60" i="4"/>
  <c r="W57" i="4"/>
  <c r="W56" i="4"/>
  <c r="W55" i="4"/>
  <c r="W36" i="4"/>
  <c r="W33" i="4"/>
  <c r="W30" i="4"/>
  <c r="W27" i="4"/>
  <c r="W26" i="4"/>
  <c r="W25" i="4"/>
  <c r="W24" i="4"/>
  <c r="W22" i="4"/>
  <c r="W21" i="4"/>
  <c r="W435" i="4"/>
  <c r="W434" i="4"/>
  <c r="W433" i="4"/>
  <c r="W432" i="4"/>
  <c r="W431" i="4"/>
  <c r="W430" i="4"/>
  <c r="W429" i="4"/>
  <c r="W428" i="4"/>
  <c r="W427" i="4"/>
  <c r="W426" i="4"/>
  <c r="W425" i="4"/>
  <c r="W424" i="4"/>
  <c r="W423" i="4"/>
  <c r="W448" i="4"/>
  <c r="W447" i="4"/>
  <c r="W446" i="4"/>
  <c r="W445" i="4"/>
  <c r="W444" i="4"/>
  <c r="W443" i="4"/>
  <c r="W442" i="4"/>
  <c r="W441" i="4"/>
  <c r="W440" i="4"/>
  <c r="W439" i="4"/>
  <c r="W438" i="4"/>
  <c r="W437" i="4"/>
  <c r="W436" i="4"/>
  <c r="W375" i="4"/>
  <c r="W374" i="4"/>
  <c r="W373" i="4"/>
  <c r="W372" i="4"/>
  <c r="W371" i="4"/>
  <c r="W370" i="4"/>
  <c r="W363" i="4"/>
  <c r="W362" i="4"/>
  <c r="W361" i="4"/>
  <c r="W360" i="4"/>
  <c r="W359" i="4"/>
  <c r="W358" i="4"/>
  <c r="W327" i="4"/>
  <c r="W326" i="4"/>
  <c r="W325" i="4"/>
  <c r="W324" i="4"/>
  <c r="W323" i="4"/>
  <c r="W322" i="4"/>
  <c r="W272" i="4"/>
  <c r="W271" i="4"/>
  <c r="W270" i="4"/>
  <c r="W269" i="4"/>
  <c r="W268" i="4"/>
  <c r="W267" i="4"/>
  <c r="W184" i="4"/>
  <c r="W183" i="4"/>
  <c r="W182" i="4"/>
  <c r="W181" i="4"/>
  <c r="W180" i="4"/>
  <c r="W178" i="4"/>
  <c r="W70" i="4"/>
  <c r="W16" i="4"/>
  <c r="W8" i="4"/>
  <c r="W7" i="4"/>
  <c r="V403" i="4"/>
  <c r="V402" i="4"/>
  <c r="V401" i="4"/>
  <c r="V400" i="4"/>
  <c r="V399" i="4"/>
  <c r="V398" i="4"/>
  <c r="V329" i="4"/>
  <c r="V328" i="4"/>
  <c r="V211" i="4"/>
  <c r="V210" i="4"/>
  <c r="V209" i="4"/>
  <c r="V208" i="4"/>
  <c r="V170" i="4"/>
  <c r="V169" i="4"/>
  <c r="V168" i="4"/>
  <c r="V154" i="4"/>
  <c r="V153" i="4"/>
  <c r="V152" i="4"/>
  <c r="V106" i="4"/>
  <c r="V201" i="4"/>
  <c r="V93" i="4"/>
  <c r="V198" i="4"/>
  <c r="V110" i="4"/>
  <c r="V32" i="4"/>
  <c r="V45" i="4"/>
  <c r="V79" i="4"/>
  <c r="V368" i="4"/>
  <c r="V365" i="4"/>
  <c r="V367" i="4"/>
  <c r="V113" i="4"/>
  <c r="V49" i="4"/>
  <c r="V71" i="4"/>
  <c r="V197" i="4"/>
  <c r="V58" i="4"/>
  <c r="V90" i="4"/>
  <c r="V196" i="4"/>
  <c r="V91" i="4"/>
  <c r="V199" i="4"/>
  <c r="V41" i="4"/>
  <c r="V364" i="4"/>
  <c r="V82" i="4"/>
  <c r="V107" i="4"/>
  <c r="V200" i="4"/>
  <c r="V65" i="4"/>
  <c r="V111" i="4"/>
  <c r="V9" i="4"/>
  <c r="V108" i="4"/>
  <c r="V86" i="4"/>
  <c r="V95" i="4"/>
  <c r="V114" i="4"/>
  <c r="V109" i="4"/>
  <c r="V34" i="4"/>
  <c r="V366" i="4"/>
  <c r="V369" i="4"/>
  <c r="V112" i="4"/>
  <c r="V67" i="4"/>
  <c r="V23" i="4"/>
  <c r="V83" i="4"/>
  <c r="V287" i="4"/>
  <c r="V282" i="4"/>
  <c r="V281" i="4"/>
  <c r="V280" i="4"/>
  <c r="V279" i="4"/>
  <c r="V389" i="4"/>
  <c r="V388" i="4"/>
  <c r="V387" i="4"/>
  <c r="V354" i="4"/>
  <c r="V353" i="4"/>
  <c r="V352" i="4"/>
  <c r="V332" i="4"/>
  <c r="V331" i="4"/>
  <c r="V330" i="4"/>
  <c r="V309" i="4"/>
  <c r="V308" i="4"/>
  <c r="V307" i="4"/>
  <c r="V275" i="4"/>
  <c r="V274" i="4"/>
  <c r="V273" i="4"/>
  <c r="V250" i="4"/>
  <c r="V249" i="4"/>
  <c r="V248" i="4"/>
  <c r="V247" i="4"/>
  <c r="V246" i="4"/>
  <c r="V245" i="4"/>
  <c r="V244" i="4"/>
  <c r="V243" i="4"/>
  <c r="V242" i="4"/>
  <c r="V241" i="4"/>
  <c r="V240" i="4"/>
  <c r="V239" i="4"/>
  <c r="V238" i="4"/>
  <c r="V237" i="4"/>
  <c r="V207" i="4"/>
  <c r="V206" i="4"/>
  <c r="V205" i="4"/>
  <c r="V191" i="4"/>
  <c r="V190" i="4"/>
  <c r="V185" i="4"/>
  <c r="V179" i="4"/>
  <c r="V177" i="4"/>
  <c r="V159" i="4"/>
  <c r="V128" i="4"/>
  <c r="V127" i="4"/>
  <c r="V126" i="4"/>
  <c r="V116" i="4"/>
  <c r="V96" i="4"/>
  <c r="V94" i="4"/>
  <c r="V89" i="4"/>
  <c r="V88" i="4"/>
  <c r="V87" i="4"/>
  <c r="V81" i="4"/>
  <c r="V80" i="4"/>
  <c r="V76" i="4"/>
  <c r="V75" i="4"/>
  <c r="V72" i="4"/>
  <c r="V68" i="4"/>
  <c r="V52" i="4"/>
  <c r="V51" i="4"/>
  <c r="V50" i="4"/>
  <c r="V48" i="4"/>
  <c r="V47" i="4"/>
  <c r="V46" i="4"/>
  <c r="V44" i="4"/>
  <c r="V42" i="4"/>
  <c r="V40" i="4"/>
  <c r="V39" i="4"/>
  <c r="V38" i="4"/>
  <c r="V31" i="4"/>
  <c r="V29" i="4"/>
  <c r="V20" i="4"/>
  <c r="V18" i="4"/>
  <c r="V15" i="4"/>
  <c r="V14" i="4"/>
  <c r="V11" i="4"/>
  <c r="V10" i="4"/>
  <c r="V6" i="4"/>
  <c r="V5" i="4"/>
  <c r="V4" i="4"/>
  <c r="V220" i="4"/>
  <c r="V382" i="4"/>
  <c r="V381" i="4"/>
  <c r="V380" i="4"/>
  <c r="V378" i="4"/>
  <c r="V377" i="4"/>
  <c r="V376" i="4"/>
  <c r="V351" i="4"/>
  <c r="V350" i="4"/>
  <c r="V349" i="4"/>
  <c r="V348" i="4"/>
  <c r="V347" i="4"/>
  <c r="V346" i="4"/>
  <c r="V301" i="4"/>
  <c r="V300" i="4"/>
  <c r="V299" i="4"/>
  <c r="V298" i="4"/>
  <c r="V297" i="4"/>
  <c r="V296" i="4"/>
  <c r="V293" i="4"/>
  <c r="V292" i="4"/>
  <c r="V291" i="4"/>
  <c r="V290" i="4"/>
  <c r="V289" i="4"/>
  <c r="V288" i="4"/>
  <c r="V266" i="4"/>
  <c r="V265" i="4"/>
  <c r="V264" i="4"/>
  <c r="V263" i="4"/>
  <c r="V262" i="4"/>
  <c r="V261" i="4"/>
  <c r="V260" i="4"/>
  <c r="V259" i="4"/>
  <c r="V258" i="4"/>
  <c r="V257" i="4"/>
  <c r="V256" i="4"/>
  <c r="V255" i="4"/>
  <c r="V254" i="4"/>
  <c r="V253" i="4"/>
  <c r="V252" i="4"/>
  <c r="V251" i="4"/>
  <c r="V219" i="4"/>
  <c r="V218" i="4"/>
  <c r="V217" i="4"/>
  <c r="V216" i="4"/>
  <c r="V215" i="4"/>
  <c r="V214" i="4"/>
  <c r="V167" i="4"/>
  <c r="V166" i="4"/>
  <c r="V165" i="4"/>
  <c r="V164" i="4"/>
  <c r="V163" i="4"/>
  <c r="V162" i="4"/>
  <c r="V161" i="4"/>
  <c r="V160" i="4"/>
  <c r="V158" i="4"/>
  <c r="V157" i="4"/>
  <c r="V156" i="4"/>
  <c r="V135" i="4"/>
  <c r="V134" i="4"/>
  <c r="V133" i="4"/>
  <c r="V132" i="4"/>
  <c r="V131" i="4"/>
  <c r="V130" i="4"/>
  <c r="V115" i="4"/>
  <c r="V105" i="4"/>
  <c r="V104" i="4"/>
  <c r="V103" i="4"/>
  <c r="V102" i="4"/>
  <c r="V101" i="4"/>
  <c r="V100" i="4"/>
  <c r="V99" i="4"/>
  <c r="V98" i="4"/>
  <c r="V97" i="4"/>
  <c r="V92" i="4"/>
  <c r="V85" i="4"/>
  <c r="V84" i="4"/>
  <c r="V78" i="4"/>
  <c r="V73" i="4"/>
  <c r="V59" i="4"/>
  <c r="V54" i="4"/>
  <c r="V53" i="4"/>
  <c r="V43" i="4"/>
  <c r="V37" i="4"/>
  <c r="V35" i="4"/>
  <c r="V28" i="4"/>
  <c r="V19" i="4"/>
  <c r="V17" i="4"/>
  <c r="V13" i="4"/>
  <c r="V12" i="4"/>
  <c r="V3" i="4"/>
  <c r="V173" i="4"/>
  <c r="V172" i="4"/>
  <c r="V171" i="4"/>
  <c r="V386" i="4"/>
  <c r="V385" i="4"/>
  <c r="V384" i="4"/>
  <c r="V357" i="4"/>
  <c r="V356" i="4"/>
  <c r="V355" i="4"/>
  <c r="V335" i="4"/>
  <c r="V334" i="4"/>
  <c r="V333" i="4"/>
  <c r="V306" i="4"/>
  <c r="V305" i="4"/>
  <c r="V304" i="4"/>
  <c r="V278" i="4"/>
  <c r="V277" i="4"/>
  <c r="V276" i="4"/>
  <c r="V204" i="4"/>
  <c r="V203" i="4"/>
  <c r="V202" i="4"/>
  <c r="V189" i="4"/>
  <c r="V188" i="4"/>
  <c r="V187" i="4"/>
  <c r="V186" i="4"/>
  <c r="V176" i="4"/>
  <c r="V175" i="4"/>
  <c r="V174" i="4"/>
  <c r="V151" i="4"/>
  <c r="V150" i="4"/>
  <c r="V149" i="4"/>
  <c r="V136" i="4"/>
  <c r="V129" i="4"/>
  <c r="V77" i="4"/>
  <c r="V74" i="4"/>
  <c r="V69" i="4"/>
  <c r="V66" i="4"/>
  <c r="V64" i="4"/>
  <c r="V63" i="4"/>
  <c r="V62" i="4"/>
  <c r="V61" i="4"/>
  <c r="V60" i="4"/>
  <c r="V57" i="4"/>
  <c r="V56" i="4"/>
  <c r="V55" i="4"/>
  <c r="V36" i="4"/>
  <c r="V33" i="4"/>
  <c r="V30" i="4"/>
  <c r="V27" i="4"/>
  <c r="V26" i="4"/>
  <c r="V25" i="4"/>
  <c r="V24" i="4"/>
  <c r="V22" i="4"/>
  <c r="V21" i="4"/>
  <c r="V435" i="4"/>
  <c r="V434" i="4"/>
  <c r="V433" i="4"/>
  <c r="V432" i="4"/>
  <c r="V431" i="4"/>
  <c r="V430" i="4"/>
  <c r="V429" i="4"/>
  <c r="V428" i="4"/>
  <c r="V427" i="4"/>
  <c r="V426" i="4"/>
  <c r="V425" i="4"/>
  <c r="V424" i="4"/>
  <c r="V423" i="4"/>
  <c r="V448" i="4"/>
  <c r="V447" i="4"/>
  <c r="V446" i="4"/>
  <c r="V445" i="4"/>
  <c r="V444" i="4"/>
  <c r="V443" i="4"/>
  <c r="V442" i="4"/>
  <c r="V441" i="4"/>
  <c r="V440" i="4"/>
  <c r="V439" i="4"/>
  <c r="V438" i="4"/>
  <c r="V437" i="4"/>
  <c r="V436" i="4"/>
  <c r="V375" i="4"/>
  <c r="V374" i="4"/>
  <c r="V373" i="4"/>
  <c r="V372" i="4"/>
  <c r="V371" i="4"/>
  <c r="V370" i="4"/>
  <c r="V363" i="4"/>
  <c r="V362" i="4"/>
  <c r="V361" i="4"/>
  <c r="V360" i="4"/>
  <c r="V359" i="4"/>
  <c r="V358" i="4"/>
  <c r="V327" i="4"/>
  <c r="V326" i="4"/>
  <c r="V325" i="4"/>
  <c r="V324" i="4"/>
  <c r="V323" i="4"/>
  <c r="V322" i="4"/>
  <c r="V272" i="4"/>
  <c r="V271" i="4"/>
  <c r="V270" i="4"/>
  <c r="V269" i="4"/>
  <c r="V268" i="4"/>
  <c r="V267" i="4"/>
  <c r="V184" i="4"/>
  <c r="V183" i="4"/>
  <c r="V182" i="4"/>
  <c r="V181" i="4"/>
  <c r="V180" i="4"/>
  <c r="V178" i="4"/>
  <c r="V70" i="4"/>
  <c r="V16" i="4"/>
  <c r="V8" i="4"/>
  <c r="V7" i="4"/>
  <c r="J5" i="8" l="1"/>
  <c r="J6" i="8"/>
  <c r="J7" i="8"/>
  <c r="J8" i="8"/>
  <c r="J9" i="8"/>
  <c r="J10" i="8"/>
  <c r="J11" i="8"/>
  <c r="J17" i="8"/>
  <c r="J18" i="8"/>
  <c r="J19" i="8"/>
  <c r="J22" i="8"/>
  <c r="J23" i="8"/>
  <c r="J24" i="8"/>
  <c r="J25" i="8"/>
  <c r="J26" i="8"/>
  <c r="J27" i="8"/>
  <c r="J28" i="8"/>
  <c r="J32" i="8"/>
  <c r="J33" i="8"/>
  <c r="J34" i="8"/>
  <c r="J35" i="8"/>
  <c r="J36" i="8"/>
  <c r="J40" i="8"/>
  <c r="J41" i="8"/>
  <c r="J42" i="8"/>
  <c r="J43" i="8"/>
  <c r="J44" i="8"/>
  <c r="J47" i="8"/>
  <c r="J48" i="8"/>
  <c r="J49" i="8"/>
  <c r="J50" i="8"/>
  <c r="J51" i="8"/>
  <c r="J52" i="8"/>
  <c r="J55" i="8"/>
  <c r="J57" i="8"/>
  <c r="J58" i="8"/>
  <c r="J59" i="8"/>
  <c r="J60" i="8"/>
  <c r="J63" i="8"/>
  <c r="J65" i="8"/>
  <c r="J66" i="8"/>
  <c r="J67" i="8"/>
  <c r="J68" i="8"/>
  <c r="J70" i="8"/>
  <c r="J71" i="8"/>
  <c r="J73" i="8"/>
  <c r="J74" i="8"/>
  <c r="J75" i="8"/>
  <c r="J76" i="8"/>
  <c r="J79" i="8"/>
  <c r="J80" i="8"/>
  <c r="J81" i="8"/>
  <c r="J82" i="8"/>
  <c r="J83" i="8"/>
  <c r="J84" i="8"/>
  <c r="J87" i="8"/>
  <c r="J88" i="8"/>
  <c r="J89" i="8"/>
  <c r="J90" i="8"/>
  <c r="J91" i="8"/>
  <c r="J92" i="8"/>
  <c r="J96" i="8"/>
  <c r="J97" i="8"/>
  <c r="J98" i="8"/>
  <c r="J99" i="8"/>
  <c r="J100" i="8"/>
  <c r="J101" i="8"/>
  <c r="J104" i="8"/>
  <c r="J105" i="8"/>
  <c r="J106" i="8"/>
  <c r="J107" i="8"/>
  <c r="J108" i="8"/>
  <c r="J110" i="8"/>
  <c r="J111" i="8"/>
  <c r="J112" i="8"/>
  <c r="J113" i="8"/>
  <c r="J114" i="8"/>
  <c r="J115" i="8"/>
  <c r="J116" i="8"/>
  <c r="J119" i="8"/>
  <c r="J120" i="8"/>
  <c r="J121" i="8"/>
  <c r="J122" i="8"/>
  <c r="J123" i="8"/>
  <c r="J124" i="8"/>
  <c r="J126" i="8"/>
  <c r="J127" i="8"/>
  <c r="J128" i="8"/>
  <c r="J129" i="8"/>
  <c r="J130" i="8"/>
  <c r="J131" i="8"/>
  <c r="J132" i="8"/>
  <c r="J133" i="8"/>
  <c r="J135" i="8"/>
  <c r="J136" i="8"/>
  <c r="J137" i="8"/>
  <c r="J138" i="8"/>
  <c r="J139" i="8"/>
  <c r="J140" i="8"/>
  <c r="J143" i="8"/>
  <c r="J144" i="8"/>
  <c r="J145" i="8"/>
  <c r="J146" i="8"/>
  <c r="J147" i="8"/>
  <c r="J148" i="8"/>
  <c r="J150" i="8"/>
  <c r="J151" i="8"/>
  <c r="J152" i="8"/>
  <c r="J153" i="8"/>
  <c r="J154" i="8"/>
  <c r="J155" i="8"/>
  <c r="J156" i="8"/>
  <c r="J159" i="8"/>
  <c r="J160" i="8"/>
  <c r="J161" i="8"/>
  <c r="J162" i="8"/>
  <c r="J163" i="8"/>
  <c r="J164" i="8"/>
  <c r="J165" i="8"/>
  <c r="J167" i="8"/>
  <c r="J168" i="8"/>
  <c r="J169" i="8"/>
  <c r="J170" i="8"/>
  <c r="J171" i="8"/>
  <c r="J172" i="8"/>
  <c r="J175" i="8"/>
  <c r="J176" i="8"/>
  <c r="J177" i="8"/>
  <c r="J178" i="8"/>
  <c r="J179" i="8"/>
  <c r="J180" i="8"/>
  <c r="J182" i="8"/>
  <c r="J183" i="8"/>
  <c r="J184" i="8"/>
  <c r="J185" i="8"/>
  <c r="J186" i="8"/>
  <c r="J187" i="8"/>
  <c r="J188" i="8"/>
  <c r="J191" i="8"/>
  <c r="J193" i="8"/>
  <c r="J194" i="8"/>
  <c r="J195" i="8"/>
  <c r="J196" i="8"/>
  <c r="J197" i="8"/>
  <c r="J199" i="8"/>
  <c r="J200" i="8"/>
  <c r="J201" i="8"/>
  <c r="J202" i="8"/>
  <c r="J203" i="8"/>
  <c r="J204" i="8"/>
  <c r="J207" i="8"/>
  <c r="J208" i="8"/>
  <c r="J209" i="8"/>
  <c r="J210" i="8"/>
  <c r="J211" i="8"/>
  <c r="J212" i="8"/>
  <c r="J215" i="8"/>
  <c r="J216" i="8"/>
  <c r="J217" i="8"/>
  <c r="J218" i="8"/>
  <c r="J219" i="8"/>
  <c r="J220" i="8"/>
  <c r="J221" i="8"/>
  <c r="J223" i="8"/>
  <c r="J224" i="8"/>
  <c r="J225" i="8"/>
  <c r="J226" i="8"/>
  <c r="J227" i="8"/>
  <c r="J228" i="8"/>
  <c r="J229" i="8"/>
  <c r="J231" i="8"/>
  <c r="J232" i="8"/>
  <c r="J233" i="8"/>
  <c r="J234" i="8"/>
  <c r="J235" i="8"/>
  <c r="J236" i="8"/>
  <c r="J238" i="8"/>
  <c r="J239" i="8"/>
  <c r="J240" i="8"/>
  <c r="J241" i="8"/>
  <c r="J242" i="8"/>
  <c r="J243" i="8"/>
  <c r="J244" i="8"/>
  <c r="J247" i="8"/>
  <c r="J248" i="8"/>
  <c r="J249" i="8"/>
  <c r="J250" i="8"/>
  <c r="J251" i="8"/>
  <c r="J252" i="8"/>
  <c r="J253" i="8"/>
  <c r="J255" i="8"/>
  <c r="J256" i="8"/>
  <c r="J257" i="8"/>
  <c r="J258" i="8"/>
  <c r="J259" i="8"/>
  <c r="J260" i="8"/>
  <c r="J261" i="8"/>
  <c r="J263" i="8"/>
  <c r="J264" i="8"/>
  <c r="J265" i="8"/>
  <c r="J266" i="8"/>
  <c r="J267" i="8"/>
  <c r="J268" i="8"/>
  <c r="J270" i="8"/>
  <c r="J271" i="8"/>
  <c r="J272" i="8"/>
  <c r="J273" i="8"/>
  <c r="J274" i="8"/>
  <c r="J275" i="8"/>
  <c r="J276" i="8"/>
  <c r="J279" i="8"/>
  <c r="J280" i="8"/>
  <c r="J281" i="8"/>
  <c r="J282" i="8"/>
  <c r="J283" i="8"/>
  <c r="J284" i="8"/>
  <c r="J285" i="8"/>
  <c r="J287" i="8"/>
  <c r="J289" i="8"/>
  <c r="J290" i="8"/>
  <c r="J291" i="8"/>
  <c r="J292" i="8"/>
  <c r="J293" i="8"/>
  <c r="J295" i="8"/>
  <c r="J296" i="8"/>
  <c r="J297" i="8"/>
  <c r="J298" i="8"/>
  <c r="J299" i="8"/>
  <c r="J300" i="8"/>
  <c r="J302" i="8"/>
  <c r="J303" i="8"/>
  <c r="J304" i="8"/>
  <c r="J305" i="8"/>
  <c r="J306" i="8"/>
  <c r="J307" i="8"/>
  <c r="J308" i="8"/>
  <c r="J309" i="8"/>
  <c r="J311" i="8"/>
  <c r="J312" i="8"/>
  <c r="J313" i="8"/>
  <c r="J314" i="8"/>
  <c r="J315" i="8"/>
  <c r="J316" i="8"/>
  <c r="J317" i="8"/>
  <c r="J319" i="8"/>
  <c r="J320" i="8"/>
  <c r="J321" i="8"/>
  <c r="J322" i="8"/>
  <c r="J323" i="8"/>
  <c r="J324" i="8"/>
  <c r="J325" i="8"/>
  <c r="J327" i="8"/>
  <c r="J328" i="8"/>
  <c r="J329" i="8"/>
  <c r="J330" i="8"/>
  <c r="J331" i="8"/>
  <c r="J332" i="8"/>
  <c r="J335" i="8"/>
  <c r="J336" i="8"/>
  <c r="J337" i="8"/>
  <c r="J338" i="8"/>
  <c r="J339" i="8"/>
  <c r="J340" i="8"/>
  <c r="J342" i="8"/>
  <c r="J343" i="8"/>
  <c r="J344" i="8"/>
  <c r="J345" i="8"/>
  <c r="J346" i="8"/>
  <c r="J347" i="8"/>
  <c r="J348" i="8"/>
  <c r="J349" i="8"/>
  <c r="J351" i="8"/>
  <c r="J352" i="8"/>
  <c r="J353" i="8"/>
  <c r="J354" i="8"/>
  <c r="J355" i="8"/>
  <c r="J356" i="8"/>
  <c r="J357" i="8"/>
  <c r="J358" i="8"/>
  <c r="J359" i="8"/>
  <c r="J360" i="8"/>
  <c r="J361" i="8"/>
  <c r="J362" i="8"/>
  <c r="J363" i="8"/>
  <c r="J364" i="8"/>
  <c r="J366" i="8"/>
  <c r="J367" i="8"/>
  <c r="J368" i="8"/>
  <c r="J369" i="8"/>
  <c r="J370" i="8"/>
  <c r="J371" i="8"/>
  <c r="J372" i="8"/>
  <c r="J373" i="8"/>
  <c r="J374" i="8"/>
  <c r="J375" i="8"/>
  <c r="J376" i="8"/>
  <c r="J377" i="8"/>
  <c r="J378" i="8"/>
  <c r="J379" i="8"/>
  <c r="J380" i="8"/>
  <c r="J381" i="8"/>
  <c r="J382" i="8"/>
  <c r="J383" i="8"/>
  <c r="J384" i="8"/>
  <c r="J385" i="8"/>
  <c r="J386" i="8"/>
  <c r="J387" i="8"/>
  <c r="J388" i="8"/>
  <c r="J389" i="8"/>
  <c r="J391" i="8"/>
  <c r="J392" i="8"/>
  <c r="J393" i="8"/>
  <c r="J3" i="8"/>
  <c r="J4" i="8"/>
  <c r="J12" i="8"/>
  <c r="J13" i="8"/>
  <c r="J14" i="8"/>
  <c r="J15" i="8"/>
  <c r="J16" i="8"/>
  <c r="J20" i="8"/>
  <c r="J21" i="8"/>
  <c r="J29" i="8"/>
  <c r="J30" i="8"/>
  <c r="J31" i="8"/>
  <c r="J37" i="8"/>
  <c r="J38" i="8"/>
  <c r="J39" i="8"/>
  <c r="J45" i="8"/>
  <c r="J46" i="8"/>
  <c r="J53" i="8"/>
  <c r="J54" i="8"/>
  <c r="J61" i="8"/>
  <c r="J62" i="8"/>
  <c r="J64" i="8"/>
  <c r="J69" i="8"/>
  <c r="J77" i="8"/>
  <c r="J78" i="8"/>
  <c r="J85" i="8"/>
  <c r="J86" i="8"/>
  <c r="J93" i="8"/>
  <c r="J94" i="8"/>
  <c r="J95" i="8"/>
  <c r="J102" i="8"/>
  <c r="J103" i="8"/>
  <c r="J109" i="8"/>
  <c r="J117" i="8"/>
  <c r="J118" i="8"/>
  <c r="J125" i="8"/>
  <c r="J134" i="8"/>
  <c r="J141" i="8"/>
  <c r="J142" i="8"/>
  <c r="J149" i="8"/>
  <c r="J157" i="8"/>
  <c r="J158" i="8"/>
  <c r="J166" i="8"/>
  <c r="J173" i="8"/>
  <c r="J174" i="8"/>
  <c r="J181" i="8"/>
  <c r="J189" i="8"/>
  <c r="J190" i="8"/>
  <c r="J192" i="8"/>
  <c r="J198" i="8"/>
  <c r="J205" i="8"/>
  <c r="J206" i="8"/>
  <c r="J213" i="8"/>
  <c r="J214" i="8"/>
  <c r="J222" i="8"/>
  <c r="J230" i="8"/>
  <c r="J237" i="8"/>
  <c r="J245" i="8"/>
  <c r="J246" i="8"/>
  <c r="J254" i="8"/>
  <c r="J262" i="8"/>
  <c r="J269" i="8"/>
  <c r="J277" i="8"/>
  <c r="J278" i="8"/>
  <c r="J286" i="8"/>
  <c r="J288" i="8"/>
  <c r="J294" i="8"/>
  <c r="J301" i="8"/>
  <c r="J310" i="8"/>
  <c r="J318" i="8"/>
  <c r="J326" i="8"/>
  <c r="J333" i="8"/>
  <c r="J334" i="8"/>
  <c r="J341" i="8"/>
  <c r="J350" i="8"/>
  <c r="J365" i="8"/>
  <c r="J390" i="8" l="1"/>
  <c r="J72" i="8"/>
  <c r="J56" i="8"/>
  <c r="F72" i="8"/>
  <c r="F56" i="8"/>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5" i="7"/>
  <c r="L716" i="7"/>
  <c r="L717" i="7"/>
  <c r="L718" i="7"/>
  <c r="L719" i="7"/>
  <c r="L727" i="7"/>
  <c r="L728" i="7"/>
  <c r="L729" i="7"/>
  <c r="L730" i="7"/>
  <c r="L731" i="7"/>
  <c r="L741" i="7"/>
  <c r="L742" i="7"/>
  <c r="L293" i="7"/>
  <c r="L713" i="7"/>
  <c r="L714" i="7"/>
  <c r="K3" i="7"/>
  <c r="K4" i="7"/>
  <c r="K5" i="7"/>
  <c r="K6" i="7"/>
  <c r="K7" i="7"/>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K66" i="7"/>
  <c r="K67" i="7"/>
  <c r="K68" i="7"/>
  <c r="K69" i="7"/>
  <c r="K70" i="7"/>
  <c r="K71" i="7"/>
  <c r="K72" i="7"/>
  <c r="K73" i="7"/>
  <c r="K74" i="7"/>
  <c r="K75" i="7"/>
  <c r="K76" i="7"/>
  <c r="K77" i="7"/>
  <c r="K78" i="7"/>
  <c r="K79" i="7"/>
  <c r="K80" i="7"/>
  <c r="K81" i="7"/>
  <c r="K82" i="7"/>
  <c r="K83" i="7"/>
  <c r="K84" i="7"/>
  <c r="K85" i="7"/>
  <c r="K86"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406" i="7"/>
  <c r="K407" i="7"/>
  <c r="K408" i="7"/>
  <c r="K409" i="7"/>
  <c r="K410" i="7"/>
  <c r="K411" i="7"/>
  <c r="K412" i="7"/>
  <c r="K413" i="7"/>
  <c r="K414" i="7"/>
  <c r="K415" i="7"/>
  <c r="K416" i="7"/>
  <c r="K417" i="7"/>
  <c r="K418" i="7"/>
  <c r="K419" i="7"/>
  <c r="K420" i="7"/>
  <c r="K421" i="7"/>
  <c r="K422" i="7"/>
  <c r="K423" i="7"/>
  <c r="K424" i="7"/>
  <c r="K425" i="7"/>
  <c r="K426" i="7"/>
  <c r="K427" i="7"/>
  <c r="K428" i="7"/>
  <c r="K429" i="7"/>
  <c r="K430" i="7"/>
  <c r="K431" i="7"/>
  <c r="K432" i="7"/>
  <c r="K433" i="7"/>
  <c r="K434" i="7"/>
  <c r="K435" i="7"/>
  <c r="K436" i="7"/>
  <c r="K437" i="7"/>
  <c r="K438" i="7"/>
  <c r="K439" i="7"/>
  <c r="K440" i="7"/>
  <c r="K441" i="7"/>
  <c r="K442" i="7"/>
  <c r="K443" i="7"/>
  <c r="K444" i="7"/>
  <c r="K445" i="7"/>
  <c r="K446" i="7"/>
  <c r="K447" i="7"/>
  <c r="K448" i="7"/>
  <c r="K449" i="7"/>
  <c r="K450" i="7"/>
  <c r="K451" i="7"/>
  <c r="K452" i="7"/>
  <c r="K453" i="7"/>
  <c r="K454" i="7"/>
  <c r="K455" i="7"/>
  <c r="K456" i="7"/>
  <c r="K457" i="7"/>
  <c r="K458" i="7"/>
  <c r="K459" i="7"/>
  <c r="K460" i="7"/>
  <c r="K461" i="7"/>
  <c r="K462" i="7"/>
  <c r="K463" i="7"/>
  <c r="K464" i="7"/>
  <c r="K465" i="7"/>
  <c r="K466" i="7"/>
  <c r="K467" i="7"/>
  <c r="K468" i="7"/>
  <c r="K469" i="7"/>
  <c r="K470"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501" i="7"/>
  <c r="K502" i="7"/>
  <c r="K503" i="7"/>
  <c r="K504" i="7"/>
  <c r="K505" i="7"/>
  <c r="K506" i="7"/>
  <c r="K507" i="7"/>
  <c r="K508" i="7"/>
  <c r="K509" i="7"/>
  <c r="K510" i="7"/>
  <c r="K511" i="7"/>
  <c r="K512" i="7"/>
  <c r="K513" i="7"/>
  <c r="K514" i="7"/>
  <c r="K515" i="7"/>
  <c r="K516" i="7"/>
  <c r="K517" i="7"/>
  <c r="K518" i="7"/>
  <c r="K519" i="7"/>
  <c r="K520" i="7"/>
  <c r="K521" i="7"/>
  <c r="K522" i="7"/>
  <c r="K523" i="7"/>
  <c r="K524" i="7"/>
  <c r="K525" i="7"/>
  <c r="K526" i="7"/>
  <c r="K527" i="7"/>
  <c r="K528" i="7"/>
  <c r="K529" i="7"/>
  <c r="K530" i="7"/>
  <c r="K531" i="7"/>
  <c r="K532" i="7"/>
  <c r="K533" i="7"/>
  <c r="K534" i="7"/>
  <c r="K535" i="7"/>
  <c r="K536" i="7"/>
  <c r="K537" i="7"/>
  <c r="K538" i="7"/>
  <c r="K539" i="7"/>
  <c r="K540" i="7"/>
  <c r="K541" i="7"/>
  <c r="K542" i="7"/>
  <c r="K543" i="7"/>
  <c r="K544" i="7"/>
  <c r="K545" i="7"/>
  <c r="K546" i="7"/>
  <c r="K547" i="7"/>
  <c r="K548" i="7"/>
  <c r="K549" i="7"/>
  <c r="K550" i="7"/>
  <c r="K551" i="7"/>
  <c r="K552" i="7"/>
  <c r="K553" i="7"/>
  <c r="K554" i="7"/>
  <c r="K555" i="7"/>
  <c r="K556" i="7"/>
  <c r="K557" i="7"/>
  <c r="K558" i="7"/>
  <c r="K559" i="7"/>
  <c r="K560" i="7"/>
  <c r="K561" i="7"/>
  <c r="K562" i="7"/>
  <c r="K563" i="7"/>
  <c r="K564" i="7"/>
  <c r="K565" i="7"/>
  <c r="K566" i="7"/>
  <c r="K567" i="7"/>
  <c r="K568" i="7"/>
  <c r="K569" i="7"/>
  <c r="K570" i="7"/>
  <c r="K571" i="7"/>
  <c r="K572" i="7"/>
  <c r="K573" i="7"/>
  <c r="K574" i="7"/>
  <c r="K575" i="7"/>
  <c r="K576" i="7"/>
  <c r="K577" i="7"/>
  <c r="K578" i="7"/>
  <c r="K579" i="7"/>
  <c r="K580" i="7"/>
  <c r="K581" i="7"/>
  <c r="K582" i="7"/>
  <c r="K583" i="7"/>
  <c r="K584" i="7"/>
  <c r="K585" i="7"/>
  <c r="K586" i="7"/>
  <c r="K587" i="7"/>
  <c r="K588" i="7"/>
  <c r="K589" i="7"/>
  <c r="K590" i="7"/>
  <c r="K591" i="7"/>
  <c r="K592" i="7"/>
  <c r="K593" i="7"/>
  <c r="K594" i="7"/>
  <c r="K595" i="7"/>
  <c r="K596" i="7"/>
  <c r="K597" i="7"/>
  <c r="K598" i="7"/>
  <c r="K599" i="7"/>
  <c r="K600" i="7"/>
  <c r="K601" i="7"/>
  <c r="K602" i="7"/>
  <c r="K603" i="7"/>
  <c r="K604" i="7"/>
  <c r="K605" i="7"/>
  <c r="K606" i="7"/>
  <c r="K607" i="7"/>
  <c r="K608" i="7"/>
  <c r="K609" i="7"/>
  <c r="K610" i="7"/>
  <c r="K611" i="7"/>
  <c r="K612" i="7"/>
  <c r="K613" i="7"/>
  <c r="K614" i="7"/>
  <c r="K615" i="7"/>
  <c r="K616" i="7"/>
  <c r="K617" i="7"/>
  <c r="K618" i="7"/>
  <c r="K619" i="7"/>
  <c r="K620" i="7"/>
  <c r="K621" i="7"/>
  <c r="K622" i="7"/>
  <c r="K623" i="7"/>
  <c r="K624" i="7"/>
  <c r="K625" i="7"/>
  <c r="K626" i="7"/>
  <c r="K627" i="7"/>
  <c r="K628" i="7"/>
  <c r="K629" i="7"/>
  <c r="K630" i="7"/>
  <c r="K631" i="7"/>
  <c r="K632" i="7"/>
  <c r="K633" i="7"/>
  <c r="K634" i="7"/>
  <c r="K635" i="7"/>
  <c r="K636" i="7"/>
  <c r="K637" i="7"/>
  <c r="K638" i="7"/>
  <c r="K639" i="7"/>
  <c r="K640" i="7"/>
  <c r="K641" i="7"/>
  <c r="K642" i="7"/>
  <c r="K643" i="7"/>
  <c r="K644" i="7"/>
  <c r="K645" i="7"/>
  <c r="K646" i="7"/>
  <c r="K647" i="7"/>
  <c r="K648" i="7"/>
  <c r="K649" i="7"/>
  <c r="K650" i="7"/>
  <c r="K651" i="7"/>
  <c r="K652" i="7"/>
  <c r="K653" i="7"/>
  <c r="K654" i="7"/>
  <c r="K655" i="7"/>
  <c r="K656" i="7"/>
  <c r="K657" i="7"/>
  <c r="K658" i="7"/>
  <c r="K659" i="7"/>
  <c r="K660" i="7"/>
  <c r="K661" i="7"/>
  <c r="K662" i="7"/>
  <c r="K663" i="7"/>
  <c r="K664" i="7"/>
  <c r="K665" i="7"/>
  <c r="K666" i="7"/>
  <c r="K667" i="7"/>
  <c r="K668" i="7"/>
  <c r="K669" i="7"/>
  <c r="K670" i="7"/>
  <c r="K671" i="7"/>
  <c r="K672" i="7"/>
  <c r="K673" i="7"/>
  <c r="K674" i="7"/>
  <c r="K675" i="7"/>
  <c r="K676" i="7"/>
  <c r="K677" i="7"/>
  <c r="K678" i="7"/>
  <c r="K679" i="7"/>
  <c r="K680" i="7"/>
  <c r="K681" i="7"/>
  <c r="K682" i="7"/>
  <c r="K683" i="7"/>
  <c r="K684" i="7"/>
  <c r="K685" i="7"/>
  <c r="K686" i="7"/>
  <c r="K687" i="7"/>
  <c r="K688" i="7"/>
  <c r="K689" i="7"/>
  <c r="K690" i="7"/>
  <c r="K691" i="7"/>
  <c r="K692" i="7"/>
  <c r="K693" i="7"/>
  <c r="K694" i="7"/>
  <c r="K695" i="7"/>
  <c r="K696" i="7"/>
  <c r="K697" i="7"/>
  <c r="K698" i="7"/>
  <c r="K699" i="7"/>
  <c r="K700" i="7"/>
  <c r="K701" i="7"/>
  <c r="K702" i="7"/>
  <c r="K703" i="7"/>
  <c r="K704" i="7"/>
  <c r="K705" i="7"/>
  <c r="K706" i="7"/>
  <c r="K707" i="7"/>
  <c r="K708" i="7"/>
  <c r="K709" i="7"/>
  <c r="K710" i="7"/>
  <c r="K711" i="7"/>
  <c r="K712" i="7"/>
  <c r="K715" i="7"/>
  <c r="K716" i="7"/>
  <c r="K717" i="7"/>
  <c r="K718" i="7"/>
  <c r="K719" i="7"/>
  <c r="K727" i="7"/>
  <c r="K728" i="7"/>
  <c r="K729" i="7"/>
  <c r="K730" i="7"/>
  <c r="K731" i="7"/>
  <c r="K741" i="7"/>
  <c r="K742" i="7"/>
  <c r="K293" i="7"/>
  <c r="K713" i="7"/>
  <c r="K714" i="7"/>
  <c r="L2" i="7"/>
  <c r="K2" i="7"/>
  <c r="D405" i="4" l="1"/>
  <c r="D404" i="4"/>
  <c r="D403" i="4"/>
  <c r="D402" i="4"/>
  <c r="D401" i="4"/>
  <c r="D400" i="4"/>
  <c r="D399" i="4"/>
  <c r="D398" i="4"/>
  <c r="H727" i="7"/>
  <c r="H728" i="7"/>
  <c r="H729" i="7"/>
  <c r="H730" i="7"/>
  <c r="H731" i="7"/>
  <c r="H741" i="7"/>
  <c r="H742" i="7"/>
  <c r="H293" i="7"/>
  <c r="H713" i="7"/>
  <c r="H714" i="7"/>
  <c r="C293" i="7"/>
  <c r="C713" i="7"/>
  <c r="C714" i="7"/>
  <c r="B713" i="7"/>
  <c r="B714" i="7"/>
  <c r="B293"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632" i="14"/>
  <c r="E633" i="14"/>
  <c r="E634" i="14"/>
  <c r="E635" i="14"/>
  <c r="E636" i="14"/>
  <c r="E637" i="14"/>
  <c r="E638" i="14"/>
  <c r="E639" i="14"/>
  <c r="E640" i="14"/>
  <c r="E641" i="14"/>
  <c r="E642" i="14"/>
  <c r="E643" i="14"/>
  <c r="E644" i="14"/>
  <c r="E645" i="14"/>
  <c r="E646" i="14"/>
  <c r="E647"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3" i="14"/>
  <c r="C727" i="7"/>
  <c r="C728" i="7"/>
  <c r="C729" i="7"/>
  <c r="G729" i="7" s="1"/>
  <c r="C730" i="7"/>
  <c r="C731" i="7"/>
  <c r="C741" i="7"/>
  <c r="C742" i="7"/>
  <c r="B727" i="7"/>
  <c r="B728" i="7"/>
  <c r="B729" i="7"/>
  <c r="B730" i="7"/>
  <c r="B731" i="7"/>
  <c r="B741" i="7"/>
  <c r="B742" i="7"/>
  <c r="C2" i="7"/>
  <c r="G2" i="7" s="1"/>
  <c r="C3" i="7"/>
  <c r="G3" i="7" s="1"/>
  <c r="C4" i="7"/>
  <c r="C5" i="7"/>
  <c r="G5" i="7" s="1"/>
  <c r="C6" i="7"/>
  <c r="G6" i="7" s="1"/>
  <c r="C7" i="7"/>
  <c r="C8" i="7"/>
  <c r="C9" i="7"/>
  <c r="C10" i="7"/>
  <c r="G10" i="7" s="1"/>
  <c r="C11" i="7"/>
  <c r="G11" i="7" s="1"/>
  <c r="C12" i="7"/>
  <c r="G12" i="7" s="1"/>
  <c r="C13" i="7"/>
  <c r="C14" i="7"/>
  <c r="C15" i="7"/>
  <c r="G15" i="7" s="1"/>
  <c r="C16" i="7"/>
  <c r="G16" i="7" s="1"/>
  <c r="C17" i="7"/>
  <c r="G17" i="7" s="1"/>
  <c r="C18" i="7"/>
  <c r="G18" i="7" s="1"/>
  <c r="C19" i="7"/>
  <c r="G19" i="7" s="1"/>
  <c r="C20" i="7"/>
  <c r="G20" i="7" s="1"/>
  <c r="C21" i="7"/>
  <c r="C22" i="7"/>
  <c r="C23" i="7"/>
  <c r="C24" i="7"/>
  <c r="C25" i="7"/>
  <c r="C26" i="7"/>
  <c r="C27" i="7"/>
  <c r="G27" i="7" s="1"/>
  <c r="C28" i="7"/>
  <c r="C29" i="7"/>
  <c r="C30" i="7"/>
  <c r="C31" i="7"/>
  <c r="C32" i="7"/>
  <c r="C33" i="7"/>
  <c r="C34" i="7"/>
  <c r="C35" i="7"/>
  <c r="G35" i="7" s="1"/>
  <c r="C36" i="7"/>
  <c r="C37" i="7"/>
  <c r="C38" i="7"/>
  <c r="G38" i="7" s="1"/>
  <c r="C39" i="7"/>
  <c r="C40" i="7"/>
  <c r="C41" i="7"/>
  <c r="C42" i="7"/>
  <c r="C43" i="7"/>
  <c r="G43" i="7" s="1"/>
  <c r="C44" i="7"/>
  <c r="C45" i="7"/>
  <c r="C46" i="7"/>
  <c r="G46" i="7" s="1"/>
  <c r="C47" i="7"/>
  <c r="C48" i="7"/>
  <c r="C49" i="7"/>
  <c r="C50" i="7"/>
  <c r="C51" i="7"/>
  <c r="G51" i="7" s="1"/>
  <c r="C52" i="7"/>
  <c r="C53" i="7"/>
  <c r="C54" i="7"/>
  <c r="C55" i="7"/>
  <c r="C56" i="7"/>
  <c r="C57" i="7"/>
  <c r="C58" i="7"/>
  <c r="C59" i="7"/>
  <c r="G59" i="7" s="1"/>
  <c r="C60" i="7"/>
  <c r="C61" i="7"/>
  <c r="C62" i="7"/>
  <c r="C63" i="7"/>
  <c r="C64" i="7"/>
  <c r="C65" i="7"/>
  <c r="C66" i="7"/>
  <c r="C67" i="7"/>
  <c r="G67" i="7" s="1"/>
  <c r="C68" i="7"/>
  <c r="C69" i="7"/>
  <c r="C70" i="7"/>
  <c r="C71" i="7"/>
  <c r="C72" i="7"/>
  <c r="C73" i="7"/>
  <c r="C74" i="7"/>
  <c r="C75" i="7"/>
  <c r="G75" i="7" s="1"/>
  <c r="C76" i="7"/>
  <c r="C77" i="7"/>
  <c r="C78" i="7"/>
  <c r="C79" i="7"/>
  <c r="C80" i="7"/>
  <c r="C81" i="7"/>
  <c r="C82" i="7"/>
  <c r="C83" i="7"/>
  <c r="G83" i="7" s="1"/>
  <c r="C84" i="7"/>
  <c r="C85" i="7"/>
  <c r="C86" i="7"/>
  <c r="C87" i="7"/>
  <c r="C88" i="7"/>
  <c r="C89" i="7"/>
  <c r="C90" i="7"/>
  <c r="C91" i="7"/>
  <c r="G91" i="7" s="1"/>
  <c r="C92" i="7"/>
  <c r="C93" i="7"/>
  <c r="C94" i="7"/>
  <c r="C95" i="7"/>
  <c r="C96" i="7"/>
  <c r="C97" i="7"/>
  <c r="C98" i="7"/>
  <c r="C99" i="7"/>
  <c r="G99" i="7" s="1"/>
  <c r="C100" i="7"/>
  <c r="G100" i="7" s="1"/>
  <c r="C101" i="7"/>
  <c r="C102" i="7"/>
  <c r="C103" i="7"/>
  <c r="C104" i="7"/>
  <c r="C105" i="7"/>
  <c r="C106" i="7"/>
  <c r="C107" i="7"/>
  <c r="G107" i="7" s="1"/>
  <c r="C108" i="7"/>
  <c r="C109" i="7"/>
  <c r="G109" i="7" s="1"/>
  <c r="C110" i="7"/>
  <c r="G110" i="7" s="1"/>
  <c r="C111" i="7"/>
  <c r="G111" i="7" s="1"/>
  <c r="C112" i="7"/>
  <c r="C113" i="7"/>
  <c r="C114" i="7"/>
  <c r="C115" i="7"/>
  <c r="G115" i="7" s="1"/>
  <c r="C116" i="7"/>
  <c r="C117" i="7"/>
  <c r="C118" i="7"/>
  <c r="C119" i="7"/>
  <c r="C120" i="7"/>
  <c r="C121" i="7"/>
  <c r="C122" i="7"/>
  <c r="C123" i="7"/>
  <c r="G123" i="7" s="1"/>
  <c r="C124" i="7"/>
  <c r="C125" i="7"/>
  <c r="C126" i="7"/>
  <c r="C127" i="7"/>
  <c r="C128" i="7"/>
  <c r="C129" i="7"/>
  <c r="C130" i="7"/>
  <c r="C131" i="7"/>
  <c r="C132" i="7"/>
  <c r="C133" i="7"/>
  <c r="C134" i="7"/>
  <c r="C135" i="7"/>
  <c r="C136" i="7"/>
  <c r="C137" i="7"/>
  <c r="C138" i="7"/>
  <c r="C139" i="7"/>
  <c r="G139" i="7" s="1"/>
  <c r="C140" i="7"/>
  <c r="C141" i="7"/>
  <c r="C142" i="7"/>
  <c r="C143" i="7"/>
  <c r="C144" i="7"/>
  <c r="C145" i="7"/>
  <c r="C146" i="7"/>
  <c r="C147" i="7"/>
  <c r="G147" i="7" s="1"/>
  <c r="C148" i="7"/>
  <c r="C149" i="7"/>
  <c r="C150" i="7"/>
  <c r="C151" i="7"/>
  <c r="C152" i="7"/>
  <c r="C153" i="7"/>
  <c r="C154" i="7"/>
  <c r="C155" i="7"/>
  <c r="G155" i="7" s="1"/>
  <c r="C156" i="7"/>
  <c r="C157" i="7"/>
  <c r="C158" i="7"/>
  <c r="C159" i="7"/>
  <c r="C160" i="7"/>
  <c r="C161" i="7"/>
  <c r="C162" i="7"/>
  <c r="C163" i="7"/>
  <c r="G163" i="7" s="1"/>
  <c r="C164" i="7"/>
  <c r="C165" i="7"/>
  <c r="C166" i="7"/>
  <c r="C167" i="7"/>
  <c r="C168" i="7"/>
  <c r="C169" i="7"/>
  <c r="C170" i="7"/>
  <c r="C171" i="7"/>
  <c r="G171" i="7" s="1"/>
  <c r="C172" i="7"/>
  <c r="C173" i="7"/>
  <c r="C174" i="7"/>
  <c r="C175" i="7"/>
  <c r="C176" i="7"/>
  <c r="C177" i="7"/>
  <c r="C178" i="7"/>
  <c r="C179" i="7"/>
  <c r="G179" i="7" s="1"/>
  <c r="C180" i="7"/>
  <c r="G180" i="7" s="1"/>
  <c r="C181" i="7"/>
  <c r="G181" i="7" s="1"/>
  <c r="C182" i="7"/>
  <c r="C183" i="7"/>
  <c r="C184" i="7"/>
  <c r="C185" i="7"/>
  <c r="C186" i="7"/>
  <c r="C187" i="7"/>
  <c r="G187" i="7" s="1"/>
  <c r="C188" i="7"/>
  <c r="C189" i="7"/>
  <c r="C190" i="7"/>
  <c r="C191" i="7"/>
  <c r="C192" i="7"/>
  <c r="C193" i="7"/>
  <c r="C194" i="7"/>
  <c r="C195" i="7"/>
  <c r="G195" i="7" s="1"/>
  <c r="C196" i="7"/>
  <c r="C197" i="7"/>
  <c r="C198" i="7"/>
  <c r="C199" i="7"/>
  <c r="C200" i="7"/>
  <c r="C201" i="7"/>
  <c r="C202" i="7"/>
  <c r="C203" i="7"/>
  <c r="G203" i="7" s="1"/>
  <c r="C204" i="7"/>
  <c r="C205" i="7"/>
  <c r="C206" i="7"/>
  <c r="C207" i="7"/>
  <c r="C208" i="7"/>
  <c r="C209" i="7"/>
  <c r="C210" i="7"/>
  <c r="C211" i="7"/>
  <c r="G211" i="7" s="1"/>
  <c r="C212" i="7"/>
  <c r="C213" i="7"/>
  <c r="C214" i="7"/>
  <c r="C215" i="7"/>
  <c r="C216" i="7"/>
  <c r="C217" i="7"/>
  <c r="C218" i="7"/>
  <c r="C219" i="7"/>
  <c r="G219" i="7" s="1"/>
  <c r="C220" i="7"/>
  <c r="C221" i="7"/>
  <c r="C222" i="7"/>
  <c r="C223" i="7"/>
  <c r="C224" i="7"/>
  <c r="C225" i="7"/>
  <c r="C226" i="7"/>
  <c r="C227" i="7"/>
  <c r="C228" i="7"/>
  <c r="C229" i="7"/>
  <c r="C230" i="7"/>
  <c r="C231" i="7"/>
  <c r="C232" i="7"/>
  <c r="C233" i="7"/>
  <c r="C234" i="7"/>
  <c r="C235" i="7"/>
  <c r="C236" i="7"/>
  <c r="C237" i="7"/>
  <c r="C238" i="7"/>
  <c r="C239" i="7"/>
  <c r="C240" i="7"/>
  <c r="C241" i="7"/>
  <c r="C242" i="7"/>
  <c r="C243" i="7"/>
  <c r="G243" i="7" s="1"/>
  <c r="C244" i="7"/>
  <c r="C245" i="7"/>
  <c r="C246" i="7"/>
  <c r="C247" i="7"/>
  <c r="C248" i="7"/>
  <c r="C249" i="7"/>
  <c r="C250" i="7"/>
  <c r="C251" i="7"/>
  <c r="G251" i="7" s="1"/>
  <c r="C252" i="7"/>
  <c r="C253" i="7"/>
  <c r="C254" i="7"/>
  <c r="C255" i="7"/>
  <c r="C256" i="7"/>
  <c r="C257" i="7"/>
  <c r="C258" i="7"/>
  <c r="C259" i="7"/>
  <c r="G259" i="7" s="1"/>
  <c r="C260" i="7"/>
  <c r="C261" i="7"/>
  <c r="C262" i="7"/>
  <c r="C263" i="7"/>
  <c r="C264" i="7"/>
  <c r="C265" i="7"/>
  <c r="C266" i="7"/>
  <c r="C267" i="7"/>
  <c r="G267" i="7" s="1"/>
  <c r="C268" i="7"/>
  <c r="C269" i="7"/>
  <c r="C270" i="7"/>
  <c r="C271" i="7"/>
  <c r="C272" i="7"/>
  <c r="C273" i="7"/>
  <c r="C274" i="7"/>
  <c r="C275" i="7"/>
  <c r="G275" i="7" s="1"/>
  <c r="C276" i="7"/>
  <c r="C277" i="7"/>
  <c r="C278" i="7"/>
  <c r="C279" i="7"/>
  <c r="C280" i="7"/>
  <c r="C281" i="7"/>
  <c r="C282" i="7"/>
  <c r="C283" i="7"/>
  <c r="G283" i="7" s="1"/>
  <c r="C284" i="7"/>
  <c r="C285" i="7"/>
  <c r="C286" i="7"/>
  <c r="C287" i="7"/>
  <c r="C288" i="7"/>
  <c r="C289" i="7"/>
  <c r="G289" i="7" s="1"/>
  <c r="C290" i="7"/>
  <c r="G290" i="7" s="1"/>
  <c r="C291" i="7"/>
  <c r="G291" i="7" s="1"/>
  <c r="C292" i="7"/>
  <c r="G292" i="7" s="1"/>
  <c r="C294" i="7"/>
  <c r="G294" i="7" s="1"/>
  <c r="C295" i="7"/>
  <c r="G295" i="7" s="1"/>
  <c r="C296" i="7"/>
  <c r="G296" i="7" s="1"/>
  <c r="C297" i="7"/>
  <c r="C298" i="7"/>
  <c r="C299" i="7"/>
  <c r="C300" i="7"/>
  <c r="G300" i="7" s="1"/>
  <c r="C301" i="7"/>
  <c r="C302" i="7"/>
  <c r="C303" i="7"/>
  <c r="C304" i="7"/>
  <c r="C305" i="7"/>
  <c r="G305" i="7" s="1"/>
  <c r="C306" i="7"/>
  <c r="G306" i="7" s="1"/>
  <c r="C307" i="7"/>
  <c r="G307" i="7" s="1"/>
  <c r="C308" i="7"/>
  <c r="G308" i="7" s="1"/>
  <c r="C309" i="7"/>
  <c r="C310" i="7"/>
  <c r="C311" i="7"/>
  <c r="C312" i="7"/>
  <c r="C313" i="7"/>
  <c r="C314" i="7"/>
  <c r="C315" i="7"/>
  <c r="C316" i="7"/>
  <c r="G316" i="7" s="1"/>
  <c r="C317" i="7"/>
  <c r="C318" i="7"/>
  <c r="C319" i="7"/>
  <c r="C320" i="7"/>
  <c r="C321" i="7"/>
  <c r="C322" i="7"/>
  <c r="C323" i="7"/>
  <c r="C324" i="7"/>
  <c r="G324" i="7" s="1"/>
  <c r="C325" i="7"/>
  <c r="C326" i="7"/>
  <c r="C327" i="7"/>
  <c r="C328" i="7"/>
  <c r="C329" i="7"/>
  <c r="C330" i="7"/>
  <c r="C331" i="7"/>
  <c r="C332" i="7"/>
  <c r="G332" i="7" s="1"/>
  <c r="C333" i="7"/>
  <c r="C334" i="7"/>
  <c r="C335" i="7"/>
  <c r="C336" i="7"/>
  <c r="G336" i="7" s="1"/>
  <c r="C337" i="7"/>
  <c r="C338" i="7"/>
  <c r="C339" i="7"/>
  <c r="C340" i="7"/>
  <c r="G340" i="7" s="1"/>
  <c r="C341" i="7"/>
  <c r="C342" i="7"/>
  <c r="C343" i="7"/>
  <c r="C344" i="7"/>
  <c r="C345" i="7"/>
  <c r="C346" i="7"/>
  <c r="C347" i="7"/>
  <c r="G347" i="7" s="1"/>
  <c r="C348" i="7"/>
  <c r="G348" i="7" s="1"/>
  <c r="C349" i="7"/>
  <c r="G349" i="7" s="1"/>
  <c r="C350" i="7"/>
  <c r="C351" i="7"/>
  <c r="C352" i="7"/>
  <c r="C353" i="7"/>
  <c r="C354" i="7"/>
  <c r="C355" i="7"/>
  <c r="C356" i="7"/>
  <c r="G356" i="7" s="1"/>
  <c r="C357" i="7"/>
  <c r="C358" i="7"/>
  <c r="C359" i="7"/>
  <c r="C360" i="7"/>
  <c r="C361" i="7"/>
  <c r="C362" i="7"/>
  <c r="C363" i="7"/>
  <c r="C364" i="7"/>
  <c r="G364" i="7" s="1"/>
  <c r="C365" i="7"/>
  <c r="C366" i="7"/>
  <c r="C367" i="7"/>
  <c r="C368" i="7"/>
  <c r="C369" i="7"/>
  <c r="C370" i="7"/>
  <c r="C371" i="7"/>
  <c r="C372" i="7"/>
  <c r="G372" i="7" s="1"/>
  <c r="C373" i="7"/>
  <c r="G373" i="7" s="1"/>
  <c r="C374" i="7"/>
  <c r="C375" i="7"/>
  <c r="C376" i="7"/>
  <c r="C377" i="7"/>
  <c r="C378" i="7"/>
  <c r="C379" i="7"/>
  <c r="C380" i="7"/>
  <c r="G380" i="7" s="1"/>
  <c r="C381" i="7"/>
  <c r="C382" i="7"/>
  <c r="C383" i="7"/>
  <c r="C384" i="7"/>
  <c r="C385" i="7"/>
  <c r="C386" i="7"/>
  <c r="C387" i="7"/>
  <c r="C388" i="7"/>
  <c r="G388" i="7" s="1"/>
  <c r="C389" i="7"/>
  <c r="C390" i="7"/>
  <c r="C391" i="7"/>
  <c r="C392" i="7"/>
  <c r="C393" i="7"/>
  <c r="C394" i="7"/>
  <c r="C395" i="7"/>
  <c r="C396" i="7"/>
  <c r="G396" i="7" s="1"/>
  <c r="C397" i="7"/>
  <c r="C398" i="7"/>
  <c r="C399" i="7"/>
  <c r="C400" i="7"/>
  <c r="C401" i="7"/>
  <c r="C402" i="7"/>
  <c r="C403" i="7"/>
  <c r="C404" i="7"/>
  <c r="G404" i="7" s="1"/>
  <c r="C405" i="7"/>
  <c r="C406" i="7"/>
  <c r="C407" i="7"/>
  <c r="C408" i="7"/>
  <c r="G408" i="7" s="1"/>
  <c r="C409" i="7"/>
  <c r="C410" i="7"/>
  <c r="C411" i="7"/>
  <c r="C412" i="7"/>
  <c r="G412" i="7" s="1"/>
  <c r="C413" i="7"/>
  <c r="C414" i="7"/>
  <c r="C415" i="7"/>
  <c r="C416" i="7"/>
  <c r="C417" i="7"/>
  <c r="C418" i="7"/>
  <c r="C419" i="7"/>
  <c r="C420" i="7"/>
  <c r="G420" i="7" s="1"/>
  <c r="C421" i="7"/>
  <c r="C422" i="7"/>
  <c r="C423" i="7"/>
  <c r="C424" i="7"/>
  <c r="C425" i="7"/>
  <c r="C426" i="7"/>
  <c r="C427" i="7"/>
  <c r="C428" i="7"/>
  <c r="G428" i="7" s="1"/>
  <c r="C429" i="7"/>
  <c r="C430" i="7"/>
  <c r="C431" i="7"/>
  <c r="C432" i="7"/>
  <c r="C433" i="7"/>
  <c r="C434" i="7"/>
  <c r="C435" i="7"/>
  <c r="C436" i="7"/>
  <c r="G436" i="7" s="1"/>
  <c r="C437" i="7"/>
  <c r="C438" i="7"/>
  <c r="C439" i="7"/>
  <c r="C440" i="7"/>
  <c r="C441" i="7"/>
  <c r="C442" i="7"/>
  <c r="G442" i="7" s="1"/>
  <c r="C443" i="7"/>
  <c r="C444" i="7"/>
  <c r="G444" i="7" s="1"/>
  <c r="C445" i="7"/>
  <c r="C446" i="7"/>
  <c r="C447" i="7"/>
  <c r="C448" i="7"/>
  <c r="G448" i="7" s="1"/>
  <c r="C449" i="7"/>
  <c r="C450" i="7"/>
  <c r="C451" i="7"/>
  <c r="C452" i="7"/>
  <c r="G452" i="7" s="1"/>
  <c r="C453" i="7"/>
  <c r="C454" i="7"/>
  <c r="C455" i="7"/>
  <c r="C456" i="7"/>
  <c r="C457" i="7"/>
  <c r="C458" i="7"/>
  <c r="C459" i="7"/>
  <c r="C460" i="7"/>
  <c r="G460" i="7" s="1"/>
  <c r="C461" i="7"/>
  <c r="C462" i="7"/>
  <c r="C463" i="7"/>
  <c r="C464" i="7"/>
  <c r="C465" i="7"/>
  <c r="C466" i="7"/>
  <c r="C467" i="7"/>
  <c r="G467" i="7" s="1"/>
  <c r="C468" i="7"/>
  <c r="G468" i="7" s="1"/>
  <c r="C469" i="7"/>
  <c r="C470" i="7"/>
  <c r="C471" i="7"/>
  <c r="C472" i="7"/>
  <c r="C473" i="7"/>
  <c r="C474" i="7"/>
  <c r="C475" i="7"/>
  <c r="C476" i="7"/>
  <c r="C477" i="7"/>
  <c r="C478" i="7"/>
  <c r="C479" i="7"/>
  <c r="C480" i="7"/>
  <c r="C481" i="7"/>
  <c r="C482" i="7"/>
  <c r="C483" i="7"/>
  <c r="C484" i="7"/>
  <c r="G484" i="7" s="1"/>
  <c r="C485" i="7"/>
  <c r="C486" i="7"/>
  <c r="C487" i="7"/>
  <c r="C488" i="7"/>
  <c r="C489" i="7"/>
  <c r="C490" i="7"/>
  <c r="C491" i="7"/>
  <c r="C492" i="7"/>
  <c r="G492" i="7" s="1"/>
  <c r="C493" i="7"/>
  <c r="C494" i="7"/>
  <c r="C495" i="7"/>
  <c r="C496" i="7"/>
  <c r="C497" i="7"/>
  <c r="C498" i="7"/>
  <c r="C499" i="7"/>
  <c r="C500" i="7"/>
  <c r="G500" i="7" s="1"/>
  <c r="C501" i="7"/>
  <c r="C502" i="7"/>
  <c r="C503" i="7"/>
  <c r="C504" i="7"/>
  <c r="C505" i="7"/>
  <c r="C506" i="7"/>
  <c r="C507" i="7"/>
  <c r="C508" i="7"/>
  <c r="G508" i="7" s="1"/>
  <c r="C509" i="7"/>
  <c r="C510" i="7"/>
  <c r="C511" i="7"/>
  <c r="C512" i="7"/>
  <c r="C513" i="7"/>
  <c r="C514" i="7"/>
  <c r="C515" i="7"/>
  <c r="C516" i="7"/>
  <c r="G516" i="7" s="1"/>
  <c r="C517" i="7"/>
  <c r="C518" i="7"/>
  <c r="C519" i="7"/>
  <c r="C520" i="7"/>
  <c r="C521" i="7"/>
  <c r="C522" i="7"/>
  <c r="C523" i="7"/>
  <c r="C524" i="7"/>
  <c r="G524" i="7" s="1"/>
  <c r="C525" i="7"/>
  <c r="C526" i="7"/>
  <c r="C527" i="7"/>
  <c r="C528" i="7"/>
  <c r="G528" i="7" s="1"/>
  <c r="C529" i="7"/>
  <c r="C530" i="7"/>
  <c r="C531" i="7"/>
  <c r="C532" i="7"/>
  <c r="G532" i="7" s="1"/>
  <c r="C533" i="7"/>
  <c r="C534" i="7"/>
  <c r="C535" i="7"/>
  <c r="C536" i="7"/>
  <c r="C537" i="7"/>
  <c r="C538" i="7"/>
  <c r="C539" i="7"/>
  <c r="C540" i="7"/>
  <c r="G540" i="7" s="1"/>
  <c r="C541" i="7"/>
  <c r="C542" i="7"/>
  <c r="C543" i="7"/>
  <c r="G543" i="7" s="1"/>
  <c r="C544" i="7"/>
  <c r="C545" i="7"/>
  <c r="C546" i="7"/>
  <c r="C547" i="7"/>
  <c r="C548" i="7"/>
  <c r="G548" i="7" s="1"/>
  <c r="C549" i="7"/>
  <c r="C550" i="7"/>
  <c r="C551" i="7"/>
  <c r="C552" i="7"/>
  <c r="C553" i="7"/>
  <c r="C554" i="7"/>
  <c r="C555" i="7"/>
  <c r="C556" i="7"/>
  <c r="G556" i="7" s="1"/>
  <c r="C557" i="7"/>
  <c r="C558" i="7"/>
  <c r="C559" i="7"/>
  <c r="C560" i="7"/>
  <c r="C561" i="7"/>
  <c r="C562" i="7"/>
  <c r="C563" i="7"/>
  <c r="C564" i="7"/>
  <c r="G564" i="7" s="1"/>
  <c r="C565" i="7"/>
  <c r="C566" i="7"/>
  <c r="C567" i="7"/>
  <c r="C568" i="7"/>
  <c r="C569" i="7"/>
  <c r="C570" i="7"/>
  <c r="C571" i="7"/>
  <c r="C572" i="7"/>
  <c r="G572" i="7" s="1"/>
  <c r="C573" i="7"/>
  <c r="C574" i="7"/>
  <c r="C575" i="7"/>
  <c r="C576" i="7"/>
  <c r="C577" i="7"/>
  <c r="C578" i="7"/>
  <c r="C579" i="7"/>
  <c r="C580" i="7"/>
  <c r="G580" i="7" s="1"/>
  <c r="C581" i="7"/>
  <c r="C582" i="7"/>
  <c r="C583" i="7"/>
  <c r="C584" i="7"/>
  <c r="C585" i="7"/>
  <c r="C586" i="7"/>
  <c r="C587" i="7"/>
  <c r="C588" i="7"/>
  <c r="G588" i="7" s="1"/>
  <c r="C589" i="7"/>
  <c r="G589" i="7" s="1"/>
  <c r="C590" i="7"/>
  <c r="C591" i="7"/>
  <c r="C592" i="7"/>
  <c r="C593" i="7"/>
  <c r="C594" i="7"/>
  <c r="C595" i="7"/>
  <c r="C596" i="7"/>
  <c r="G596" i="7" s="1"/>
  <c r="C597" i="7"/>
  <c r="C598" i="7"/>
  <c r="C599" i="7"/>
  <c r="C600" i="7"/>
  <c r="C601" i="7"/>
  <c r="C602" i="7"/>
  <c r="C603" i="7"/>
  <c r="C604" i="7"/>
  <c r="G604" i="7" s="1"/>
  <c r="C605" i="7"/>
  <c r="C606" i="7"/>
  <c r="C607" i="7"/>
  <c r="C608" i="7"/>
  <c r="C609" i="7"/>
  <c r="C610" i="7"/>
  <c r="G610" i="7" s="1"/>
  <c r="C611" i="7"/>
  <c r="C612" i="7"/>
  <c r="G612" i="7" s="1"/>
  <c r="C613" i="7"/>
  <c r="C614" i="7"/>
  <c r="C615" i="7"/>
  <c r="C616" i="7"/>
  <c r="G616" i="7" s="1"/>
  <c r="C617" i="7"/>
  <c r="C618" i="7"/>
  <c r="C619" i="7"/>
  <c r="C620" i="7"/>
  <c r="G620" i="7" s="1"/>
  <c r="C621" i="7"/>
  <c r="C622" i="7"/>
  <c r="C623" i="7"/>
  <c r="C624" i="7"/>
  <c r="C625" i="7"/>
  <c r="C626" i="7"/>
  <c r="C627" i="7"/>
  <c r="C628" i="7"/>
  <c r="G628" i="7" s="1"/>
  <c r="C629" i="7"/>
  <c r="C630" i="7"/>
  <c r="C631" i="7"/>
  <c r="C632" i="7"/>
  <c r="C633" i="7"/>
  <c r="C634" i="7"/>
  <c r="C635" i="7"/>
  <c r="C636" i="7"/>
  <c r="G636" i="7" s="1"/>
  <c r="C637" i="7"/>
  <c r="C638" i="7"/>
  <c r="C639" i="7"/>
  <c r="C640" i="7"/>
  <c r="C641" i="7"/>
  <c r="C642" i="7"/>
  <c r="C643" i="7"/>
  <c r="C644" i="7"/>
  <c r="G644" i="7" s="1"/>
  <c r="C645" i="7"/>
  <c r="C646" i="7"/>
  <c r="C647" i="7"/>
  <c r="C648" i="7"/>
  <c r="C649" i="7"/>
  <c r="C650" i="7"/>
  <c r="C651" i="7"/>
  <c r="C652" i="7"/>
  <c r="G652" i="7" s="1"/>
  <c r="C653" i="7"/>
  <c r="C654" i="7"/>
  <c r="C655" i="7"/>
  <c r="C656" i="7"/>
  <c r="C657" i="7"/>
  <c r="C658" i="7"/>
  <c r="C659" i="7"/>
  <c r="C660" i="7"/>
  <c r="G660" i="7" s="1"/>
  <c r="C661" i="7"/>
  <c r="C662" i="7"/>
  <c r="C663" i="7"/>
  <c r="C664" i="7"/>
  <c r="C665" i="7"/>
  <c r="C666" i="7"/>
  <c r="C667" i="7"/>
  <c r="C668" i="7"/>
  <c r="G668" i="7" s="1"/>
  <c r="C669" i="7"/>
  <c r="C670" i="7"/>
  <c r="C671" i="7"/>
  <c r="C672" i="7"/>
  <c r="C673" i="7"/>
  <c r="C674" i="7"/>
  <c r="C675" i="7"/>
  <c r="C676" i="7"/>
  <c r="G676" i="7" s="1"/>
  <c r="C677" i="7"/>
  <c r="C678" i="7"/>
  <c r="C679" i="7"/>
  <c r="C680" i="7"/>
  <c r="G680" i="7" s="1"/>
  <c r="C681" i="7"/>
  <c r="G681" i="7" s="1"/>
  <c r="C682" i="7"/>
  <c r="C683" i="7"/>
  <c r="C684" i="7"/>
  <c r="G684" i="7" s="1"/>
  <c r="C685" i="7"/>
  <c r="C686" i="7"/>
  <c r="C687" i="7"/>
  <c r="C688" i="7"/>
  <c r="C689" i="7"/>
  <c r="C690" i="7"/>
  <c r="C691" i="7"/>
  <c r="C692" i="7"/>
  <c r="G692" i="7" s="1"/>
  <c r="C693" i="7"/>
  <c r="C694" i="7"/>
  <c r="C695" i="7"/>
  <c r="C696" i="7"/>
  <c r="C697" i="7"/>
  <c r="C698" i="7"/>
  <c r="G698" i="7" s="1"/>
  <c r="C699" i="7"/>
  <c r="G699" i="7" s="1"/>
  <c r="C700" i="7"/>
  <c r="G700" i="7" s="1"/>
  <c r="C701" i="7"/>
  <c r="C702" i="7"/>
  <c r="C703" i="7"/>
  <c r="C704" i="7"/>
  <c r="C705" i="7"/>
  <c r="C706" i="7"/>
  <c r="C707" i="7"/>
  <c r="G707" i="7" s="1"/>
  <c r="C708" i="7"/>
  <c r="G708" i="7" s="1"/>
  <c r="C709" i="7"/>
  <c r="C710" i="7"/>
  <c r="C711" i="7"/>
  <c r="C712" i="7"/>
  <c r="C715" i="7"/>
  <c r="C716" i="7"/>
  <c r="C717" i="7"/>
  <c r="C718" i="7"/>
  <c r="G718" i="7" s="1"/>
  <c r="C719" i="7"/>
  <c r="B2" i="7"/>
  <c r="B3" i="7"/>
  <c r="B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F173" i="8" s="1"/>
  <c r="B111" i="7"/>
  <c r="F287" i="8" s="1"/>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F336" i="8" s="1"/>
  <c r="B156" i="7"/>
  <c r="B157" i="7"/>
  <c r="B158" i="7"/>
  <c r="B159" i="7"/>
  <c r="B160" i="7"/>
  <c r="B161" i="7"/>
  <c r="B162" i="7"/>
  <c r="B163" i="7"/>
  <c r="B164" i="7"/>
  <c r="B165" i="7"/>
  <c r="B166" i="7"/>
  <c r="B167" i="7"/>
  <c r="B168" i="7"/>
  <c r="B169" i="7"/>
  <c r="B170" i="7"/>
  <c r="B171" i="7"/>
  <c r="B172" i="7"/>
  <c r="B173" i="7"/>
  <c r="B174" i="7"/>
  <c r="B175" i="7"/>
  <c r="B176" i="7"/>
  <c r="B177" i="7"/>
  <c r="B178" i="7"/>
  <c r="B179" i="7"/>
  <c r="B180" i="7"/>
  <c r="B181" i="7"/>
  <c r="B182" i="7"/>
  <c r="B183" i="7"/>
  <c r="B184" i="7"/>
  <c r="B185" i="7"/>
  <c r="B186" i="7"/>
  <c r="B187" i="7"/>
  <c r="B188" i="7"/>
  <c r="B189" i="7"/>
  <c r="B190" i="7"/>
  <c r="B191" i="7"/>
  <c r="B192" i="7"/>
  <c r="B193" i="7"/>
  <c r="B194" i="7"/>
  <c r="B195" i="7"/>
  <c r="B196" i="7"/>
  <c r="B197" i="7"/>
  <c r="B198" i="7"/>
  <c r="B199" i="7"/>
  <c r="B200" i="7"/>
  <c r="B201" i="7"/>
  <c r="B202" i="7"/>
  <c r="B203" i="7"/>
  <c r="B204" i="7"/>
  <c r="B205" i="7"/>
  <c r="B206" i="7"/>
  <c r="B207" i="7"/>
  <c r="B208" i="7"/>
  <c r="B209" i="7"/>
  <c r="B210" i="7"/>
  <c r="B211" i="7"/>
  <c r="B212" i="7"/>
  <c r="B213" i="7"/>
  <c r="B214" i="7"/>
  <c r="B215" i="7"/>
  <c r="B216" i="7"/>
  <c r="B217" i="7"/>
  <c r="B218" i="7"/>
  <c r="B219" i="7"/>
  <c r="B220" i="7"/>
  <c r="B221" i="7"/>
  <c r="B222" i="7"/>
  <c r="B223" i="7"/>
  <c r="B224" i="7"/>
  <c r="B225" i="7"/>
  <c r="B226" i="7"/>
  <c r="B227" i="7"/>
  <c r="B228" i="7"/>
  <c r="B229" i="7"/>
  <c r="B230" i="7"/>
  <c r="B231" i="7"/>
  <c r="B232" i="7"/>
  <c r="B233" i="7"/>
  <c r="B234" i="7"/>
  <c r="B235" i="7"/>
  <c r="B236" i="7"/>
  <c r="B237" i="7"/>
  <c r="B238" i="7"/>
  <c r="B239" i="7"/>
  <c r="B240" i="7"/>
  <c r="B241" i="7"/>
  <c r="B242" i="7"/>
  <c r="B243" i="7"/>
  <c r="B244" i="7"/>
  <c r="B245" i="7"/>
  <c r="B246" i="7"/>
  <c r="B247" i="7"/>
  <c r="B248" i="7"/>
  <c r="B249" i="7"/>
  <c r="B250" i="7"/>
  <c r="B251" i="7"/>
  <c r="B252" i="7"/>
  <c r="B253" i="7"/>
  <c r="B254" i="7"/>
  <c r="B255" i="7"/>
  <c r="B256" i="7"/>
  <c r="B257" i="7"/>
  <c r="B258" i="7"/>
  <c r="B259" i="7"/>
  <c r="B260" i="7"/>
  <c r="B261" i="7"/>
  <c r="B262" i="7"/>
  <c r="B263" i="7"/>
  <c r="B264" i="7"/>
  <c r="B265" i="7"/>
  <c r="B266" i="7"/>
  <c r="B267" i="7"/>
  <c r="B268" i="7"/>
  <c r="B269" i="7"/>
  <c r="B270" i="7"/>
  <c r="B271" i="7"/>
  <c r="B272" i="7"/>
  <c r="B273" i="7"/>
  <c r="B274" i="7"/>
  <c r="B275" i="7"/>
  <c r="B276" i="7"/>
  <c r="B277" i="7"/>
  <c r="B278" i="7"/>
  <c r="B279" i="7"/>
  <c r="B280" i="7"/>
  <c r="B281" i="7"/>
  <c r="B282" i="7"/>
  <c r="B283" i="7"/>
  <c r="B284" i="7"/>
  <c r="B285" i="7"/>
  <c r="B286" i="7"/>
  <c r="B287" i="7"/>
  <c r="B288" i="7"/>
  <c r="B289" i="7"/>
  <c r="B290" i="7"/>
  <c r="B291" i="7"/>
  <c r="B292" i="7"/>
  <c r="B294" i="7"/>
  <c r="B295" i="7"/>
  <c r="B296" i="7"/>
  <c r="B297" i="7"/>
  <c r="B298" i="7"/>
  <c r="B299" i="7"/>
  <c r="B300" i="7"/>
  <c r="B301" i="7"/>
  <c r="B302" i="7"/>
  <c r="B303" i="7"/>
  <c r="B304" i="7"/>
  <c r="B305" i="7"/>
  <c r="F316" i="8" s="1"/>
  <c r="B306" i="7"/>
  <c r="B307" i="7"/>
  <c r="F292" i="8" s="1"/>
  <c r="B308" i="7"/>
  <c r="B309" i="7"/>
  <c r="B310" i="7"/>
  <c r="B311" i="7"/>
  <c r="B312" i="7"/>
  <c r="B313" i="7"/>
  <c r="B314" i="7"/>
  <c r="B315" i="7"/>
  <c r="B316" i="7"/>
  <c r="B317" i="7"/>
  <c r="B318" i="7"/>
  <c r="B319" i="7"/>
  <c r="B320" i="7"/>
  <c r="B321" i="7"/>
  <c r="B322" i="7"/>
  <c r="B323" i="7"/>
  <c r="B324" i="7"/>
  <c r="B325" i="7"/>
  <c r="B326" i="7"/>
  <c r="B327" i="7"/>
  <c r="B328" i="7"/>
  <c r="B329" i="7"/>
  <c r="B330" i="7"/>
  <c r="B331" i="7"/>
  <c r="B332" i="7"/>
  <c r="B333" i="7"/>
  <c r="B334" i="7"/>
  <c r="B335" i="7"/>
  <c r="B336" i="7"/>
  <c r="B337" i="7"/>
  <c r="B338" i="7"/>
  <c r="B339" i="7"/>
  <c r="B340" i="7"/>
  <c r="B341" i="7"/>
  <c r="B342" i="7"/>
  <c r="B343" i="7"/>
  <c r="B344" i="7"/>
  <c r="B345" i="7"/>
  <c r="B346" i="7"/>
  <c r="B347" i="7"/>
  <c r="B348" i="7"/>
  <c r="B349" i="7"/>
  <c r="B350" i="7"/>
  <c r="B351" i="7"/>
  <c r="B352" i="7"/>
  <c r="B353" i="7"/>
  <c r="B354" i="7"/>
  <c r="B355" i="7"/>
  <c r="B356" i="7"/>
  <c r="B357" i="7"/>
  <c r="B358" i="7"/>
  <c r="B359" i="7"/>
  <c r="B360" i="7"/>
  <c r="B361" i="7"/>
  <c r="B362" i="7"/>
  <c r="B363" i="7"/>
  <c r="B364" i="7"/>
  <c r="B365" i="7"/>
  <c r="B366" i="7"/>
  <c r="B367" i="7"/>
  <c r="B368" i="7"/>
  <c r="B369" i="7"/>
  <c r="B370" i="7"/>
  <c r="B371" i="7"/>
  <c r="B372" i="7"/>
  <c r="B373" i="7"/>
  <c r="B374" i="7"/>
  <c r="B375" i="7"/>
  <c r="B376" i="7"/>
  <c r="B377" i="7"/>
  <c r="B378" i="7"/>
  <c r="B379" i="7"/>
  <c r="B380" i="7"/>
  <c r="B381" i="7"/>
  <c r="B382" i="7"/>
  <c r="B383" i="7"/>
  <c r="B384" i="7"/>
  <c r="B385" i="7"/>
  <c r="B386" i="7"/>
  <c r="B387" i="7"/>
  <c r="B388" i="7"/>
  <c r="B389" i="7"/>
  <c r="B390" i="7"/>
  <c r="B391" i="7"/>
  <c r="B392" i="7"/>
  <c r="B393" i="7"/>
  <c r="B394" i="7"/>
  <c r="B395" i="7"/>
  <c r="B396" i="7"/>
  <c r="B397" i="7"/>
  <c r="B398" i="7"/>
  <c r="B399" i="7"/>
  <c r="B400" i="7"/>
  <c r="B401" i="7"/>
  <c r="B402" i="7"/>
  <c r="B403" i="7"/>
  <c r="B404" i="7"/>
  <c r="B405" i="7"/>
  <c r="B406" i="7"/>
  <c r="B407" i="7"/>
  <c r="B408" i="7"/>
  <c r="B409" i="7"/>
  <c r="B410" i="7"/>
  <c r="B411" i="7"/>
  <c r="B412" i="7"/>
  <c r="B413" i="7"/>
  <c r="B414" i="7"/>
  <c r="B415" i="7"/>
  <c r="B416" i="7"/>
  <c r="B417" i="7"/>
  <c r="B418" i="7"/>
  <c r="B419" i="7"/>
  <c r="B420" i="7"/>
  <c r="B421" i="7"/>
  <c r="B422" i="7"/>
  <c r="B423" i="7"/>
  <c r="B424" i="7"/>
  <c r="B425" i="7"/>
  <c r="B426" i="7"/>
  <c r="B427" i="7"/>
  <c r="B428" i="7"/>
  <c r="B429" i="7"/>
  <c r="B430" i="7"/>
  <c r="B431" i="7"/>
  <c r="B432" i="7"/>
  <c r="B433" i="7"/>
  <c r="B434" i="7"/>
  <c r="B435" i="7"/>
  <c r="B436" i="7"/>
  <c r="B437" i="7"/>
  <c r="B438" i="7"/>
  <c r="B439" i="7"/>
  <c r="B440" i="7"/>
  <c r="B441" i="7"/>
  <c r="B442" i="7"/>
  <c r="B443" i="7"/>
  <c r="B444" i="7"/>
  <c r="B445" i="7"/>
  <c r="B446" i="7"/>
  <c r="B447" i="7"/>
  <c r="B448" i="7"/>
  <c r="B449" i="7"/>
  <c r="B450" i="7"/>
  <c r="B451" i="7"/>
  <c r="B452" i="7"/>
  <c r="B453" i="7"/>
  <c r="B454" i="7"/>
  <c r="B455" i="7"/>
  <c r="B456" i="7"/>
  <c r="B457" i="7"/>
  <c r="B458" i="7"/>
  <c r="B459" i="7"/>
  <c r="B460" i="7"/>
  <c r="B461" i="7"/>
  <c r="B462" i="7"/>
  <c r="B463" i="7"/>
  <c r="B464" i="7"/>
  <c r="B465" i="7"/>
  <c r="B466" i="7"/>
  <c r="B467" i="7"/>
  <c r="B468" i="7"/>
  <c r="B469" i="7"/>
  <c r="B470" i="7"/>
  <c r="B471" i="7"/>
  <c r="B472" i="7"/>
  <c r="B473" i="7"/>
  <c r="B474" i="7"/>
  <c r="B475" i="7"/>
  <c r="B476" i="7"/>
  <c r="B477" i="7"/>
  <c r="B478" i="7"/>
  <c r="B479" i="7"/>
  <c r="B480" i="7"/>
  <c r="B481" i="7"/>
  <c r="B482" i="7"/>
  <c r="B483" i="7"/>
  <c r="B484" i="7"/>
  <c r="B485" i="7"/>
  <c r="B486" i="7"/>
  <c r="B487" i="7"/>
  <c r="B488" i="7"/>
  <c r="B489" i="7"/>
  <c r="B490" i="7"/>
  <c r="B491" i="7"/>
  <c r="B492" i="7"/>
  <c r="B493" i="7"/>
  <c r="B494" i="7"/>
  <c r="B495" i="7"/>
  <c r="B496" i="7"/>
  <c r="B497" i="7"/>
  <c r="B498" i="7"/>
  <c r="B499" i="7"/>
  <c r="B500" i="7"/>
  <c r="B501" i="7"/>
  <c r="B502" i="7"/>
  <c r="B503" i="7"/>
  <c r="B504" i="7"/>
  <c r="B505" i="7"/>
  <c r="B506" i="7"/>
  <c r="B507" i="7"/>
  <c r="B508" i="7"/>
  <c r="B509" i="7"/>
  <c r="B510" i="7"/>
  <c r="B511" i="7"/>
  <c r="B512" i="7"/>
  <c r="B513" i="7"/>
  <c r="B514" i="7"/>
  <c r="B515" i="7"/>
  <c r="B516" i="7"/>
  <c r="B517" i="7"/>
  <c r="B518" i="7"/>
  <c r="B519" i="7"/>
  <c r="B520" i="7"/>
  <c r="B521" i="7"/>
  <c r="B522" i="7"/>
  <c r="B523" i="7"/>
  <c r="B524" i="7"/>
  <c r="B525" i="7"/>
  <c r="B526" i="7"/>
  <c r="B527" i="7"/>
  <c r="B528" i="7"/>
  <c r="B529" i="7"/>
  <c r="B530" i="7"/>
  <c r="B531" i="7"/>
  <c r="B532" i="7"/>
  <c r="B533" i="7"/>
  <c r="B534" i="7"/>
  <c r="B535" i="7"/>
  <c r="B536" i="7"/>
  <c r="B537" i="7"/>
  <c r="B538" i="7"/>
  <c r="B539" i="7"/>
  <c r="B540" i="7"/>
  <c r="B541" i="7"/>
  <c r="B542" i="7"/>
  <c r="B543" i="7"/>
  <c r="B544" i="7"/>
  <c r="B545" i="7"/>
  <c r="B546" i="7"/>
  <c r="B547" i="7"/>
  <c r="B548" i="7"/>
  <c r="B549" i="7"/>
  <c r="B550" i="7"/>
  <c r="B551" i="7"/>
  <c r="B552" i="7"/>
  <c r="B553" i="7"/>
  <c r="B554" i="7"/>
  <c r="B555" i="7"/>
  <c r="B556" i="7"/>
  <c r="B557" i="7"/>
  <c r="B558" i="7"/>
  <c r="B559" i="7"/>
  <c r="B560" i="7"/>
  <c r="B561" i="7"/>
  <c r="B562" i="7"/>
  <c r="B563" i="7"/>
  <c r="B564" i="7"/>
  <c r="B565" i="7"/>
  <c r="B566" i="7"/>
  <c r="B567" i="7"/>
  <c r="B568" i="7"/>
  <c r="B569" i="7"/>
  <c r="B570" i="7"/>
  <c r="B571" i="7"/>
  <c r="B572" i="7"/>
  <c r="B573" i="7"/>
  <c r="B574" i="7"/>
  <c r="B575" i="7"/>
  <c r="B576" i="7"/>
  <c r="B577" i="7"/>
  <c r="B578" i="7"/>
  <c r="B579" i="7"/>
  <c r="B580" i="7"/>
  <c r="B581" i="7"/>
  <c r="B582" i="7"/>
  <c r="B583" i="7"/>
  <c r="B584" i="7"/>
  <c r="B585" i="7"/>
  <c r="B586" i="7"/>
  <c r="B587" i="7"/>
  <c r="B588" i="7"/>
  <c r="B589" i="7"/>
  <c r="B590" i="7"/>
  <c r="B591" i="7"/>
  <c r="B592" i="7"/>
  <c r="B593" i="7"/>
  <c r="B594" i="7"/>
  <c r="B595" i="7"/>
  <c r="B596" i="7"/>
  <c r="B597" i="7"/>
  <c r="B598" i="7"/>
  <c r="B599" i="7"/>
  <c r="B600" i="7"/>
  <c r="B601" i="7"/>
  <c r="B602" i="7"/>
  <c r="B603" i="7"/>
  <c r="B604" i="7"/>
  <c r="B605" i="7"/>
  <c r="B606" i="7"/>
  <c r="B607" i="7"/>
  <c r="B608" i="7"/>
  <c r="B609" i="7"/>
  <c r="B610" i="7"/>
  <c r="B611" i="7"/>
  <c r="B612" i="7"/>
  <c r="B613" i="7"/>
  <c r="B614" i="7"/>
  <c r="B615" i="7"/>
  <c r="B616" i="7"/>
  <c r="B617" i="7"/>
  <c r="B618" i="7"/>
  <c r="B619" i="7"/>
  <c r="B620" i="7"/>
  <c r="B621" i="7"/>
  <c r="B622" i="7"/>
  <c r="B623" i="7"/>
  <c r="B624" i="7"/>
  <c r="B625" i="7"/>
  <c r="B626" i="7"/>
  <c r="B627" i="7"/>
  <c r="B628" i="7"/>
  <c r="B629" i="7"/>
  <c r="B630" i="7"/>
  <c r="B631" i="7"/>
  <c r="B632" i="7"/>
  <c r="B633" i="7"/>
  <c r="B634" i="7"/>
  <c r="B635" i="7"/>
  <c r="B636" i="7"/>
  <c r="B637" i="7"/>
  <c r="B638" i="7"/>
  <c r="B639" i="7"/>
  <c r="B640" i="7"/>
  <c r="B641" i="7"/>
  <c r="B642" i="7"/>
  <c r="B643" i="7"/>
  <c r="B644" i="7"/>
  <c r="B645" i="7"/>
  <c r="B646" i="7"/>
  <c r="B647" i="7"/>
  <c r="B648" i="7"/>
  <c r="B649" i="7"/>
  <c r="B650" i="7"/>
  <c r="B651" i="7"/>
  <c r="B652" i="7"/>
  <c r="B653" i="7"/>
  <c r="B654" i="7"/>
  <c r="B655" i="7"/>
  <c r="B656" i="7"/>
  <c r="B657" i="7"/>
  <c r="B658" i="7"/>
  <c r="B659" i="7"/>
  <c r="B660" i="7"/>
  <c r="B661" i="7"/>
  <c r="B662" i="7"/>
  <c r="B663" i="7"/>
  <c r="B664" i="7"/>
  <c r="B665" i="7"/>
  <c r="B666" i="7"/>
  <c r="B667" i="7"/>
  <c r="B668" i="7"/>
  <c r="B669" i="7"/>
  <c r="B670" i="7"/>
  <c r="B671" i="7"/>
  <c r="B672" i="7"/>
  <c r="B673" i="7"/>
  <c r="B674" i="7"/>
  <c r="B675" i="7"/>
  <c r="B676" i="7"/>
  <c r="B677" i="7"/>
  <c r="B678" i="7"/>
  <c r="B679" i="7"/>
  <c r="B680" i="7"/>
  <c r="B681" i="7"/>
  <c r="B682" i="7"/>
  <c r="B683" i="7"/>
  <c r="B684" i="7"/>
  <c r="B685" i="7"/>
  <c r="B686" i="7"/>
  <c r="B687" i="7"/>
  <c r="B688" i="7"/>
  <c r="B689" i="7"/>
  <c r="B690" i="7"/>
  <c r="B691" i="7"/>
  <c r="B692" i="7"/>
  <c r="B693" i="7"/>
  <c r="B694" i="7"/>
  <c r="B695" i="7"/>
  <c r="B696" i="7"/>
  <c r="B697" i="7"/>
  <c r="B698" i="7"/>
  <c r="B699" i="7"/>
  <c r="B700" i="7"/>
  <c r="B701" i="7"/>
  <c r="B702" i="7"/>
  <c r="B703" i="7"/>
  <c r="B704" i="7"/>
  <c r="B705" i="7"/>
  <c r="B706" i="7"/>
  <c r="B707" i="7"/>
  <c r="B708" i="7"/>
  <c r="B709" i="7"/>
  <c r="B710" i="7"/>
  <c r="B711" i="7"/>
  <c r="B712" i="7"/>
  <c r="B715" i="7"/>
  <c r="B716" i="7"/>
  <c r="B717" i="7"/>
  <c r="B718" i="7"/>
  <c r="B719" i="7"/>
  <c r="F15" i="9"/>
  <c r="F21" i="9"/>
  <c r="F35" i="9"/>
  <c r="D92" i="5" l="1"/>
  <c r="D91" i="5"/>
  <c r="D93" i="5"/>
  <c r="D94" i="5"/>
  <c r="F381" i="8"/>
  <c r="F372" i="8"/>
  <c r="F304" i="8"/>
  <c r="F384" i="8"/>
  <c r="G330" i="8"/>
  <c r="G338" i="8"/>
  <c r="G332" i="8"/>
  <c r="G339" i="8"/>
  <c r="G331" i="8"/>
  <c r="F31" i="9"/>
  <c r="G329" i="8"/>
  <c r="G164" i="8"/>
  <c r="G303" i="8"/>
  <c r="G165" i="8"/>
  <c r="G312" i="8"/>
  <c r="G158" i="8"/>
  <c r="G250" i="8"/>
  <c r="G159" i="8"/>
  <c r="G313" i="8"/>
  <c r="G146" i="8"/>
  <c r="G160" i="8"/>
  <c r="G283" i="8"/>
  <c r="G363" i="8"/>
  <c r="G161" i="8"/>
  <c r="F18" i="9"/>
  <c r="G163" i="8"/>
  <c r="G183" i="8"/>
  <c r="G162" i="8"/>
  <c r="G52" i="8"/>
  <c r="G172" i="8"/>
  <c r="G53" i="8"/>
  <c r="G54" i="8"/>
  <c r="G80" i="8"/>
  <c r="G252" i="8"/>
  <c r="G300" i="8"/>
  <c r="G308" i="8"/>
  <c r="G253" i="8"/>
  <c r="G55" i="8"/>
  <c r="G190" i="8"/>
  <c r="G87" i="8"/>
  <c r="G50" i="8"/>
  <c r="F10" i="9"/>
  <c r="G297" i="8"/>
  <c r="G49" i="8"/>
  <c r="G51" i="8"/>
  <c r="G286" i="8"/>
  <c r="G108" i="8"/>
  <c r="G101" i="8"/>
  <c r="G109" i="8"/>
  <c r="G102" i="8"/>
  <c r="G104" i="8"/>
  <c r="G103" i="8"/>
  <c r="F9" i="9"/>
  <c r="G291" i="8"/>
  <c r="G106" i="8"/>
  <c r="G186" i="8"/>
  <c r="G105" i="8"/>
  <c r="G107" i="8"/>
  <c r="F352" i="8"/>
  <c r="F365" i="8"/>
  <c r="F346" i="8"/>
  <c r="F347" i="8"/>
  <c r="F348" i="8"/>
  <c r="F356" i="8"/>
  <c r="F342" i="8"/>
  <c r="F350" i="8"/>
  <c r="F358" i="8"/>
  <c r="F344" i="8"/>
  <c r="F360" i="8"/>
  <c r="F345" i="8"/>
  <c r="F361" i="8"/>
  <c r="F349" i="8"/>
  <c r="F351" i="8"/>
  <c r="F357" i="8"/>
  <c r="F359" i="8"/>
  <c r="F341" i="8"/>
  <c r="F343" i="8"/>
  <c r="F354" i="8"/>
  <c r="F243" i="8"/>
  <c r="F244" i="8"/>
  <c r="F382" i="8"/>
  <c r="F246" i="8"/>
  <c r="F245" i="8"/>
  <c r="F335" i="8"/>
  <c r="F370" i="8"/>
  <c r="F380" i="8"/>
  <c r="F371" i="8"/>
  <c r="F366" i="8"/>
  <c r="F368" i="8"/>
  <c r="F369" i="8"/>
  <c r="F367" i="8"/>
  <c r="F315" i="8"/>
  <c r="F417" i="8"/>
  <c r="F305" i="8"/>
  <c r="F295" i="8"/>
  <c r="F333" i="8"/>
  <c r="F419" i="8"/>
  <c r="G717" i="7"/>
  <c r="G691" i="7"/>
  <c r="G683" i="7"/>
  <c r="G675" i="7"/>
  <c r="G667" i="7"/>
  <c r="G659" i="7"/>
  <c r="G651" i="7"/>
  <c r="G288" i="8"/>
  <c r="G210" i="8"/>
  <c r="G309" i="8"/>
  <c r="G317" i="8"/>
  <c r="G203" i="8"/>
  <c r="G23" i="8"/>
  <c r="G169" i="8"/>
  <c r="G189" i="8"/>
  <c r="G170" i="8"/>
  <c r="F8" i="9"/>
  <c r="G209" i="8"/>
  <c r="G257" i="8"/>
  <c r="G171" i="8"/>
  <c r="G167" i="8"/>
  <c r="G166" i="8"/>
  <c r="G168" i="8"/>
  <c r="G235" i="7"/>
  <c r="G254" i="8"/>
  <c r="G124" i="8"/>
  <c r="G207" i="8"/>
  <c r="G125" i="8"/>
  <c r="G280" i="8"/>
  <c r="G126" i="8"/>
  <c r="G277" i="8"/>
  <c r="G307" i="8"/>
  <c r="G179" i="8"/>
  <c r="F16" i="9"/>
  <c r="G175" i="8"/>
  <c r="G177" i="8"/>
  <c r="G176" i="8"/>
  <c r="G178" i="8"/>
  <c r="G123" i="8"/>
  <c r="G129" i="8"/>
  <c r="G192" i="8"/>
  <c r="G132" i="8"/>
  <c r="G148" i="8"/>
  <c r="G133" i="8"/>
  <c r="G141" i="8"/>
  <c r="G336" i="8"/>
  <c r="G134" i="8"/>
  <c r="G142" i="8"/>
  <c r="G136" i="8"/>
  <c r="G130" i="8"/>
  <c r="G131" i="8"/>
  <c r="G135" i="8"/>
  <c r="G147" i="8"/>
  <c r="G182" i="8"/>
  <c r="G138" i="8"/>
  <c r="G137" i="8"/>
  <c r="F24" i="9"/>
  <c r="G156" i="8"/>
  <c r="G149" i="8"/>
  <c r="G296" i="8"/>
  <c r="G150" i="8"/>
  <c r="G298" i="8"/>
  <c r="G362" i="8"/>
  <c r="G260" i="8"/>
  <c r="G145" i="8"/>
  <c r="F17" i="9"/>
  <c r="G152" i="8"/>
  <c r="G154" i="8"/>
  <c r="G153" i="8"/>
  <c r="G151" i="8"/>
  <c r="G155" i="8"/>
  <c r="G195" i="8"/>
  <c r="G28" i="8"/>
  <c r="G279" i="8"/>
  <c r="G311" i="8"/>
  <c r="G29" i="8"/>
  <c r="G256" i="8"/>
  <c r="G30" i="8"/>
  <c r="G32" i="8"/>
  <c r="G301" i="8"/>
  <c r="G82" i="8"/>
  <c r="G83" i="8"/>
  <c r="G26" i="8"/>
  <c r="G31" i="8"/>
  <c r="F11" i="9"/>
  <c r="G34" i="8"/>
  <c r="G196" i="8"/>
  <c r="G27" i="8"/>
  <c r="G201" i="8"/>
  <c r="G81" i="8"/>
  <c r="G206" i="8"/>
  <c r="G334" i="8"/>
  <c r="G4" i="8"/>
  <c r="G3" i="8"/>
  <c r="G5" i="8"/>
  <c r="G6" i="8"/>
  <c r="G22" i="8"/>
  <c r="G8" i="8"/>
  <c r="G64" i="8"/>
  <c r="G284" i="8"/>
  <c r="G7" i="8"/>
  <c r="G281" i="8"/>
  <c r="G9" i="8"/>
  <c r="G10" i="8"/>
  <c r="G191" i="8"/>
  <c r="G211" i="8"/>
  <c r="G289" i="8"/>
  <c r="G66" i="8"/>
  <c r="F3" i="9"/>
  <c r="G259" i="8"/>
  <c r="F299" i="8"/>
  <c r="F261" i="8"/>
  <c r="G716" i="7"/>
  <c r="G706" i="7"/>
  <c r="G690" i="7"/>
  <c r="G682" i="7"/>
  <c r="G674" i="7"/>
  <c r="G666" i="7"/>
  <c r="G658" i="7"/>
  <c r="G650" i="7"/>
  <c r="G642" i="7"/>
  <c r="G634" i="7"/>
  <c r="G626" i="7"/>
  <c r="G618" i="7"/>
  <c r="G602" i="7"/>
  <c r="G594" i="7"/>
  <c r="G586" i="7"/>
  <c r="G578" i="7"/>
  <c r="G570" i="7"/>
  <c r="G562" i="7"/>
  <c r="G554" i="7"/>
  <c r="G546" i="7"/>
  <c r="G538" i="7"/>
  <c r="G530" i="7"/>
  <c r="G522" i="7"/>
  <c r="G514" i="7"/>
  <c r="G506" i="7"/>
  <c r="G498" i="7"/>
  <c r="G490" i="7"/>
  <c r="G482" i="7"/>
  <c r="G474" i="7"/>
  <c r="G466" i="7"/>
  <c r="G458" i="7"/>
  <c r="G450" i="7"/>
  <c r="G434" i="7"/>
  <c r="G426" i="7"/>
  <c r="G418" i="7"/>
  <c r="G410" i="7"/>
  <c r="G294" i="8"/>
  <c r="G310" i="8"/>
  <c r="G20" i="8"/>
  <c r="G255" i="8"/>
  <c r="G21" i="8"/>
  <c r="G16" i="8"/>
  <c r="G24" i="8"/>
  <c r="G25" i="8"/>
  <c r="G18" i="8"/>
  <c r="F5" i="9"/>
  <c r="G355" i="8"/>
  <c r="G33" i="8"/>
  <c r="G187" i="8"/>
  <c r="G17" i="8"/>
  <c r="G58" i="8"/>
  <c r="G19" i="8"/>
  <c r="G227" i="7"/>
  <c r="G270" i="8"/>
  <c r="G326" i="8"/>
  <c r="G271" i="8"/>
  <c r="G327" i="8"/>
  <c r="G264" i="8"/>
  <c r="G272" i="8"/>
  <c r="G320" i="8"/>
  <c r="G328" i="8"/>
  <c r="G266" i="8"/>
  <c r="G274" i="8"/>
  <c r="G322" i="8"/>
  <c r="G268" i="8"/>
  <c r="G276" i="8"/>
  <c r="G269" i="8"/>
  <c r="G325" i="8"/>
  <c r="G323" i="8"/>
  <c r="F30" i="9"/>
  <c r="G265" i="8"/>
  <c r="G267" i="8"/>
  <c r="G321" i="8"/>
  <c r="G273" i="8"/>
  <c r="G198" i="8"/>
  <c r="G199" i="8"/>
  <c r="G197" i="8"/>
  <c r="F26" i="9"/>
  <c r="G292" i="8"/>
  <c r="G143" i="8"/>
  <c r="G144" i="8"/>
  <c r="F22" i="9"/>
  <c r="G278" i="8"/>
  <c r="G44" i="8"/>
  <c r="G60" i="8"/>
  <c r="G45" i="8"/>
  <c r="G61" i="8"/>
  <c r="G157" i="8"/>
  <c r="G46" i="8"/>
  <c r="G62" i="8"/>
  <c r="G306" i="8"/>
  <c r="G48" i="8"/>
  <c r="G47" i="8"/>
  <c r="G59" i="8"/>
  <c r="G194" i="8"/>
  <c r="G63" i="8"/>
  <c r="G139" i="8"/>
  <c r="F6" i="9"/>
  <c r="G68" i="8"/>
  <c r="G76" i="8"/>
  <c r="G100" i="8"/>
  <c r="F12" i="9"/>
  <c r="G69" i="8"/>
  <c r="G77" i="8"/>
  <c r="G208" i="8"/>
  <c r="G70" i="8"/>
  <c r="G78" i="8"/>
  <c r="G110" i="8"/>
  <c r="G258" i="8"/>
  <c r="G282" i="8"/>
  <c r="G290" i="8"/>
  <c r="G285" i="8"/>
  <c r="G67" i="8"/>
  <c r="G71" i="8"/>
  <c r="G74" i="8"/>
  <c r="G79" i="8"/>
  <c r="G43" i="8"/>
  <c r="G73" i="8"/>
  <c r="G75" i="8"/>
  <c r="F210" i="8"/>
  <c r="F288" i="8"/>
  <c r="F209" i="8"/>
  <c r="F257" i="8"/>
  <c r="F317" i="8"/>
  <c r="F309" i="8"/>
  <c r="F355" i="8"/>
  <c r="F294" i="8"/>
  <c r="F310" i="8"/>
  <c r="F255" i="8"/>
  <c r="G715" i="7"/>
  <c r="G705" i="7"/>
  <c r="G476" i="7"/>
  <c r="G131" i="7"/>
  <c r="G214" i="8"/>
  <c r="G262" i="8"/>
  <c r="G302" i="8"/>
  <c r="G318" i="8"/>
  <c r="G215" i="8"/>
  <c r="G223" i="8"/>
  <c r="G319" i="8"/>
  <c r="G224" i="8"/>
  <c r="G226" i="8"/>
  <c r="G212" i="8"/>
  <c r="G220" i="8"/>
  <c r="G228" i="8"/>
  <c r="G324" i="8"/>
  <c r="G213" i="8"/>
  <c r="G221" i="8"/>
  <c r="G229" i="8"/>
  <c r="G337" i="8"/>
  <c r="F25" i="9"/>
  <c r="G225" i="8"/>
  <c r="G227" i="8"/>
  <c r="G219" i="8"/>
  <c r="G387" i="8"/>
  <c r="F28" i="9"/>
  <c r="G247" i="8"/>
  <c r="G248" i="8"/>
  <c r="G249" i="8"/>
  <c r="G353" i="8"/>
  <c r="G116" i="8"/>
  <c r="G117" i="8"/>
  <c r="G118" i="8"/>
  <c r="G314" i="8"/>
  <c r="G112" i="8"/>
  <c r="G120" i="8"/>
  <c r="G364" i="8"/>
  <c r="G293" i="8"/>
  <c r="G114" i="8"/>
  <c r="G115" i="8"/>
  <c r="G119" i="8"/>
  <c r="G122" i="8"/>
  <c r="G111" i="8"/>
  <c r="F13" i="9"/>
  <c r="G113" i="8"/>
  <c r="G121" i="8"/>
  <c r="G185" i="8"/>
  <c r="G769" i="7"/>
  <c r="F330" i="8"/>
  <c r="F338" i="8"/>
  <c r="F331" i="8"/>
  <c r="F339" i="8"/>
  <c r="F332" i="8"/>
  <c r="F329" i="8"/>
  <c r="F250" i="8"/>
  <c r="F283" i="8"/>
  <c r="F363" i="8"/>
  <c r="F312" i="8"/>
  <c r="F313" i="8"/>
  <c r="F303" i="8"/>
  <c r="F252" i="8"/>
  <c r="F300" i="8"/>
  <c r="F308" i="8"/>
  <c r="F297" i="8"/>
  <c r="F253" i="8"/>
  <c r="F291" i="8"/>
  <c r="F286" i="8"/>
  <c r="G712" i="7"/>
  <c r="G704" i="7"/>
  <c r="G696" i="7"/>
  <c r="G688" i="7"/>
  <c r="G672" i="7"/>
  <c r="G664" i="7"/>
  <c r="G656" i="7"/>
  <c r="G648" i="7"/>
  <c r="G640" i="7"/>
  <c r="G632" i="7"/>
  <c r="G624" i="7"/>
  <c r="G608" i="7"/>
  <c r="G600" i="7"/>
  <c r="G592" i="7"/>
  <c r="G584" i="7"/>
  <c r="F393" i="8"/>
  <c r="F375" i="8"/>
  <c r="F379" i="8"/>
  <c r="F374" i="8"/>
  <c r="F376" i="8"/>
  <c r="F389" i="8"/>
  <c r="F402" i="8"/>
  <c r="F383" i="8"/>
  <c r="F391" i="8"/>
  <c r="F373" i="8"/>
  <c r="F378" i="8"/>
  <c r="F392" i="8"/>
  <c r="F388" i="8"/>
  <c r="G230" i="8"/>
  <c r="G238" i="8"/>
  <c r="G231" i="8"/>
  <c r="G239" i="8"/>
  <c r="G232" i="8"/>
  <c r="G416" i="8"/>
  <c r="G234" i="8"/>
  <c r="G242" i="8"/>
  <c r="G236" i="8"/>
  <c r="G340" i="8"/>
  <c r="G237" i="8"/>
  <c r="F27" i="9"/>
  <c r="G233" i="8"/>
  <c r="G235" i="8"/>
  <c r="G241" i="8"/>
  <c r="G420" i="8"/>
  <c r="G775" i="7"/>
  <c r="G739" i="7"/>
  <c r="G375" i="8"/>
  <c r="F36" i="9"/>
  <c r="G376" i="8"/>
  <c r="G379" i="8"/>
  <c r="G389" i="8"/>
  <c r="G378" i="8"/>
  <c r="G393" i="8"/>
  <c r="G374" i="8"/>
  <c r="G373" i="8"/>
  <c r="G391" i="8"/>
  <c r="G402" i="8"/>
  <c r="G383" i="8"/>
  <c r="G392" i="8"/>
  <c r="G388" i="8"/>
  <c r="G140" i="8"/>
  <c r="G180" i="8"/>
  <c r="F20" i="9"/>
  <c r="G316" i="8"/>
  <c r="G181" i="8"/>
  <c r="G384" i="8"/>
  <c r="G92" i="8"/>
  <c r="G93" i="8"/>
  <c r="G304" i="8"/>
  <c r="G94" i="8"/>
  <c r="G96" i="8"/>
  <c r="G98" i="8"/>
  <c r="G99" i="8"/>
  <c r="G90" i="8"/>
  <c r="G372" i="8"/>
  <c r="G95" i="8"/>
  <c r="G97" i="8"/>
  <c r="F14" i="9"/>
  <c r="G381" i="8"/>
  <c r="G89" i="8"/>
  <c r="G91" i="8"/>
  <c r="G193" i="8"/>
  <c r="G770" i="7"/>
  <c r="G767" i="7"/>
  <c r="G768" i="7"/>
  <c r="F226" i="8"/>
  <c r="F219" i="8"/>
  <c r="F227" i="8"/>
  <c r="F212" i="8"/>
  <c r="F220" i="8"/>
  <c r="F228" i="8"/>
  <c r="F324" i="8"/>
  <c r="F214" i="8"/>
  <c r="F262" i="8"/>
  <c r="F302" i="8"/>
  <c r="F318" i="8"/>
  <c r="F215" i="8"/>
  <c r="F223" i="8"/>
  <c r="F224" i="8"/>
  <c r="F387" i="8"/>
  <c r="F225" i="8"/>
  <c r="F337" i="8"/>
  <c r="F221" i="8"/>
  <c r="F319" i="8"/>
  <c r="F229" i="8"/>
  <c r="F213" i="8"/>
  <c r="F234" i="8"/>
  <c r="F242" i="8"/>
  <c r="F235" i="8"/>
  <c r="F236" i="8"/>
  <c r="F340" i="8"/>
  <c r="F230" i="8"/>
  <c r="F238" i="8"/>
  <c r="F231" i="8"/>
  <c r="F239" i="8"/>
  <c r="F232" i="8"/>
  <c r="F420" i="8"/>
  <c r="F233" i="8"/>
  <c r="F241" i="8"/>
  <c r="F237" i="8"/>
  <c r="F416" i="8"/>
  <c r="F307" i="8"/>
  <c r="F254" i="8"/>
  <c r="F207" i="8"/>
  <c r="F280" i="8"/>
  <c r="F277" i="8"/>
  <c r="F298" i="8"/>
  <c r="F362" i="8"/>
  <c r="F260" i="8"/>
  <c r="F296" i="8"/>
  <c r="F256" i="8"/>
  <c r="F301" i="8"/>
  <c r="F279" i="8"/>
  <c r="F311" i="8"/>
  <c r="F211" i="8"/>
  <c r="F259" i="8"/>
  <c r="F284" i="8"/>
  <c r="F206" i="8"/>
  <c r="F334" i="8"/>
  <c r="F281" i="8"/>
  <c r="F289" i="8"/>
  <c r="G711" i="7"/>
  <c r="G703" i="7"/>
  <c r="G695" i="7"/>
  <c r="G687" i="7"/>
  <c r="G679" i="7"/>
  <c r="G671" i="7"/>
  <c r="G663" i="7"/>
  <c r="G655" i="7"/>
  <c r="G647" i="7"/>
  <c r="G639" i="7"/>
  <c r="G631" i="7"/>
  <c r="G623" i="7"/>
  <c r="G615" i="7"/>
  <c r="G607" i="7"/>
  <c r="G599" i="7"/>
  <c r="G591" i="7"/>
  <c r="G583" i="7"/>
  <c r="G575" i="7"/>
  <c r="G567" i="7"/>
  <c r="G559" i="7"/>
  <c r="G551" i="7"/>
  <c r="G535" i="7"/>
  <c r="G527" i="7"/>
  <c r="G519" i="7"/>
  <c r="G511" i="7"/>
  <c r="G503" i="7"/>
  <c r="G495" i="7"/>
  <c r="G487" i="7"/>
  <c r="G479" i="7"/>
  <c r="G471" i="7"/>
  <c r="G463" i="7"/>
  <c r="G455" i="7"/>
  <c r="G447" i="7"/>
  <c r="G439" i="7"/>
  <c r="G431" i="7"/>
  <c r="G423" i="7"/>
  <c r="G415" i="7"/>
  <c r="G407" i="7"/>
  <c r="G399" i="7"/>
  <c r="G391" i="7"/>
  <c r="G383" i="7"/>
  <c r="G375" i="7"/>
  <c r="G246" i="8"/>
  <c r="G335" i="8"/>
  <c r="G354" i="8"/>
  <c r="G244" i="8"/>
  <c r="G245" i="8"/>
  <c r="G382" i="8"/>
  <c r="F29" i="9"/>
  <c r="G243" i="8"/>
  <c r="G366" i="8"/>
  <c r="G367" i="8"/>
  <c r="G368" i="8"/>
  <c r="G370" i="8"/>
  <c r="F34" i="9"/>
  <c r="G380" i="8"/>
  <c r="G369" i="8"/>
  <c r="G371" i="8"/>
  <c r="G287" i="8"/>
  <c r="G128" i="8"/>
  <c r="G127" i="8"/>
  <c r="G174" i="8"/>
  <c r="F19" i="9"/>
  <c r="G36" i="8"/>
  <c r="G295" i="8"/>
  <c r="G37" i="8"/>
  <c r="G200" i="8"/>
  <c r="G38" i="8"/>
  <c r="G202" i="8"/>
  <c r="G419" i="8"/>
  <c r="G40" i="8"/>
  <c r="G39" i="8"/>
  <c r="F7" i="9"/>
  <c r="G41" i="8"/>
  <c r="G315" i="8"/>
  <c r="G42" i="8"/>
  <c r="G417" i="8"/>
  <c r="G184" i="8"/>
  <c r="G65" i="8"/>
  <c r="G35" i="8"/>
  <c r="G305" i="8"/>
  <c r="G333" i="8"/>
  <c r="G740" i="7"/>
  <c r="F266" i="8"/>
  <c r="F274" i="8"/>
  <c r="F322" i="8"/>
  <c r="F267" i="8"/>
  <c r="F323" i="8"/>
  <c r="F268" i="8"/>
  <c r="F276" i="8"/>
  <c r="F270" i="8"/>
  <c r="F326" i="8"/>
  <c r="F264" i="8"/>
  <c r="F272" i="8"/>
  <c r="F320" i="8"/>
  <c r="F328" i="8"/>
  <c r="F265" i="8"/>
  <c r="F273" i="8"/>
  <c r="F321" i="8"/>
  <c r="F325" i="8"/>
  <c r="F269" i="8"/>
  <c r="F327" i="8"/>
  <c r="F271" i="8"/>
  <c r="F306" i="8"/>
  <c r="F278" i="8"/>
  <c r="F258" i="8"/>
  <c r="F282" i="8"/>
  <c r="F290" i="8"/>
  <c r="F208" i="8"/>
  <c r="F285" i="8"/>
  <c r="G710" i="7"/>
  <c r="G702" i="7"/>
  <c r="G352" i="8"/>
  <c r="F33" i="9"/>
  <c r="G365" i="8"/>
  <c r="G342" i="8"/>
  <c r="G350" i="8"/>
  <c r="G358" i="8"/>
  <c r="G343" i="8"/>
  <c r="G351" i="8"/>
  <c r="G359" i="8"/>
  <c r="G344" i="8"/>
  <c r="G360" i="8"/>
  <c r="G346" i="8"/>
  <c r="G348" i="8"/>
  <c r="G356" i="8"/>
  <c r="G357" i="8"/>
  <c r="G361" i="8"/>
  <c r="G341" i="8"/>
  <c r="G347" i="8"/>
  <c r="G349" i="8"/>
  <c r="F32" i="9"/>
  <c r="G345" i="8"/>
  <c r="G173" i="8"/>
  <c r="F23" i="9"/>
  <c r="G12" i="8"/>
  <c r="G84" i="8"/>
  <c r="G188" i="8"/>
  <c r="F4" i="9"/>
  <c r="G13" i="8"/>
  <c r="G85" i="8"/>
  <c r="G14" i="8"/>
  <c r="G86" i="8"/>
  <c r="G88" i="8"/>
  <c r="G204" i="8"/>
  <c r="G261" i="8"/>
  <c r="G57" i="8"/>
  <c r="G15" i="8"/>
  <c r="G299" i="8"/>
  <c r="G11" i="8"/>
  <c r="G643" i="7"/>
  <c r="G635" i="7"/>
  <c r="G627" i="7"/>
  <c r="G619" i="7"/>
  <c r="G611" i="7"/>
  <c r="G603" i="7"/>
  <c r="G595" i="7"/>
  <c r="G587" i="7"/>
  <c r="G579" i="7"/>
  <c r="G571" i="7"/>
  <c r="G563" i="7"/>
  <c r="G555" i="7"/>
  <c r="G547" i="7"/>
  <c r="G539" i="7"/>
  <c r="G531" i="7"/>
  <c r="G523" i="7"/>
  <c r="G515" i="7"/>
  <c r="G507" i="7"/>
  <c r="G499" i="7"/>
  <c r="G491" i="7"/>
  <c r="G483" i="7"/>
  <c r="G475" i="7"/>
  <c r="G459" i="7"/>
  <c r="G451" i="7"/>
  <c r="G443" i="7"/>
  <c r="G435" i="7"/>
  <c r="G427" i="7"/>
  <c r="G419" i="7"/>
  <c r="G411" i="7"/>
  <c r="G403" i="7"/>
  <c r="G395" i="7"/>
  <c r="G387" i="7"/>
  <c r="G379" i="7"/>
  <c r="G371" i="7"/>
  <c r="G363" i="7"/>
  <c r="G355" i="7"/>
  <c r="G339" i="7"/>
  <c r="G331" i="7"/>
  <c r="G323" i="7"/>
  <c r="G315" i="7"/>
  <c r="G299" i="7"/>
  <c r="G282" i="7"/>
  <c r="G274" i="7"/>
  <c r="G266" i="7"/>
  <c r="G258" i="7"/>
  <c r="G250" i="7"/>
  <c r="G242" i="7"/>
  <c r="G234" i="7"/>
  <c r="G226" i="7"/>
  <c r="G218" i="7"/>
  <c r="G210" i="7"/>
  <c r="G202" i="7"/>
  <c r="G194" i="7"/>
  <c r="G186" i="7"/>
  <c r="G178" i="7"/>
  <c r="G170" i="7"/>
  <c r="G162" i="7"/>
  <c r="G154" i="7"/>
  <c r="G146" i="7"/>
  <c r="G138" i="7"/>
  <c r="G130" i="7"/>
  <c r="G122" i="7"/>
  <c r="G114" i="7"/>
  <c r="G106" i="7"/>
  <c r="G98" i="7"/>
  <c r="G90" i="7"/>
  <c r="G82" i="7"/>
  <c r="G74" i="7"/>
  <c r="G66" i="7"/>
  <c r="G58" i="7"/>
  <c r="G50" i="7"/>
  <c r="G42" i="7"/>
  <c r="G34" i="7"/>
  <c r="G26" i="7"/>
  <c r="G742" i="7"/>
  <c r="G402" i="7"/>
  <c r="G394" i="7"/>
  <c r="G386" i="7"/>
  <c r="G378" i="7"/>
  <c r="G370" i="7"/>
  <c r="G362" i="7"/>
  <c r="G354" i="7"/>
  <c r="G346" i="7"/>
  <c r="G338" i="7"/>
  <c r="G330" i="7"/>
  <c r="G322" i="7"/>
  <c r="G314" i="7"/>
  <c r="G298" i="7"/>
  <c r="G281" i="7"/>
  <c r="G273" i="7"/>
  <c r="G265" i="7"/>
  <c r="G257" i="7"/>
  <c r="G249" i="7"/>
  <c r="G241" i="7"/>
  <c r="G233" i="7"/>
  <c r="G225" i="7"/>
  <c r="G217" i="7"/>
  <c r="G209" i="7"/>
  <c r="G201" i="7"/>
  <c r="G193" i="7"/>
  <c r="G185" i="7"/>
  <c r="G177" i="7"/>
  <c r="G169" i="7"/>
  <c r="G161" i="7"/>
  <c r="G153" i="7"/>
  <c r="G145" i="7"/>
  <c r="G137" i="7"/>
  <c r="G129" i="7"/>
  <c r="G121" i="7"/>
  <c r="G113" i="7"/>
  <c r="G105" i="7"/>
  <c r="G97" i="7"/>
  <c r="G89" i="7"/>
  <c r="G81" i="7"/>
  <c r="G73" i="7"/>
  <c r="G65" i="7"/>
  <c r="G57" i="7"/>
  <c r="G49" i="7"/>
  <c r="G41" i="7"/>
  <c r="G33" i="7"/>
  <c r="G25" i="7"/>
  <c r="G9" i="7"/>
  <c r="F741" i="7"/>
  <c r="G741" i="7"/>
  <c r="G697" i="7"/>
  <c r="G689" i="7"/>
  <c r="G673" i="7"/>
  <c r="G665" i="7"/>
  <c r="G657" i="7"/>
  <c r="G649" i="7"/>
  <c r="G641" i="7"/>
  <c r="G633" i="7"/>
  <c r="G625" i="7"/>
  <c r="G617" i="7"/>
  <c r="G609" i="7"/>
  <c r="G601" i="7"/>
  <c r="G593" i="7"/>
  <c r="G585" i="7"/>
  <c r="G577" i="7"/>
  <c r="G569" i="7"/>
  <c r="G561" i="7"/>
  <c r="G553" i="7"/>
  <c r="G545" i="7"/>
  <c r="G537" i="7"/>
  <c r="G529" i="7"/>
  <c r="G521" i="7"/>
  <c r="G513" i="7"/>
  <c r="G505" i="7"/>
  <c r="G497" i="7"/>
  <c r="G489" i="7"/>
  <c r="G481" i="7"/>
  <c r="G473" i="7"/>
  <c r="G465" i="7"/>
  <c r="G457" i="7"/>
  <c r="G449" i="7"/>
  <c r="G441" i="7"/>
  <c r="G433" i="7"/>
  <c r="G425" i="7"/>
  <c r="G417" i="7"/>
  <c r="G409" i="7"/>
  <c r="G401" i="7"/>
  <c r="G393" i="7"/>
  <c r="G385" i="7"/>
  <c r="G377" i="7"/>
  <c r="G369" i="7"/>
  <c r="G361" i="7"/>
  <c r="G353" i="7"/>
  <c r="G345" i="7"/>
  <c r="G337" i="7"/>
  <c r="G329" i="7"/>
  <c r="G321" i="7"/>
  <c r="G313" i="7"/>
  <c r="G297" i="7"/>
  <c r="G288" i="7"/>
  <c r="G280" i="7"/>
  <c r="G272" i="7"/>
  <c r="G264" i="7"/>
  <c r="G256" i="7"/>
  <c r="G248" i="7"/>
  <c r="G240" i="7"/>
  <c r="G232" i="7"/>
  <c r="G224" i="7"/>
  <c r="G216" i="7"/>
  <c r="G208" i="7"/>
  <c r="G200" i="7"/>
  <c r="G192" i="7"/>
  <c r="G184" i="7"/>
  <c r="G176" i="7"/>
  <c r="G168" i="7"/>
  <c r="G160" i="7"/>
  <c r="G152" i="7"/>
  <c r="G144" i="7"/>
  <c r="G136" i="7"/>
  <c r="G128" i="7"/>
  <c r="G120" i="7"/>
  <c r="G112" i="7"/>
  <c r="G104" i="7"/>
  <c r="G96" i="7"/>
  <c r="G88" i="7"/>
  <c r="G80" i="7"/>
  <c r="G72" i="7"/>
  <c r="G64" i="7"/>
  <c r="G56" i="7"/>
  <c r="G48" i="7"/>
  <c r="G40" i="7"/>
  <c r="G32" i="7"/>
  <c r="G24" i="7"/>
  <c r="G8" i="7"/>
  <c r="F731" i="7"/>
  <c r="G731" i="7"/>
  <c r="G714" i="7"/>
  <c r="G576" i="7"/>
  <c r="G568" i="7"/>
  <c r="G560" i="7"/>
  <c r="G552" i="7"/>
  <c r="G544" i="7"/>
  <c r="G536" i="7"/>
  <c r="G520" i="7"/>
  <c r="G512" i="7"/>
  <c r="G504" i="7"/>
  <c r="G496" i="7"/>
  <c r="G488" i="7"/>
  <c r="G480" i="7"/>
  <c r="G472" i="7"/>
  <c r="G464" i="7"/>
  <c r="G456" i="7"/>
  <c r="G440" i="7"/>
  <c r="G432" i="7"/>
  <c r="G424" i="7"/>
  <c r="G416" i="7"/>
  <c r="G400" i="7"/>
  <c r="G392" i="7"/>
  <c r="G384" i="7"/>
  <c r="G376" i="7"/>
  <c r="G368" i="7"/>
  <c r="G360" i="7"/>
  <c r="G352" i="7"/>
  <c r="G344" i="7"/>
  <c r="G328" i="7"/>
  <c r="G320" i="7"/>
  <c r="G312" i="7"/>
  <c r="G304" i="7"/>
  <c r="G287" i="7"/>
  <c r="G279" i="7"/>
  <c r="G271" i="7"/>
  <c r="G263" i="7"/>
  <c r="G255" i="7"/>
  <c r="G247" i="7"/>
  <c r="G239" i="7"/>
  <c r="G231" i="7"/>
  <c r="G223" i="7"/>
  <c r="G215" i="7"/>
  <c r="G207" i="7"/>
  <c r="G199" i="7"/>
  <c r="G191" i="7"/>
  <c r="G183" i="7"/>
  <c r="G175" i="7"/>
  <c r="G167" i="7"/>
  <c r="G159" i="7"/>
  <c r="G151" i="7"/>
  <c r="G143" i="7"/>
  <c r="G135" i="7"/>
  <c r="G127" i="7"/>
  <c r="G119" i="7"/>
  <c r="G103" i="7"/>
  <c r="G95" i="7"/>
  <c r="G87" i="7"/>
  <c r="G79" i="7"/>
  <c r="G71" i="7"/>
  <c r="G63" i="7"/>
  <c r="G55" i="7"/>
  <c r="G47" i="7"/>
  <c r="G39" i="7"/>
  <c r="G31" i="7"/>
  <c r="G23" i="7"/>
  <c r="G7" i="7"/>
  <c r="G730" i="7"/>
  <c r="I713" i="7"/>
  <c r="G713" i="7"/>
  <c r="G367" i="7"/>
  <c r="G359" i="7"/>
  <c r="G351" i="7"/>
  <c r="G343" i="7"/>
  <c r="G335" i="7"/>
  <c r="G327" i="7"/>
  <c r="G319" i="7"/>
  <c r="G311" i="7"/>
  <c r="G303" i="7"/>
  <c r="G286" i="7"/>
  <c r="G278" i="7"/>
  <c r="G270" i="7"/>
  <c r="G262" i="7"/>
  <c r="G254" i="7"/>
  <c r="G246" i="7"/>
  <c r="G238" i="7"/>
  <c r="G230" i="7"/>
  <c r="G222" i="7"/>
  <c r="G214" i="7"/>
  <c r="G206" i="7"/>
  <c r="G198" i="7"/>
  <c r="G190" i="7"/>
  <c r="G182" i="7"/>
  <c r="G174" i="7"/>
  <c r="G166" i="7"/>
  <c r="G158" i="7"/>
  <c r="G150" i="7"/>
  <c r="G142" i="7"/>
  <c r="G134" i="7"/>
  <c r="G126" i="7"/>
  <c r="G118" i="7"/>
  <c r="G102" i="7"/>
  <c r="G94" i="7"/>
  <c r="G86" i="7"/>
  <c r="G78" i="7"/>
  <c r="G70" i="7"/>
  <c r="G62" i="7"/>
  <c r="G54" i="7"/>
  <c r="G30" i="7"/>
  <c r="G22" i="7"/>
  <c r="G14" i="7"/>
  <c r="I293" i="7"/>
  <c r="G293" i="7"/>
  <c r="G694" i="7"/>
  <c r="G686" i="7"/>
  <c r="G678" i="7"/>
  <c r="G670" i="7"/>
  <c r="G662" i="7"/>
  <c r="G654" i="7"/>
  <c r="G646" i="7"/>
  <c r="G638" i="7"/>
  <c r="G630" i="7"/>
  <c r="G622" i="7"/>
  <c r="G614" i="7"/>
  <c r="G606" i="7"/>
  <c r="G598" i="7"/>
  <c r="G590" i="7"/>
  <c r="G582" i="7"/>
  <c r="G574" i="7"/>
  <c r="G566" i="7"/>
  <c r="G558" i="7"/>
  <c r="G550" i="7"/>
  <c r="G542" i="7"/>
  <c r="G534" i="7"/>
  <c r="G526" i="7"/>
  <c r="G518" i="7"/>
  <c r="G510" i="7"/>
  <c r="G502" i="7"/>
  <c r="G494" i="7"/>
  <c r="G486" i="7"/>
  <c r="G478" i="7"/>
  <c r="G470" i="7"/>
  <c r="G462" i="7"/>
  <c r="G454" i="7"/>
  <c r="G446" i="7"/>
  <c r="G438" i="7"/>
  <c r="G430" i="7"/>
  <c r="G422" i="7"/>
  <c r="G414" i="7"/>
  <c r="G406" i="7"/>
  <c r="G398" i="7"/>
  <c r="G390" i="7"/>
  <c r="G382" i="7"/>
  <c r="G374" i="7"/>
  <c r="G366" i="7"/>
  <c r="G358" i="7"/>
  <c r="G350" i="7"/>
  <c r="G342" i="7"/>
  <c r="G334" i="7"/>
  <c r="G326" i="7"/>
  <c r="G318" i="7"/>
  <c r="G310" i="7"/>
  <c r="G302" i="7"/>
  <c r="G285" i="7"/>
  <c r="G277" i="7"/>
  <c r="G269" i="7"/>
  <c r="G261" i="7"/>
  <c r="G253" i="7"/>
  <c r="G245" i="7"/>
  <c r="G237" i="7"/>
  <c r="G229" i="7"/>
  <c r="G221" i="7"/>
  <c r="G213" i="7"/>
  <c r="G205" i="7"/>
  <c r="G197" i="7"/>
  <c r="G189" i="7"/>
  <c r="G173" i="7"/>
  <c r="G165" i="7"/>
  <c r="G157" i="7"/>
  <c r="G149" i="7"/>
  <c r="G141" i="7"/>
  <c r="G133" i="7"/>
  <c r="G125" i="7"/>
  <c r="G117" i="7"/>
  <c r="G101" i="7"/>
  <c r="G93" i="7"/>
  <c r="G85" i="7"/>
  <c r="G77" i="7"/>
  <c r="G69" i="7"/>
  <c r="G61" i="7"/>
  <c r="G53" i="7"/>
  <c r="G45" i="7"/>
  <c r="G37" i="7"/>
  <c r="G29" i="7"/>
  <c r="G21" i="7"/>
  <c r="G13" i="7"/>
  <c r="G728" i="7"/>
  <c r="F247" i="8"/>
  <c r="F248" i="8"/>
  <c r="F249" i="8"/>
  <c r="F353" i="8"/>
  <c r="F314" i="8"/>
  <c r="F364" i="8"/>
  <c r="F293" i="8"/>
  <c r="G719" i="7"/>
  <c r="G709" i="7"/>
  <c r="G701" i="7"/>
  <c r="G693" i="7"/>
  <c r="G685" i="7"/>
  <c r="G677" i="7"/>
  <c r="G669" i="7"/>
  <c r="G661" i="7"/>
  <c r="G653" i="7"/>
  <c r="G645" i="7"/>
  <c r="G637" i="7"/>
  <c r="G629" i="7"/>
  <c r="G621" i="7"/>
  <c r="G613" i="7"/>
  <c r="G605" i="7"/>
  <c r="G597" i="7"/>
  <c r="G581" i="7"/>
  <c r="G573" i="7"/>
  <c r="G565" i="7"/>
  <c r="G557" i="7"/>
  <c r="G549" i="7"/>
  <c r="G541" i="7"/>
  <c r="G533" i="7"/>
  <c r="G525" i="7"/>
  <c r="G517" i="7"/>
  <c r="G509" i="7"/>
  <c r="G501" i="7"/>
  <c r="G493" i="7"/>
  <c r="G485" i="7"/>
  <c r="G477" i="7"/>
  <c r="G469" i="7"/>
  <c r="G461" i="7"/>
  <c r="G453" i="7"/>
  <c r="G445" i="7"/>
  <c r="G437" i="7"/>
  <c r="G429" i="7"/>
  <c r="G421" i="7"/>
  <c r="G413" i="7"/>
  <c r="G405" i="7"/>
  <c r="G397" i="7"/>
  <c r="G389" i="7"/>
  <c r="G381" i="7"/>
  <c r="G365" i="7"/>
  <c r="G357" i="7"/>
  <c r="G341" i="7"/>
  <c r="G333" i="7"/>
  <c r="G325" i="7"/>
  <c r="G317" i="7"/>
  <c r="G309" i="7"/>
  <c r="G301" i="7"/>
  <c r="G284" i="7"/>
  <c r="G276" i="7"/>
  <c r="G268" i="7"/>
  <c r="G260" i="7"/>
  <c r="G252" i="7"/>
  <c r="G244" i="7"/>
  <c r="G236" i="7"/>
  <c r="G228" i="7"/>
  <c r="G220" i="7"/>
  <c r="G212" i="7"/>
  <c r="G204" i="7"/>
  <c r="G196" i="7"/>
  <c r="G188" i="7"/>
  <c r="G172" i="7"/>
  <c r="G164" i="7"/>
  <c r="G156" i="7"/>
  <c r="G148" i="7"/>
  <c r="G140" i="7"/>
  <c r="G132" i="7"/>
  <c r="G124" i="7"/>
  <c r="G116" i="7"/>
  <c r="G108" i="7"/>
  <c r="G92" i="7"/>
  <c r="G84" i="7"/>
  <c r="G76" i="7"/>
  <c r="G68" i="7"/>
  <c r="G60" i="7"/>
  <c r="G52" i="7"/>
  <c r="G44" i="7"/>
  <c r="G36" i="7"/>
  <c r="G28" i="7"/>
  <c r="G4" i="7"/>
  <c r="G727" i="7"/>
  <c r="F168" i="8"/>
  <c r="F169" i="8"/>
  <c r="F170" i="8"/>
  <c r="F171" i="8"/>
  <c r="F189" i="8"/>
  <c r="F23" i="8"/>
  <c r="F166" i="8"/>
  <c r="F167" i="8"/>
  <c r="F176" i="8"/>
  <c r="F192" i="8"/>
  <c r="F125" i="8"/>
  <c r="F129" i="8"/>
  <c r="F177" i="8"/>
  <c r="F179" i="8"/>
  <c r="F178" i="8"/>
  <c r="F123" i="8"/>
  <c r="F124" i="8"/>
  <c r="F175" i="8"/>
  <c r="F126" i="8"/>
  <c r="F136" i="8"/>
  <c r="F131" i="8"/>
  <c r="F137" i="8"/>
  <c r="F147" i="8"/>
  <c r="F130" i="8"/>
  <c r="F138" i="8"/>
  <c r="F141" i="8"/>
  <c r="F132" i="8"/>
  <c r="F148" i="8"/>
  <c r="F133" i="8"/>
  <c r="F142" i="8"/>
  <c r="F135" i="8"/>
  <c r="F182" i="8"/>
  <c r="F134" i="8"/>
  <c r="F152" i="8"/>
  <c r="F149" i="8"/>
  <c r="F145" i="8"/>
  <c r="F153" i="8"/>
  <c r="F154" i="8"/>
  <c r="F155" i="8"/>
  <c r="F195" i="8"/>
  <c r="F156" i="8"/>
  <c r="F150" i="8"/>
  <c r="F151" i="8"/>
  <c r="F30" i="8"/>
  <c r="F32" i="8"/>
  <c r="F81" i="8"/>
  <c r="F26" i="8"/>
  <c r="F34" i="8"/>
  <c r="F82" i="8"/>
  <c r="F28" i="8"/>
  <c r="F31" i="8"/>
  <c r="F196" i="8"/>
  <c r="F27" i="8"/>
  <c r="F29" i="8"/>
  <c r="F83" i="8"/>
  <c r="F6" i="8"/>
  <c r="F22" i="8"/>
  <c r="F8" i="8"/>
  <c r="F9" i="8"/>
  <c r="F10" i="8"/>
  <c r="F66" i="8"/>
  <c r="F4" i="8"/>
  <c r="F3" i="8"/>
  <c r="F64" i="8"/>
  <c r="F5" i="8"/>
  <c r="F191" i="8"/>
  <c r="F7" i="8"/>
  <c r="F144" i="8"/>
  <c r="F143" i="8"/>
  <c r="F46" i="8"/>
  <c r="F62" i="8"/>
  <c r="F48" i="8"/>
  <c r="F44" i="8"/>
  <c r="F60" i="8"/>
  <c r="F59" i="8"/>
  <c r="F139" i="8"/>
  <c r="F45" i="8"/>
  <c r="F157" i="8"/>
  <c r="F194" i="8"/>
  <c r="F61" i="8"/>
  <c r="F63" i="8"/>
  <c r="F47" i="8"/>
  <c r="F70" i="8"/>
  <c r="F78" i="8"/>
  <c r="F73" i="8"/>
  <c r="F74" i="8"/>
  <c r="F68" i="8"/>
  <c r="F76" i="8"/>
  <c r="F100" i="8"/>
  <c r="F69" i="8"/>
  <c r="F79" i="8"/>
  <c r="F71" i="8"/>
  <c r="F75" i="8"/>
  <c r="F43" i="8"/>
  <c r="F77" i="8"/>
  <c r="F110" i="8"/>
  <c r="F67" i="8"/>
  <c r="F112" i="8"/>
  <c r="F120" i="8"/>
  <c r="F115" i="8"/>
  <c r="F113" i="8"/>
  <c r="F121" i="8"/>
  <c r="F185" i="8"/>
  <c r="F114" i="8"/>
  <c r="F122" i="8"/>
  <c r="F116" i="8"/>
  <c r="F117" i="8"/>
  <c r="F111" i="8"/>
  <c r="F118" i="8"/>
  <c r="F119" i="8"/>
  <c r="F160" i="8"/>
  <c r="F163" i="8"/>
  <c r="F161" i="8"/>
  <c r="F146" i="8"/>
  <c r="F162" i="8"/>
  <c r="F164" i="8"/>
  <c r="F165" i="8"/>
  <c r="F183" i="8"/>
  <c r="F158" i="8"/>
  <c r="F159" i="8"/>
  <c r="F102" i="8"/>
  <c r="F106" i="8"/>
  <c r="F108" i="8"/>
  <c r="F101" i="8"/>
  <c r="F109" i="8"/>
  <c r="F103" i="8"/>
  <c r="F105" i="8"/>
  <c r="F104" i="8"/>
  <c r="F186" i="8"/>
  <c r="F107" i="8"/>
  <c r="F181" i="8"/>
  <c r="F140" i="8"/>
  <c r="F180" i="8"/>
  <c r="F94" i="8"/>
  <c r="F89" i="8"/>
  <c r="F97" i="8"/>
  <c r="F90" i="8"/>
  <c r="F98" i="8"/>
  <c r="F92" i="8"/>
  <c r="F193" i="8"/>
  <c r="F91" i="8"/>
  <c r="F93" i="8"/>
  <c r="F95" i="8"/>
  <c r="F96" i="8"/>
  <c r="F99" i="8"/>
  <c r="F16" i="8"/>
  <c r="F24" i="8"/>
  <c r="F17" i="8"/>
  <c r="F25" i="8"/>
  <c r="F33" i="8"/>
  <c r="F18" i="8"/>
  <c r="F58" i="8"/>
  <c r="F20" i="8"/>
  <c r="F187" i="8"/>
  <c r="F19" i="8"/>
  <c r="F21" i="8"/>
  <c r="F128" i="8"/>
  <c r="F174" i="8"/>
  <c r="F127" i="8"/>
  <c r="F38" i="8"/>
  <c r="F40" i="8"/>
  <c r="F41" i="8"/>
  <c r="F65" i="8"/>
  <c r="F42" i="8"/>
  <c r="F36" i="8"/>
  <c r="F184" i="8"/>
  <c r="F35" i="8"/>
  <c r="F37" i="8"/>
  <c r="F39" i="8"/>
  <c r="F54" i="8"/>
  <c r="F49" i="8"/>
  <c r="F50" i="8"/>
  <c r="F52" i="8"/>
  <c r="F53" i="8"/>
  <c r="F55" i="8"/>
  <c r="F87" i="8"/>
  <c r="F172" i="8"/>
  <c r="F51" i="8"/>
  <c r="F80" i="8"/>
  <c r="F190" i="8"/>
  <c r="F14" i="8"/>
  <c r="F86" i="8"/>
  <c r="F57" i="8"/>
  <c r="F12" i="8"/>
  <c r="F84" i="8"/>
  <c r="F11" i="8"/>
  <c r="F85" i="8"/>
  <c r="F13" i="8"/>
  <c r="F15" i="8"/>
  <c r="F88" i="8"/>
  <c r="F188" i="8"/>
  <c r="F714" i="7"/>
  <c r="I730" i="7"/>
  <c r="I742" i="7"/>
  <c r="F730" i="7"/>
  <c r="F713" i="7"/>
  <c r="F728" i="7"/>
  <c r="F729" i="7"/>
  <c r="I714" i="7"/>
  <c r="I741" i="7"/>
  <c r="I729" i="7"/>
  <c r="F293" i="7"/>
  <c r="F727" i="7"/>
  <c r="F742" i="7"/>
  <c r="I728" i="7"/>
  <c r="I731" i="7"/>
  <c r="I727" i="7"/>
  <c r="F94" i="5" l="1"/>
  <c r="G94" i="5" s="1"/>
  <c r="E94" i="5"/>
  <c r="E93" i="5"/>
  <c r="F93" i="5"/>
  <c r="G93" i="5" s="1"/>
  <c r="E91" i="5"/>
  <c r="F91" i="5"/>
  <c r="G91" i="5" s="1"/>
  <c r="E92" i="5"/>
  <c r="F92" i="5"/>
  <c r="G92" i="5" s="1"/>
  <c r="D390" i="4" l="1"/>
  <c r="D394" i="4"/>
  <c r="AC150" i="4" l="1"/>
  <c r="AC149" i="4"/>
  <c r="AC151" i="4"/>
  <c r="X150" i="4"/>
  <c r="X149" i="4"/>
  <c r="AX149" i="4" s="1"/>
  <c r="X151" i="4"/>
  <c r="AX150" i="4" l="1"/>
  <c r="AX151"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 i="4"/>
  <c r="D388" i="4"/>
  <c r="D209" i="4"/>
  <c r="D198" i="4"/>
  <c r="D148" i="4"/>
  <c r="D17" i="4"/>
  <c r="D361" i="4"/>
  <c r="D345" i="4"/>
  <c r="D284" i="4"/>
  <c r="D273" i="4"/>
  <c r="D93" i="4"/>
  <c r="D275" i="4"/>
  <c r="D201" i="4"/>
  <c r="D127" i="4"/>
  <c r="D126" i="4"/>
  <c r="D128" i="4"/>
  <c r="D129" i="4"/>
  <c r="D25" i="4"/>
  <c r="D218" i="4"/>
  <c r="D362" i="4"/>
  <c r="D88" i="4"/>
  <c r="D61" i="4"/>
  <c r="D172" i="4"/>
  <c r="D184" i="4"/>
  <c r="D332" i="4"/>
  <c r="D120" i="4"/>
  <c r="D4" i="4"/>
  <c r="D282" i="4"/>
  <c r="D106" i="4"/>
  <c r="D89" i="4"/>
  <c r="D250" i="4"/>
  <c r="D303" i="4"/>
  <c r="D333" i="4"/>
  <c r="H3" i="7" l="1"/>
  <c r="I3" i="7"/>
  <c r="H4" i="7"/>
  <c r="I4" i="7"/>
  <c r="H5" i="7"/>
  <c r="I5" i="7"/>
  <c r="H6" i="7"/>
  <c r="I6" i="7"/>
  <c r="H7" i="7"/>
  <c r="I7" i="7"/>
  <c r="H8" i="7"/>
  <c r="I8" i="7"/>
  <c r="H9" i="7"/>
  <c r="I9" i="7"/>
  <c r="H10" i="7"/>
  <c r="I10" i="7"/>
  <c r="H11" i="7"/>
  <c r="I11" i="7"/>
  <c r="H12" i="7"/>
  <c r="I12" i="7"/>
  <c r="H13" i="7"/>
  <c r="I13" i="7"/>
  <c r="H14" i="7"/>
  <c r="I14" i="7"/>
  <c r="H15" i="7"/>
  <c r="I15" i="7"/>
  <c r="H16" i="7"/>
  <c r="I16" i="7"/>
  <c r="H17" i="7"/>
  <c r="I17" i="7"/>
  <c r="H18" i="7"/>
  <c r="I18" i="7"/>
  <c r="H19" i="7"/>
  <c r="I19" i="7"/>
  <c r="H20" i="7"/>
  <c r="I20" i="7"/>
  <c r="H21" i="7"/>
  <c r="I21" i="7"/>
  <c r="H22" i="7"/>
  <c r="I22" i="7"/>
  <c r="H23" i="7"/>
  <c r="I23" i="7"/>
  <c r="H24" i="7"/>
  <c r="I24" i="7"/>
  <c r="H25" i="7"/>
  <c r="I25" i="7"/>
  <c r="H26" i="7"/>
  <c r="I26" i="7"/>
  <c r="H27" i="7"/>
  <c r="I27" i="7"/>
  <c r="H28" i="7"/>
  <c r="I28" i="7"/>
  <c r="H29" i="7"/>
  <c r="I29" i="7"/>
  <c r="H30" i="7"/>
  <c r="I30" i="7"/>
  <c r="H31" i="7"/>
  <c r="I31" i="7"/>
  <c r="H32" i="7"/>
  <c r="I32" i="7"/>
  <c r="H33" i="7"/>
  <c r="I33" i="7"/>
  <c r="H34" i="7"/>
  <c r="I34" i="7"/>
  <c r="H35" i="7"/>
  <c r="I35" i="7"/>
  <c r="H36" i="7"/>
  <c r="I36" i="7"/>
  <c r="H37" i="7"/>
  <c r="I37" i="7"/>
  <c r="H38" i="7"/>
  <c r="I38" i="7"/>
  <c r="H39" i="7"/>
  <c r="I39" i="7"/>
  <c r="H40" i="7"/>
  <c r="I40"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49" i="7"/>
  <c r="I149"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I376" i="7"/>
  <c r="H377" i="7"/>
  <c r="I377" i="7"/>
  <c r="H378" i="7"/>
  <c r="I378" i="7"/>
  <c r="H379" i="7"/>
  <c r="I379" i="7"/>
  <c r="H380" i="7"/>
  <c r="I380" i="7"/>
  <c r="H381" i="7"/>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I410" i="7"/>
  <c r="H411" i="7"/>
  <c r="I411" i="7"/>
  <c r="H412" i="7"/>
  <c r="I412" i="7"/>
  <c r="H413" i="7"/>
  <c r="I413" i="7"/>
  <c r="H414" i="7"/>
  <c r="I414" i="7"/>
  <c r="H415" i="7"/>
  <c r="I415" i="7"/>
  <c r="H416" i="7"/>
  <c r="I416" i="7"/>
  <c r="H417" i="7"/>
  <c r="I417" i="7"/>
  <c r="H418" i="7"/>
  <c r="I418" i="7"/>
  <c r="H419" i="7"/>
  <c r="I419" i="7"/>
  <c r="H420" i="7"/>
  <c r="I420" i="7"/>
  <c r="H421" i="7"/>
  <c r="I421" i="7"/>
  <c r="H422" i="7"/>
  <c r="I422" i="7"/>
  <c r="H423" i="7"/>
  <c r="I423" i="7"/>
  <c r="H424" i="7"/>
  <c r="I424" i="7"/>
  <c r="H425" i="7"/>
  <c r="I425" i="7"/>
  <c r="H426" i="7"/>
  <c r="I426" i="7"/>
  <c r="H427" i="7"/>
  <c r="I427" i="7"/>
  <c r="H428" i="7"/>
  <c r="I428" i="7"/>
  <c r="H429" i="7"/>
  <c r="I429" i="7"/>
  <c r="H430" i="7"/>
  <c r="I430" i="7"/>
  <c r="H431" i="7"/>
  <c r="I431" i="7"/>
  <c r="H432" i="7"/>
  <c r="I432" i="7"/>
  <c r="H433" i="7"/>
  <c r="I433" i="7"/>
  <c r="H434" i="7"/>
  <c r="I434" i="7"/>
  <c r="H435" i="7"/>
  <c r="I435" i="7"/>
  <c r="H436" i="7"/>
  <c r="I436" i="7"/>
  <c r="H437" i="7"/>
  <c r="I437" i="7"/>
  <c r="H438" i="7"/>
  <c r="I438" i="7"/>
  <c r="H439" i="7"/>
  <c r="I439" i="7"/>
  <c r="H440" i="7"/>
  <c r="I440" i="7"/>
  <c r="H441" i="7"/>
  <c r="I441" i="7"/>
  <c r="H442" i="7"/>
  <c r="I442" i="7"/>
  <c r="H443" i="7"/>
  <c r="I443" i="7"/>
  <c r="H444" i="7"/>
  <c r="I444" i="7"/>
  <c r="H445" i="7"/>
  <c r="I445" i="7"/>
  <c r="H446" i="7"/>
  <c r="I446" i="7"/>
  <c r="H447" i="7"/>
  <c r="I447" i="7"/>
  <c r="H448" i="7"/>
  <c r="I448" i="7"/>
  <c r="H449" i="7"/>
  <c r="I449" i="7"/>
  <c r="H450" i="7"/>
  <c r="I450" i="7"/>
  <c r="H451" i="7"/>
  <c r="I451" i="7"/>
  <c r="H452" i="7"/>
  <c r="I452" i="7"/>
  <c r="H453" i="7"/>
  <c r="I453" i="7"/>
  <c r="H454" i="7"/>
  <c r="I454" i="7"/>
  <c r="H455" i="7"/>
  <c r="I455" i="7"/>
  <c r="H456" i="7"/>
  <c r="I456" i="7"/>
  <c r="H457" i="7"/>
  <c r="I457" i="7"/>
  <c r="H458" i="7"/>
  <c r="I458" i="7"/>
  <c r="H459" i="7"/>
  <c r="I459" i="7"/>
  <c r="H460" i="7"/>
  <c r="I460" i="7"/>
  <c r="H461" i="7"/>
  <c r="I461" i="7"/>
  <c r="H462" i="7"/>
  <c r="I462" i="7"/>
  <c r="H463" i="7"/>
  <c r="I463" i="7"/>
  <c r="H464" i="7"/>
  <c r="I464" i="7"/>
  <c r="H465" i="7"/>
  <c r="I465" i="7"/>
  <c r="H466" i="7"/>
  <c r="I466" i="7"/>
  <c r="H467" i="7"/>
  <c r="I467" i="7"/>
  <c r="H468" i="7"/>
  <c r="I468" i="7"/>
  <c r="H469" i="7"/>
  <c r="I469" i="7"/>
  <c r="H470" i="7"/>
  <c r="I470"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I500" i="7"/>
  <c r="H501" i="7"/>
  <c r="I501" i="7"/>
  <c r="H502" i="7"/>
  <c r="I502" i="7"/>
  <c r="H503" i="7"/>
  <c r="I503" i="7"/>
  <c r="H504" i="7"/>
  <c r="I504" i="7"/>
  <c r="H505" i="7"/>
  <c r="I505" i="7"/>
  <c r="H506" i="7"/>
  <c r="I506" i="7"/>
  <c r="H507" i="7"/>
  <c r="I507" i="7"/>
  <c r="H508" i="7"/>
  <c r="I508" i="7"/>
  <c r="H509" i="7"/>
  <c r="I509" i="7"/>
  <c r="H510" i="7"/>
  <c r="I510" i="7"/>
  <c r="H511" i="7"/>
  <c r="I511" i="7"/>
  <c r="H512" i="7"/>
  <c r="I512" i="7"/>
  <c r="H513" i="7"/>
  <c r="I513" i="7"/>
  <c r="H514" i="7"/>
  <c r="I514" i="7"/>
  <c r="H515" i="7"/>
  <c r="I515" i="7"/>
  <c r="H516" i="7"/>
  <c r="I516" i="7"/>
  <c r="H517" i="7"/>
  <c r="I517" i="7"/>
  <c r="H518" i="7"/>
  <c r="I518" i="7"/>
  <c r="H519" i="7"/>
  <c r="I519" i="7"/>
  <c r="H520" i="7"/>
  <c r="I520" i="7"/>
  <c r="H521" i="7"/>
  <c r="I521" i="7"/>
  <c r="H522" i="7"/>
  <c r="I522" i="7"/>
  <c r="H523" i="7"/>
  <c r="I523" i="7"/>
  <c r="H524" i="7"/>
  <c r="I524" i="7"/>
  <c r="H525" i="7"/>
  <c r="I525" i="7"/>
  <c r="H526" i="7"/>
  <c r="I526" i="7"/>
  <c r="H527" i="7"/>
  <c r="I527" i="7"/>
  <c r="H528" i="7"/>
  <c r="I528" i="7"/>
  <c r="H529" i="7"/>
  <c r="I529" i="7"/>
  <c r="H530" i="7"/>
  <c r="I530" i="7"/>
  <c r="H531" i="7"/>
  <c r="I531" i="7"/>
  <c r="H532" i="7"/>
  <c r="I532" i="7"/>
  <c r="H533" i="7"/>
  <c r="I533" i="7"/>
  <c r="H534" i="7"/>
  <c r="I534" i="7"/>
  <c r="H535" i="7"/>
  <c r="I535" i="7"/>
  <c r="H536" i="7"/>
  <c r="I536" i="7"/>
  <c r="H537" i="7"/>
  <c r="I537" i="7"/>
  <c r="H538" i="7"/>
  <c r="I538" i="7"/>
  <c r="H539" i="7"/>
  <c r="I539" i="7"/>
  <c r="H540" i="7"/>
  <c r="I540" i="7"/>
  <c r="H541" i="7"/>
  <c r="I541" i="7"/>
  <c r="H542" i="7"/>
  <c r="I542" i="7"/>
  <c r="H543" i="7"/>
  <c r="I543" i="7"/>
  <c r="H544" i="7"/>
  <c r="I544" i="7"/>
  <c r="H545" i="7"/>
  <c r="I545" i="7"/>
  <c r="H546" i="7"/>
  <c r="I546" i="7"/>
  <c r="H547" i="7"/>
  <c r="I547" i="7"/>
  <c r="H548" i="7"/>
  <c r="I548" i="7"/>
  <c r="H549" i="7"/>
  <c r="I549" i="7"/>
  <c r="H550" i="7"/>
  <c r="I550" i="7"/>
  <c r="H551" i="7"/>
  <c r="I551" i="7"/>
  <c r="H552" i="7"/>
  <c r="I552" i="7"/>
  <c r="H553" i="7"/>
  <c r="I553" i="7"/>
  <c r="H554" i="7"/>
  <c r="I554" i="7"/>
  <c r="H555" i="7"/>
  <c r="I555" i="7"/>
  <c r="H556" i="7"/>
  <c r="I556" i="7"/>
  <c r="H557" i="7"/>
  <c r="I557" i="7"/>
  <c r="H558" i="7"/>
  <c r="I558" i="7"/>
  <c r="H559" i="7"/>
  <c r="I559" i="7"/>
  <c r="H560" i="7"/>
  <c r="I560" i="7"/>
  <c r="H561" i="7"/>
  <c r="I561" i="7"/>
  <c r="H562" i="7"/>
  <c r="I562" i="7"/>
  <c r="H563" i="7"/>
  <c r="I563" i="7"/>
  <c r="H564" i="7"/>
  <c r="I564" i="7"/>
  <c r="H565" i="7"/>
  <c r="I565" i="7"/>
  <c r="H566" i="7"/>
  <c r="I566" i="7"/>
  <c r="H567" i="7"/>
  <c r="I567" i="7"/>
  <c r="H568" i="7"/>
  <c r="I568" i="7"/>
  <c r="H569" i="7"/>
  <c r="I569" i="7"/>
  <c r="H570" i="7"/>
  <c r="I570" i="7"/>
  <c r="H571" i="7"/>
  <c r="I571" i="7"/>
  <c r="H572" i="7"/>
  <c r="I572" i="7"/>
  <c r="H573" i="7"/>
  <c r="I573" i="7"/>
  <c r="H574" i="7"/>
  <c r="I574" i="7"/>
  <c r="H575" i="7"/>
  <c r="I575" i="7"/>
  <c r="H576" i="7"/>
  <c r="I576" i="7"/>
  <c r="H577" i="7"/>
  <c r="I577" i="7"/>
  <c r="H578" i="7"/>
  <c r="I578" i="7"/>
  <c r="H579" i="7"/>
  <c r="I579" i="7"/>
  <c r="H580" i="7"/>
  <c r="I580" i="7"/>
  <c r="H581" i="7"/>
  <c r="I581" i="7"/>
  <c r="H582" i="7"/>
  <c r="I582" i="7"/>
  <c r="H583" i="7"/>
  <c r="I583" i="7"/>
  <c r="H584" i="7"/>
  <c r="I584" i="7"/>
  <c r="H585" i="7"/>
  <c r="I585" i="7"/>
  <c r="H586" i="7"/>
  <c r="I586" i="7"/>
  <c r="H587" i="7"/>
  <c r="I587" i="7"/>
  <c r="H588" i="7"/>
  <c r="I588" i="7"/>
  <c r="H589" i="7"/>
  <c r="I589" i="7"/>
  <c r="H590" i="7"/>
  <c r="I590" i="7"/>
  <c r="H591" i="7"/>
  <c r="I591" i="7"/>
  <c r="H592" i="7"/>
  <c r="I592" i="7"/>
  <c r="H593" i="7"/>
  <c r="I593" i="7"/>
  <c r="H594" i="7"/>
  <c r="I594" i="7"/>
  <c r="H595" i="7"/>
  <c r="I595" i="7"/>
  <c r="H596" i="7"/>
  <c r="I596" i="7"/>
  <c r="H597" i="7"/>
  <c r="I597" i="7"/>
  <c r="H598" i="7"/>
  <c r="I598" i="7"/>
  <c r="H599" i="7"/>
  <c r="I599" i="7"/>
  <c r="H600" i="7"/>
  <c r="I600" i="7"/>
  <c r="H601" i="7"/>
  <c r="I601" i="7"/>
  <c r="H602" i="7"/>
  <c r="I602" i="7"/>
  <c r="H603" i="7"/>
  <c r="I603" i="7"/>
  <c r="H604" i="7"/>
  <c r="I604" i="7"/>
  <c r="H605" i="7"/>
  <c r="I605" i="7"/>
  <c r="H606" i="7"/>
  <c r="I606" i="7"/>
  <c r="H607" i="7"/>
  <c r="I607" i="7"/>
  <c r="H608" i="7"/>
  <c r="I608" i="7"/>
  <c r="H609" i="7"/>
  <c r="I609" i="7"/>
  <c r="H610" i="7"/>
  <c r="I610" i="7"/>
  <c r="H611" i="7"/>
  <c r="I611" i="7"/>
  <c r="H612" i="7"/>
  <c r="I612" i="7"/>
  <c r="H613" i="7"/>
  <c r="I613" i="7"/>
  <c r="H614" i="7"/>
  <c r="I614" i="7"/>
  <c r="H615" i="7"/>
  <c r="I615" i="7"/>
  <c r="H616" i="7"/>
  <c r="I616" i="7"/>
  <c r="H617" i="7"/>
  <c r="I617" i="7"/>
  <c r="H618" i="7"/>
  <c r="I618" i="7"/>
  <c r="H619" i="7"/>
  <c r="I619" i="7"/>
  <c r="H620" i="7"/>
  <c r="I620" i="7"/>
  <c r="H621" i="7"/>
  <c r="I621" i="7"/>
  <c r="H622" i="7"/>
  <c r="I622" i="7"/>
  <c r="H623" i="7"/>
  <c r="I623" i="7"/>
  <c r="H624" i="7"/>
  <c r="I624" i="7"/>
  <c r="H625" i="7"/>
  <c r="I625" i="7"/>
  <c r="H626" i="7"/>
  <c r="I626" i="7"/>
  <c r="H627" i="7"/>
  <c r="I627" i="7"/>
  <c r="H628" i="7"/>
  <c r="I628" i="7"/>
  <c r="H629" i="7"/>
  <c r="I629" i="7"/>
  <c r="H630" i="7"/>
  <c r="I630" i="7"/>
  <c r="H631" i="7"/>
  <c r="I631" i="7"/>
  <c r="H632" i="7"/>
  <c r="I632" i="7"/>
  <c r="H633" i="7"/>
  <c r="I633" i="7"/>
  <c r="H634" i="7"/>
  <c r="I634" i="7"/>
  <c r="H635" i="7"/>
  <c r="I635" i="7"/>
  <c r="H636" i="7"/>
  <c r="I636" i="7"/>
  <c r="H637" i="7"/>
  <c r="I637" i="7"/>
  <c r="H638" i="7"/>
  <c r="I638" i="7"/>
  <c r="H639" i="7"/>
  <c r="I639" i="7"/>
  <c r="H640" i="7"/>
  <c r="I640" i="7"/>
  <c r="H641" i="7"/>
  <c r="I641" i="7"/>
  <c r="H642" i="7"/>
  <c r="I642" i="7"/>
  <c r="H643" i="7"/>
  <c r="I643" i="7"/>
  <c r="H644" i="7"/>
  <c r="I644" i="7"/>
  <c r="H645" i="7"/>
  <c r="I645" i="7"/>
  <c r="H646" i="7"/>
  <c r="I646" i="7"/>
  <c r="H647" i="7"/>
  <c r="I647" i="7"/>
  <c r="H648" i="7"/>
  <c r="I648" i="7"/>
  <c r="H649" i="7"/>
  <c r="I649" i="7"/>
  <c r="H650" i="7"/>
  <c r="I650" i="7"/>
  <c r="H651" i="7"/>
  <c r="I651" i="7"/>
  <c r="H652" i="7"/>
  <c r="I652" i="7"/>
  <c r="H653" i="7"/>
  <c r="I653" i="7"/>
  <c r="H654" i="7"/>
  <c r="I654" i="7"/>
  <c r="H655" i="7"/>
  <c r="I655" i="7"/>
  <c r="H656" i="7"/>
  <c r="I656" i="7"/>
  <c r="H657" i="7"/>
  <c r="I657" i="7"/>
  <c r="H658" i="7"/>
  <c r="I658" i="7"/>
  <c r="H659" i="7"/>
  <c r="I659" i="7"/>
  <c r="H660" i="7"/>
  <c r="I660" i="7"/>
  <c r="H661" i="7"/>
  <c r="I661" i="7"/>
  <c r="H662" i="7"/>
  <c r="I662" i="7"/>
  <c r="H663" i="7"/>
  <c r="I663" i="7"/>
  <c r="H664" i="7"/>
  <c r="I664"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680" i="7"/>
  <c r="I680" i="7"/>
  <c r="H681" i="7"/>
  <c r="I681" i="7"/>
  <c r="H682" i="7"/>
  <c r="I682" i="7"/>
  <c r="H683" i="7"/>
  <c r="I683" i="7"/>
  <c r="H684" i="7"/>
  <c r="I684" i="7"/>
  <c r="H685" i="7"/>
  <c r="I685"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710" i="7"/>
  <c r="I710" i="7"/>
  <c r="H711" i="7"/>
  <c r="I711" i="7"/>
  <c r="H712" i="7"/>
  <c r="I712" i="7"/>
  <c r="H715" i="7"/>
  <c r="I715" i="7"/>
  <c r="H716" i="7"/>
  <c r="I716" i="7"/>
  <c r="H717" i="7"/>
  <c r="I717" i="7"/>
  <c r="H718" i="7"/>
  <c r="I718" i="7"/>
  <c r="H719" i="7"/>
  <c r="I719" i="7"/>
  <c r="F3" i="7"/>
  <c r="F4" i="7"/>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411" i="7"/>
  <c r="F412" i="7"/>
  <c r="F413" i="7"/>
  <c r="F414" i="7"/>
  <c r="F415" i="7"/>
  <c r="F416" i="7"/>
  <c r="F417" i="7"/>
  <c r="F418" i="7"/>
  <c r="F419" i="7"/>
  <c r="F420" i="7"/>
  <c r="F421" i="7"/>
  <c r="F422" i="7"/>
  <c r="F423" i="7"/>
  <c r="F424" i="7"/>
  <c r="F425" i="7"/>
  <c r="F426" i="7"/>
  <c r="F427" i="7"/>
  <c r="F428" i="7"/>
  <c r="F429" i="7"/>
  <c r="F430" i="7"/>
  <c r="F431" i="7"/>
  <c r="F432" i="7"/>
  <c r="F433" i="7"/>
  <c r="F434" i="7"/>
  <c r="F435" i="7"/>
  <c r="F436" i="7"/>
  <c r="F437" i="7"/>
  <c r="F438" i="7"/>
  <c r="F439" i="7"/>
  <c r="F440" i="7"/>
  <c r="F441" i="7"/>
  <c r="F442" i="7"/>
  <c r="F443" i="7"/>
  <c r="F444" i="7"/>
  <c r="F445" i="7"/>
  <c r="F446" i="7"/>
  <c r="F447" i="7"/>
  <c r="F448" i="7"/>
  <c r="F449" i="7"/>
  <c r="F450" i="7"/>
  <c r="F451" i="7"/>
  <c r="F452" i="7"/>
  <c r="F453" i="7"/>
  <c r="F454" i="7"/>
  <c r="F455" i="7"/>
  <c r="F456" i="7"/>
  <c r="F457" i="7"/>
  <c r="F458" i="7"/>
  <c r="F459" i="7"/>
  <c r="F460" i="7"/>
  <c r="F461" i="7"/>
  <c r="F462" i="7"/>
  <c r="F463" i="7"/>
  <c r="F464" i="7"/>
  <c r="F465" i="7"/>
  <c r="F466" i="7"/>
  <c r="F467" i="7"/>
  <c r="F468" i="7"/>
  <c r="F469" i="7"/>
  <c r="F470"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501" i="7"/>
  <c r="F502" i="7"/>
  <c r="F503" i="7"/>
  <c r="F504" i="7"/>
  <c r="F505" i="7"/>
  <c r="F506" i="7"/>
  <c r="F507" i="7"/>
  <c r="F508" i="7"/>
  <c r="F509" i="7"/>
  <c r="F510" i="7"/>
  <c r="F511" i="7"/>
  <c r="F512" i="7"/>
  <c r="F513" i="7"/>
  <c r="F514" i="7"/>
  <c r="F515" i="7"/>
  <c r="F516" i="7"/>
  <c r="F517" i="7"/>
  <c r="F518" i="7"/>
  <c r="F519" i="7"/>
  <c r="F520" i="7"/>
  <c r="F521" i="7"/>
  <c r="F522" i="7"/>
  <c r="F523" i="7"/>
  <c r="F524" i="7"/>
  <c r="F525" i="7"/>
  <c r="F526" i="7"/>
  <c r="F527" i="7"/>
  <c r="F528" i="7"/>
  <c r="F529" i="7"/>
  <c r="F530" i="7"/>
  <c r="F531" i="7"/>
  <c r="F532" i="7"/>
  <c r="F533" i="7"/>
  <c r="F534" i="7"/>
  <c r="F535" i="7"/>
  <c r="F536" i="7"/>
  <c r="F537" i="7"/>
  <c r="F538" i="7"/>
  <c r="F539" i="7"/>
  <c r="F540" i="7"/>
  <c r="F541" i="7"/>
  <c r="F542" i="7"/>
  <c r="F543" i="7"/>
  <c r="F544" i="7"/>
  <c r="F545" i="7"/>
  <c r="F546" i="7"/>
  <c r="F547" i="7"/>
  <c r="F548" i="7"/>
  <c r="F549" i="7"/>
  <c r="F550" i="7"/>
  <c r="F551" i="7"/>
  <c r="F552" i="7"/>
  <c r="F553" i="7"/>
  <c r="F554" i="7"/>
  <c r="F555" i="7"/>
  <c r="F556" i="7"/>
  <c r="F557" i="7"/>
  <c r="F558" i="7"/>
  <c r="F559" i="7"/>
  <c r="F560" i="7"/>
  <c r="F561" i="7"/>
  <c r="F562" i="7"/>
  <c r="F563" i="7"/>
  <c r="F564" i="7"/>
  <c r="F565" i="7"/>
  <c r="F566" i="7"/>
  <c r="F567" i="7"/>
  <c r="F568" i="7"/>
  <c r="F569" i="7"/>
  <c r="F570" i="7"/>
  <c r="F571" i="7"/>
  <c r="F572" i="7"/>
  <c r="F573" i="7"/>
  <c r="F574" i="7"/>
  <c r="F575" i="7"/>
  <c r="F576" i="7"/>
  <c r="F577" i="7"/>
  <c r="F578" i="7"/>
  <c r="F579" i="7"/>
  <c r="F580" i="7"/>
  <c r="F581" i="7"/>
  <c r="F582" i="7"/>
  <c r="F583" i="7"/>
  <c r="F584" i="7"/>
  <c r="F585" i="7"/>
  <c r="F586" i="7"/>
  <c r="F587" i="7"/>
  <c r="F588" i="7"/>
  <c r="F589" i="7"/>
  <c r="F590" i="7"/>
  <c r="F591" i="7"/>
  <c r="F592" i="7"/>
  <c r="F593" i="7"/>
  <c r="F594" i="7"/>
  <c r="F595" i="7"/>
  <c r="F596" i="7"/>
  <c r="F597" i="7"/>
  <c r="F598" i="7"/>
  <c r="F599" i="7"/>
  <c r="F600" i="7"/>
  <c r="F601" i="7"/>
  <c r="F602" i="7"/>
  <c r="F603" i="7"/>
  <c r="F604" i="7"/>
  <c r="F605" i="7"/>
  <c r="F606" i="7"/>
  <c r="F607" i="7"/>
  <c r="F608" i="7"/>
  <c r="F609" i="7"/>
  <c r="F610" i="7"/>
  <c r="F611" i="7"/>
  <c r="F612" i="7"/>
  <c r="F613" i="7"/>
  <c r="F614" i="7"/>
  <c r="F615" i="7"/>
  <c r="F616" i="7"/>
  <c r="F617" i="7"/>
  <c r="F618" i="7"/>
  <c r="F619" i="7"/>
  <c r="F620" i="7"/>
  <c r="F621" i="7"/>
  <c r="F622" i="7"/>
  <c r="F623" i="7"/>
  <c r="F624" i="7"/>
  <c r="F625" i="7"/>
  <c r="F626" i="7"/>
  <c r="F627" i="7"/>
  <c r="F628" i="7"/>
  <c r="F629" i="7"/>
  <c r="F630" i="7"/>
  <c r="F631" i="7"/>
  <c r="F632" i="7"/>
  <c r="F633" i="7"/>
  <c r="F634" i="7"/>
  <c r="F635" i="7"/>
  <c r="F636" i="7"/>
  <c r="F637" i="7"/>
  <c r="F638" i="7"/>
  <c r="F639" i="7"/>
  <c r="F640" i="7"/>
  <c r="F641" i="7"/>
  <c r="F642" i="7"/>
  <c r="F643" i="7"/>
  <c r="F644" i="7"/>
  <c r="F645" i="7"/>
  <c r="F646" i="7"/>
  <c r="F647" i="7"/>
  <c r="F648" i="7"/>
  <c r="F649" i="7"/>
  <c r="F650" i="7"/>
  <c r="F651" i="7"/>
  <c r="F652" i="7"/>
  <c r="F653" i="7"/>
  <c r="F654" i="7"/>
  <c r="F655" i="7"/>
  <c r="F656" i="7"/>
  <c r="F657" i="7"/>
  <c r="F658" i="7"/>
  <c r="F659" i="7"/>
  <c r="F660" i="7"/>
  <c r="F661" i="7"/>
  <c r="F662" i="7"/>
  <c r="F663" i="7"/>
  <c r="F664" i="7"/>
  <c r="F665" i="7"/>
  <c r="F666" i="7"/>
  <c r="F667" i="7"/>
  <c r="F668" i="7"/>
  <c r="F669" i="7"/>
  <c r="F670" i="7"/>
  <c r="F671" i="7"/>
  <c r="F672" i="7"/>
  <c r="F673" i="7"/>
  <c r="F674" i="7"/>
  <c r="F675" i="7"/>
  <c r="F676" i="7"/>
  <c r="F677" i="7"/>
  <c r="F678" i="7"/>
  <c r="F679" i="7"/>
  <c r="F680" i="7"/>
  <c r="F681" i="7"/>
  <c r="F682" i="7"/>
  <c r="F683" i="7"/>
  <c r="F684" i="7"/>
  <c r="F685" i="7"/>
  <c r="F686" i="7"/>
  <c r="F687" i="7"/>
  <c r="F688" i="7"/>
  <c r="F689" i="7"/>
  <c r="F690" i="7"/>
  <c r="F691" i="7"/>
  <c r="F692" i="7"/>
  <c r="F693" i="7"/>
  <c r="F694" i="7"/>
  <c r="F695" i="7"/>
  <c r="F696" i="7"/>
  <c r="F697" i="7"/>
  <c r="F698" i="7"/>
  <c r="F699" i="7"/>
  <c r="F700" i="7"/>
  <c r="F701" i="7"/>
  <c r="F702" i="7"/>
  <c r="F703" i="7"/>
  <c r="F704" i="7"/>
  <c r="F705" i="7"/>
  <c r="F706" i="7"/>
  <c r="F707" i="7"/>
  <c r="F708" i="7"/>
  <c r="F709" i="7"/>
  <c r="F710" i="7"/>
  <c r="F711" i="7"/>
  <c r="F712" i="7"/>
  <c r="F715" i="7"/>
  <c r="F716" i="7"/>
  <c r="F717" i="7"/>
  <c r="F718" i="7"/>
  <c r="F719" i="7"/>
  <c r="F200" i="8"/>
  <c r="F202" i="8"/>
  <c r="F204" i="8"/>
  <c r="E36" i="9"/>
  <c r="D373" i="8"/>
  <c r="D374" i="8"/>
  <c r="D375" i="8"/>
  <c r="D376" i="8"/>
  <c r="D377" i="8"/>
  <c r="D378" i="8"/>
  <c r="D379" i="8"/>
  <c r="D380" i="8"/>
  <c r="D381" i="8"/>
  <c r="D382" i="8"/>
  <c r="D383" i="8"/>
  <c r="D384" i="8"/>
  <c r="D385" i="8"/>
  <c r="D386" i="8"/>
  <c r="D387" i="8"/>
  <c r="D388" i="8"/>
  <c r="D389" i="8"/>
  <c r="D390" i="8"/>
  <c r="D391" i="8"/>
  <c r="D392" i="8"/>
  <c r="D393" i="8"/>
  <c r="F201" i="8"/>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 i="9"/>
  <c r="D82" i="5" l="1"/>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F203" i="8"/>
  <c r="AC57" i="4"/>
  <c r="AC26" i="4"/>
  <c r="AC30" i="4"/>
  <c r="AC60" i="4"/>
  <c r="D57" i="8"/>
  <c r="D58" i="8"/>
  <c r="D59" i="8"/>
  <c r="D60" i="8"/>
  <c r="D61" i="8"/>
  <c r="D62" i="8"/>
  <c r="D63" i="8"/>
  <c r="D64" i="8"/>
  <c r="D66" i="8"/>
  <c r="D67" i="8"/>
  <c r="AC24" i="4"/>
  <c r="D68" i="8"/>
  <c r="D69" i="8"/>
  <c r="D70" i="8"/>
  <c r="D71" i="8"/>
  <c r="D73" i="8"/>
  <c r="AC21" i="4"/>
  <c r="D74" i="8"/>
  <c r="D75" i="8"/>
  <c r="D76" i="8"/>
  <c r="D77" i="8"/>
  <c r="D78" i="8"/>
  <c r="D79" i="8"/>
  <c r="AC36" i="4"/>
  <c r="D80" i="8"/>
  <c r="AC25" i="4"/>
  <c r="D81" i="8"/>
  <c r="D82" i="8"/>
  <c r="D83" i="8"/>
  <c r="D84" i="8"/>
  <c r="D85" i="8"/>
  <c r="D86" i="8"/>
  <c r="D87" i="8"/>
  <c r="D88" i="8"/>
  <c r="D89" i="8"/>
  <c r="D90" i="8"/>
  <c r="D91" i="8"/>
  <c r="AC63" i="4"/>
  <c r="D92" i="8"/>
  <c r="D93" i="8"/>
  <c r="D94" i="8"/>
  <c r="D95" i="8"/>
  <c r="AC27" i="4"/>
  <c r="D96" i="8"/>
  <c r="D97" i="8"/>
  <c r="AC64" i="4"/>
  <c r="D98" i="8"/>
  <c r="D99" i="8"/>
  <c r="D100" i="8"/>
  <c r="D101" i="8"/>
  <c r="D102" i="8"/>
  <c r="D103" i="8"/>
  <c r="X27" i="4"/>
  <c r="D104" i="8"/>
  <c r="D105" i="8"/>
  <c r="X63" i="4"/>
  <c r="D106" i="8"/>
  <c r="D107" i="8"/>
  <c r="X64" i="4"/>
  <c r="D108" i="8"/>
  <c r="D109" i="8"/>
  <c r="D110" i="8"/>
  <c r="D111" i="8"/>
  <c r="D112" i="8"/>
  <c r="D113" i="8"/>
  <c r="AC61" i="4"/>
  <c r="D114" i="8"/>
  <c r="D115" i="8"/>
  <c r="AC62" i="4"/>
  <c r="D116" i="8"/>
  <c r="D117" i="8"/>
  <c r="D118" i="8"/>
  <c r="D119" i="8"/>
  <c r="D120" i="8"/>
  <c r="AC33" i="4"/>
  <c r="D121" i="8"/>
  <c r="D122" i="8"/>
  <c r="D123" i="8"/>
  <c r="X24" i="4"/>
  <c r="D124" i="8"/>
  <c r="D125" i="8"/>
  <c r="D126" i="8"/>
  <c r="D127" i="8"/>
  <c r="D128" i="8"/>
  <c r="D129" i="8"/>
  <c r="D130" i="8"/>
  <c r="D131" i="8"/>
  <c r="D132" i="8"/>
  <c r="D133" i="8"/>
  <c r="D134" i="8"/>
  <c r="D135" i="8"/>
  <c r="D136" i="8"/>
  <c r="D137" i="8"/>
  <c r="D138" i="8"/>
  <c r="D139" i="8"/>
  <c r="D140" i="8"/>
  <c r="D141" i="8"/>
  <c r="D142" i="8"/>
  <c r="D143" i="8"/>
  <c r="D144" i="8"/>
  <c r="D145" i="8"/>
  <c r="D146" i="8"/>
  <c r="X61" i="4"/>
  <c r="D147" i="8"/>
  <c r="D148" i="8"/>
  <c r="D149" i="8"/>
  <c r="D150" i="8"/>
  <c r="X30" i="4"/>
  <c r="D151" i="8"/>
  <c r="D152" i="8"/>
  <c r="D153" i="8"/>
  <c r="X25" i="4"/>
  <c r="D154" i="8"/>
  <c r="D155" i="8"/>
  <c r="D156" i="8"/>
  <c r="X60" i="4"/>
  <c r="D157" i="8"/>
  <c r="D158" i="8"/>
  <c r="X33" i="4"/>
  <c r="D159" i="8"/>
  <c r="D160" i="8"/>
  <c r="D161" i="8"/>
  <c r="D162" i="8"/>
  <c r="D163" i="8"/>
  <c r="X62" i="4"/>
  <c r="AX62" i="4" s="1"/>
  <c r="D164" i="8"/>
  <c r="D165" i="8"/>
  <c r="D166" i="8"/>
  <c r="X26" i="4"/>
  <c r="AX26" i="4" s="1"/>
  <c r="D167" i="8"/>
  <c r="X57" i="4"/>
  <c r="AX57" i="4" s="1"/>
  <c r="D168" i="8"/>
  <c r="D169" i="8"/>
  <c r="D170" i="8"/>
  <c r="D171" i="8"/>
  <c r="X22" i="4"/>
  <c r="D172" i="8"/>
  <c r="D173" i="8"/>
  <c r="D174" i="8"/>
  <c r="D175" i="8"/>
  <c r="D176" i="8"/>
  <c r="X36" i="4"/>
  <c r="D177" i="8"/>
  <c r="D178" i="8"/>
  <c r="X21" i="4"/>
  <c r="D179" i="8"/>
  <c r="D180" i="8"/>
  <c r="D181" i="8"/>
  <c r="D182" i="8"/>
  <c r="D183" i="8"/>
  <c r="D185" i="8"/>
  <c r="D186" i="8"/>
  <c r="D187" i="8"/>
  <c r="D188" i="8"/>
  <c r="D189" i="8"/>
  <c r="D190" i="8"/>
  <c r="D191" i="8"/>
  <c r="D192" i="8"/>
  <c r="D193" i="8"/>
  <c r="D194" i="8"/>
  <c r="D195" i="8"/>
  <c r="D196" i="8"/>
  <c r="D201" i="8"/>
  <c r="AC22" i="4"/>
  <c r="D203" i="8"/>
  <c r="D204" i="8"/>
  <c r="D206" i="8"/>
  <c r="D207" i="8"/>
  <c r="D208" i="8"/>
  <c r="D209" i="8"/>
  <c r="D210" i="8"/>
  <c r="D211" i="8"/>
  <c r="D212" i="8"/>
  <c r="D213" i="8"/>
  <c r="D214" i="8"/>
  <c r="D215" i="8"/>
  <c r="D219" i="8"/>
  <c r="D220" i="8"/>
  <c r="D221" i="8"/>
  <c r="D223" i="8"/>
  <c r="D224" i="8"/>
  <c r="D225" i="8"/>
  <c r="D226" i="8"/>
  <c r="D227" i="8"/>
  <c r="D228" i="8"/>
  <c r="D229" i="8"/>
  <c r="D230" i="8"/>
  <c r="D231" i="8"/>
  <c r="D232" i="8"/>
  <c r="D233" i="8"/>
  <c r="D234" i="8"/>
  <c r="D235" i="8"/>
  <c r="D236" i="8"/>
  <c r="D237" i="8"/>
  <c r="D238" i="8"/>
  <c r="D239" i="8"/>
  <c r="D241" i="8"/>
  <c r="D242" i="8"/>
  <c r="D243" i="8"/>
  <c r="D244" i="8"/>
  <c r="D245" i="8"/>
  <c r="D246" i="8"/>
  <c r="D247" i="8"/>
  <c r="D248" i="8"/>
  <c r="D249" i="8"/>
  <c r="D250" i="8"/>
  <c r="D252" i="8"/>
  <c r="D253" i="8"/>
  <c r="D254" i="8"/>
  <c r="D255" i="8"/>
  <c r="D256" i="8"/>
  <c r="D257" i="8"/>
  <c r="D258" i="8"/>
  <c r="D259" i="8"/>
  <c r="D260" i="8"/>
  <c r="D261" i="8"/>
  <c r="D262" i="8"/>
  <c r="D264" i="8"/>
  <c r="D265" i="8"/>
  <c r="D266" i="8"/>
  <c r="D267" i="8"/>
  <c r="D268" i="8"/>
  <c r="D269" i="8"/>
  <c r="D270" i="8"/>
  <c r="D271" i="8"/>
  <c r="D272" i="8"/>
  <c r="D273" i="8"/>
  <c r="D274" i="8"/>
  <c r="D276" i="8"/>
  <c r="D277" i="8"/>
  <c r="D278" i="8"/>
  <c r="D279" i="8"/>
  <c r="D280" i="8"/>
  <c r="D281" i="8"/>
  <c r="D282" i="8"/>
  <c r="D283" i="8"/>
  <c r="D284" i="8"/>
  <c r="D285" i="8"/>
  <c r="D286" i="8"/>
  <c r="D287" i="8"/>
  <c r="D288" i="8"/>
  <c r="D289" i="8"/>
  <c r="D290" i="8"/>
  <c r="D291" i="8"/>
  <c r="D292" i="8"/>
  <c r="D293" i="8"/>
  <c r="D294" i="8"/>
  <c r="D296" i="8"/>
  <c r="D297" i="8"/>
  <c r="D298" i="8"/>
  <c r="D299" i="8"/>
  <c r="D300" i="8"/>
  <c r="D301" i="8"/>
  <c r="D302" i="8"/>
  <c r="D303" i="8"/>
  <c r="D304" i="8"/>
  <c r="D306" i="8"/>
  <c r="D307" i="8"/>
  <c r="D308" i="8"/>
  <c r="D309" i="8"/>
  <c r="D310" i="8"/>
  <c r="D311" i="8"/>
  <c r="D312" i="8"/>
  <c r="D313" i="8"/>
  <c r="D314" i="8"/>
  <c r="D316" i="8"/>
  <c r="D317" i="8"/>
  <c r="D318" i="8"/>
  <c r="D319" i="8"/>
  <c r="D320" i="8"/>
  <c r="D321" i="8"/>
  <c r="D322" i="8"/>
  <c r="D323" i="8"/>
  <c r="D324" i="8"/>
  <c r="D325" i="8"/>
  <c r="D326" i="8"/>
  <c r="D327" i="8"/>
  <c r="D328" i="8"/>
  <c r="D329" i="8"/>
  <c r="D330" i="8"/>
  <c r="D331" i="8"/>
  <c r="D332" i="8"/>
  <c r="D334" i="8"/>
  <c r="D335" i="8"/>
  <c r="D336" i="8"/>
  <c r="D337" i="8"/>
  <c r="D338" i="8"/>
  <c r="D339" i="8"/>
  <c r="D340" i="8"/>
  <c r="D341" i="8"/>
  <c r="D342" i="8"/>
  <c r="D343" i="8"/>
  <c r="D344" i="8"/>
  <c r="D345" i="8"/>
  <c r="D346" i="8"/>
  <c r="D347" i="8"/>
  <c r="D348" i="8"/>
  <c r="D349" i="8"/>
  <c r="D350" i="8"/>
  <c r="D351" i="8"/>
  <c r="D352" i="8"/>
  <c r="D353" i="8"/>
  <c r="D354" i="8"/>
  <c r="D355" i="8"/>
  <c r="D356" i="8"/>
  <c r="D357" i="8"/>
  <c r="D358" i="8"/>
  <c r="D359" i="8"/>
  <c r="D360" i="8"/>
  <c r="D361" i="8"/>
  <c r="D362" i="8"/>
  <c r="D363" i="8"/>
  <c r="D364" i="8"/>
  <c r="D365" i="8"/>
  <c r="D366" i="8"/>
  <c r="D367" i="8"/>
  <c r="D368" i="8"/>
  <c r="D369" i="8"/>
  <c r="D370" i="8"/>
  <c r="D371" i="8"/>
  <c r="D372" i="8"/>
  <c r="D65" i="8"/>
  <c r="D184" i="8"/>
  <c r="D200" i="8"/>
  <c r="D202" i="8"/>
  <c r="D295" i="8"/>
  <c r="D305" i="8"/>
  <c r="D315" i="8"/>
  <c r="D333" i="8"/>
  <c r="AX30" i="4" l="1"/>
  <c r="AX21" i="4"/>
  <c r="AX61" i="4"/>
  <c r="AX36" i="4"/>
  <c r="AX60" i="4"/>
  <c r="AX22" i="4"/>
  <c r="S56" i="4"/>
  <c r="T56" i="4" s="1"/>
  <c r="BA56" i="4"/>
  <c r="S189" i="4"/>
  <c r="T189" i="4" s="1"/>
  <c r="BA189" i="4"/>
  <c r="S304" i="4"/>
  <c r="T304" i="4" s="1"/>
  <c r="BA304" i="4"/>
  <c r="S136" i="4"/>
  <c r="T136" i="4" s="1"/>
  <c r="BA136" i="4"/>
  <c r="S306" i="4"/>
  <c r="T306" i="4" s="1"/>
  <c r="BA306" i="4"/>
  <c r="S305" i="4"/>
  <c r="T305" i="4" s="1"/>
  <c r="BA305" i="4"/>
  <c r="S203" i="4"/>
  <c r="T203" i="4" s="1"/>
  <c r="BA203" i="4"/>
  <c r="AX33" i="4"/>
  <c r="BA63" i="4"/>
  <c r="S277" i="4"/>
  <c r="T277" i="4" s="1"/>
  <c r="BA277" i="4"/>
  <c r="S174" i="4"/>
  <c r="T174" i="4" s="1"/>
  <c r="BA174" i="4"/>
  <c r="S276" i="4"/>
  <c r="T276" i="4" s="1"/>
  <c r="BA276" i="4"/>
  <c r="BA25" i="4"/>
  <c r="S335" i="4"/>
  <c r="T335" i="4" s="1"/>
  <c r="BA335" i="4"/>
  <c r="S334" i="4"/>
  <c r="T334" i="4" s="1"/>
  <c r="BA334" i="4"/>
  <c r="S129" i="4"/>
  <c r="T129" i="4" s="1"/>
  <c r="BA129" i="4"/>
  <c r="BA64" i="4"/>
  <c r="S55" i="4"/>
  <c r="T55" i="4" s="1"/>
  <c r="BA55" i="4"/>
  <c r="BA355" i="4"/>
  <c r="S333" i="4"/>
  <c r="T333" i="4" s="1"/>
  <c r="BA333" i="4"/>
  <c r="S278" i="4"/>
  <c r="T278" i="4" s="1"/>
  <c r="BA278" i="4"/>
  <c r="BA24" i="4"/>
  <c r="BA27" i="4"/>
  <c r="E3" i="5"/>
  <c r="E750" i="7" a="1"/>
  <c r="E750" i="7" s="1"/>
  <c r="E758" i="7" a="1"/>
  <c r="E758" i="7" s="1"/>
  <c r="E766" i="7" a="1"/>
  <c r="E766" i="7" s="1"/>
  <c r="E774" i="7" a="1"/>
  <c r="E774" i="7" s="1"/>
  <c r="E755" i="7" a="1"/>
  <c r="E755" i="7" s="1"/>
  <c r="E743" i="7" a="1"/>
  <c r="E743" i="7" s="1"/>
  <c r="E751" i="7" a="1"/>
  <c r="E751" i="7" s="1"/>
  <c r="E759" i="7" a="1"/>
  <c r="E759" i="7" s="1"/>
  <c r="E778" i="7" a="1"/>
  <c r="E778" i="7" s="1"/>
  <c r="E779" i="7" a="1"/>
  <c r="E779" i="7" s="1"/>
  <c r="E744" i="7" a="1"/>
  <c r="E744" i="7" s="1"/>
  <c r="E752" i="7" a="1"/>
  <c r="E752" i="7" s="1"/>
  <c r="E760" i="7" a="1"/>
  <c r="E760" i="7" s="1"/>
  <c r="E747" i="7" a="1"/>
  <c r="E747" i="7" s="1"/>
  <c r="E745" i="7" a="1"/>
  <c r="E745" i="7" s="1"/>
  <c r="E753" i="7" a="1"/>
  <c r="E753" i="7" s="1"/>
  <c r="E761" i="7" a="1"/>
  <c r="E761" i="7" s="1"/>
  <c r="E777" i="7" a="1"/>
  <c r="E777" i="7" s="1"/>
  <c r="E762" i="7" a="1"/>
  <c r="E762" i="7" s="1"/>
  <c r="E763" i="7" a="1"/>
  <c r="E763" i="7" s="1"/>
  <c r="E746" i="7" a="1"/>
  <c r="E746" i="7" s="1"/>
  <c r="E754" i="7" a="1"/>
  <c r="E754" i="7" s="1"/>
  <c r="E748" i="7" a="1"/>
  <c r="E748" i="7" s="1"/>
  <c r="E756" i="7" a="1"/>
  <c r="E756" i="7" s="1"/>
  <c r="E764" i="7" a="1"/>
  <c r="E764" i="7" s="1"/>
  <c r="E749" i="7" a="1"/>
  <c r="E749" i="7" s="1"/>
  <c r="E757" i="7" a="1"/>
  <c r="E757" i="7" s="1"/>
  <c r="E765" i="7" a="1"/>
  <c r="E765" i="7" s="1"/>
  <c r="E773" i="7" a="1"/>
  <c r="E773"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X189" i="4"/>
  <c r="AC189" i="4"/>
  <c r="AC175" i="4"/>
  <c r="X186" i="4"/>
  <c r="AC186" i="4"/>
  <c r="X175" i="4"/>
  <c r="X306" i="4"/>
  <c r="AC306" i="4"/>
  <c r="X334" i="4"/>
  <c r="AC334" i="4"/>
  <c r="X129" i="4"/>
  <c r="AC129" i="4"/>
  <c r="X204" i="4"/>
  <c r="AC204" i="4"/>
  <c r="X202" i="4"/>
  <c r="AC202" i="4"/>
  <c r="X305" i="4"/>
  <c r="AC305" i="4"/>
  <c r="X203" i="4"/>
  <c r="AC203" i="4"/>
  <c r="AC174" i="4"/>
  <c r="X174" i="4"/>
  <c r="X56" i="4"/>
  <c r="AC56" i="4"/>
  <c r="X276" i="4"/>
  <c r="AC276" i="4"/>
  <c r="AC188" i="4"/>
  <c r="X187" i="4"/>
  <c r="AC187" i="4"/>
  <c r="X188" i="4"/>
  <c r="X333" i="4"/>
  <c r="AC333" i="4"/>
  <c r="AC278" i="4"/>
  <c r="X278" i="4"/>
  <c r="X335" i="4"/>
  <c r="AC335" i="4"/>
  <c r="X277" i="4"/>
  <c r="AC277" i="4"/>
  <c r="X304" i="4"/>
  <c r="AC304" i="4"/>
  <c r="X136" i="4"/>
  <c r="AC136" i="4"/>
  <c r="AC55" i="4"/>
  <c r="X55" i="4"/>
  <c r="F2" i="7"/>
  <c r="AX355" i="4" l="1"/>
  <c r="S355" i="4"/>
  <c r="T355" i="4" s="1"/>
  <c r="AX64" i="4"/>
  <c r="S64" i="4"/>
  <c r="T64" i="4" s="1"/>
  <c r="AX25" i="4"/>
  <c r="S25" i="4"/>
  <c r="T25" i="4" s="1"/>
  <c r="AX63" i="4"/>
  <c r="S63" i="4"/>
  <c r="T63" i="4" s="1"/>
  <c r="AX24" i="4"/>
  <c r="S24" i="4"/>
  <c r="T24" i="4" s="1"/>
  <c r="AX27" i="4"/>
  <c r="S27" i="4"/>
  <c r="T27" i="4" s="1"/>
  <c r="AX278" i="4"/>
  <c r="BA186" i="4"/>
  <c r="AX136" i="4"/>
  <c r="BA175" i="4"/>
  <c r="AX333" i="4"/>
  <c r="AX129" i="4"/>
  <c r="AX276" i="4"/>
  <c r="BA188" i="4"/>
  <c r="AX203" i="4"/>
  <c r="AX304" i="4"/>
  <c r="BA187" i="4"/>
  <c r="AX334" i="4"/>
  <c r="AX174" i="4"/>
  <c r="BA357" i="4"/>
  <c r="AX305" i="4"/>
  <c r="AX189" i="4"/>
  <c r="BA356" i="4"/>
  <c r="AX55" i="4"/>
  <c r="AX335" i="4"/>
  <c r="AX277" i="4"/>
  <c r="BA204" i="4"/>
  <c r="BA202" i="4"/>
  <c r="AX306" i="4"/>
  <c r="AX56" i="4"/>
  <c r="I2" i="7"/>
  <c r="H2" i="7"/>
  <c r="AX204" i="4" l="1"/>
  <c r="S204" i="4"/>
  <c r="T204" i="4" s="1"/>
  <c r="AX188" i="4"/>
  <c r="S188" i="4"/>
  <c r="T188" i="4" s="1"/>
  <c r="AX186" i="4"/>
  <c r="S186" i="4"/>
  <c r="T186" i="4" s="1"/>
  <c r="AX357" i="4"/>
  <c r="S357" i="4"/>
  <c r="AX356" i="4"/>
  <c r="S356" i="4"/>
  <c r="T356" i="4" s="1"/>
  <c r="AX187" i="4"/>
  <c r="S187" i="4"/>
  <c r="AX202" i="4"/>
  <c r="S202" i="4"/>
  <c r="AX175" i="4"/>
  <c r="S175" i="4"/>
  <c r="T175" i="4" s="1"/>
  <c r="E770" i="7" a="1"/>
  <c r="E770" i="7" s="1"/>
  <c r="E769" i="7" a="1"/>
  <c r="E769" i="7" s="1"/>
  <c r="E768" i="7" a="1"/>
  <c r="E768" i="7" s="1"/>
  <c r="E767" i="7" a="1"/>
  <c r="E767" i="7" s="1"/>
  <c r="E776" i="7" a="1"/>
  <c r="E776" i="7" s="1"/>
  <c r="E740" i="7" a="1"/>
  <c r="E740" i="7" s="1"/>
  <c r="E775" i="7" a="1"/>
  <c r="E775" i="7" s="1"/>
  <c r="E739" i="7" a="1"/>
  <c r="E739" i="7" s="1"/>
  <c r="AW413" i="4"/>
  <c r="AW419" i="4"/>
  <c r="AW412" i="4"/>
  <c r="AW417" i="4"/>
  <c r="AW415" i="4"/>
  <c r="AW414" i="4"/>
  <c r="AW418" i="4"/>
  <c r="AW416" i="4"/>
  <c r="AW277" i="4"/>
  <c r="AW406" i="4"/>
  <c r="AW411" i="4"/>
  <c r="AW410" i="4"/>
  <c r="AW409" i="4"/>
  <c r="AW408" i="4"/>
  <c r="AW407" i="4"/>
  <c r="AW37" i="4"/>
  <c r="AW81" i="4"/>
  <c r="AW104" i="4"/>
  <c r="AW318" i="4"/>
  <c r="AW122" i="4"/>
  <c r="AW41" i="4"/>
  <c r="AW101" i="4"/>
  <c r="AW352" i="4"/>
  <c r="AW353" i="4"/>
  <c r="AW3" i="4"/>
  <c r="AW164" i="4"/>
  <c r="AW154" i="4"/>
  <c r="AW284" i="4"/>
  <c r="AW297" i="4"/>
  <c r="AW346" i="4"/>
  <c r="AW269" i="4"/>
  <c r="AW373" i="4"/>
  <c r="AW46" i="4"/>
  <c r="AW82" i="4"/>
  <c r="AW338" i="4"/>
  <c r="AW293" i="4"/>
  <c r="AW127" i="4"/>
  <c r="AW448" i="4"/>
  <c r="AW371" i="4"/>
  <c r="AW379" i="4"/>
  <c r="AW99" i="4"/>
  <c r="AW321" i="4"/>
  <c r="AW298" i="4"/>
  <c r="AW183" i="4"/>
  <c r="AW397" i="4"/>
  <c r="AW20" i="4"/>
  <c r="AW368" i="4"/>
  <c r="AW359" i="4"/>
  <c r="AW102" i="4"/>
  <c r="AW345" i="4"/>
  <c r="AW25" i="4"/>
  <c r="AW75" i="4"/>
  <c r="AW16" i="4"/>
  <c r="AW272" i="4"/>
  <c r="AW85" i="4"/>
  <c r="AW332" i="4"/>
  <c r="AW119" i="4"/>
  <c r="AW425" i="4"/>
  <c r="AW441" i="4"/>
  <c r="AW14" i="4"/>
  <c r="AW265" i="4"/>
  <c r="AW130" i="4"/>
  <c r="AW386" i="4"/>
  <c r="AW436" i="4"/>
  <c r="AW263" i="4"/>
  <c r="AW300" i="4"/>
  <c r="AW307" i="4"/>
  <c r="AW339" i="4"/>
  <c r="AW92" i="4"/>
  <c r="AW69" i="4"/>
  <c r="AW30" i="4"/>
  <c r="AW6" i="4"/>
  <c r="AW115" i="4"/>
  <c r="AW137" i="4"/>
  <c r="AW283" i="4"/>
  <c r="AW10" i="4"/>
  <c r="AW285" i="4"/>
  <c r="AW251" i="4"/>
  <c r="AW262" i="4"/>
  <c r="AW317" i="4"/>
  <c r="AW178" i="4"/>
  <c r="AW443" i="4"/>
  <c r="AW194" i="4"/>
  <c r="AW384" i="4"/>
  <c r="AW322" i="4"/>
  <c r="AW61" i="4"/>
  <c r="AW320" i="4"/>
  <c r="AW139" i="4"/>
  <c r="AW214" i="4"/>
  <c r="AW50" i="4"/>
  <c r="AW123" i="4"/>
  <c r="AW93" i="4"/>
  <c r="AW351" i="4"/>
  <c r="AW74" i="4"/>
  <c r="AW150" i="4"/>
  <c r="AW275" i="4"/>
  <c r="AW22" i="4"/>
  <c r="AW245" i="4"/>
  <c r="AW326" i="4"/>
  <c r="AW131" i="4"/>
  <c r="AW21" i="4"/>
  <c r="AW89" i="4"/>
  <c r="AW196" i="4"/>
  <c r="AW143" i="4"/>
  <c r="AW215" i="4"/>
  <c r="AW201" i="4"/>
  <c r="AW312" i="4"/>
  <c r="AW197" i="4"/>
  <c r="AW160" i="4"/>
  <c r="AW120" i="4"/>
  <c r="AW344" i="4"/>
  <c r="AW267" i="4"/>
  <c r="AW375" i="4"/>
  <c r="AW242" i="4"/>
  <c r="AW315" i="4"/>
  <c r="AW162" i="4"/>
  <c r="AW17" i="4"/>
  <c r="AW208" i="4"/>
  <c r="AW393" i="4"/>
  <c r="AW230" i="4"/>
  <c r="AW238" i="4"/>
  <c r="AW103" i="4"/>
  <c r="AW381" i="4"/>
  <c r="AW117" i="4"/>
  <c r="AW216" i="4"/>
  <c r="AW445" i="4"/>
  <c r="AW192" i="4"/>
  <c r="AW27" i="4"/>
  <c r="AW31" i="4"/>
  <c r="AW219" i="4"/>
  <c r="AW255" i="4"/>
  <c r="AW200" i="4"/>
  <c r="AW211" i="4"/>
  <c r="AW365" i="4"/>
  <c r="AW447" i="4"/>
  <c r="AW340" i="4"/>
  <c r="AW370" i="4"/>
  <c r="AW366" i="4"/>
  <c r="AW149" i="4"/>
  <c r="AW55" i="4"/>
  <c r="E725" i="7" a="1"/>
  <c r="E725" i="7" s="1"/>
  <c r="E738" i="7" a="1"/>
  <c r="E738" i="7" s="1"/>
  <c r="E724" i="7" a="1"/>
  <c r="E724" i="7" s="1"/>
  <c r="E737" i="7" a="1"/>
  <c r="E737" i="7" s="1"/>
  <c r="E723" i="7" a="1"/>
  <c r="E723" i="7" s="1"/>
  <c r="E736" i="7" a="1"/>
  <c r="E736" i="7" s="1"/>
  <c r="E720" i="7" a="1"/>
  <c r="E720" i="7" s="1"/>
  <c r="E722" i="7" a="1"/>
  <c r="E722" i="7" s="1"/>
  <c r="E735" i="7" a="1"/>
  <c r="E735" i="7" s="1"/>
  <c r="E721" i="7" a="1"/>
  <c r="E721" i="7" s="1"/>
  <c r="E734" i="7" a="1"/>
  <c r="E734" i="7" s="1"/>
  <c r="E733" i="7" a="1"/>
  <c r="E733" i="7" s="1"/>
  <c r="E732" i="7" a="1"/>
  <c r="E732" i="7" s="1"/>
  <c r="E726" i="7" a="1"/>
  <c r="E726" i="7" s="1"/>
  <c r="E771" i="7" a="1"/>
  <c r="E771" i="7" s="1"/>
  <c r="E772" i="7" a="1"/>
  <c r="E772" i="7" s="1"/>
  <c r="F3" i="5"/>
  <c r="G3" i="5" s="1"/>
  <c r="E717" i="7" a="1"/>
  <c r="E717" i="7" s="1"/>
  <c r="E718" i="7" a="1"/>
  <c r="E718" i="7" s="1"/>
  <c r="E729" i="7" a="1"/>
  <c r="E729" i="7" s="1"/>
  <c r="E741" i="7" a="1"/>
  <c r="E741" i="7" s="1"/>
  <c r="E714" i="7" a="1"/>
  <c r="E714" i="7" s="1"/>
  <c r="E730" i="7" a="1"/>
  <c r="E730" i="7" s="1"/>
  <c r="E713" i="7" a="1"/>
  <c r="E713" i="7" s="1"/>
  <c r="E719" i="7" a="1"/>
  <c r="E719" i="7" s="1"/>
  <c r="E742" i="7" a="1"/>
  <c r="E742" i="7" s="1"/>
  <c r="E293" i="7" a="1"/>
  <c r="E293" i="7" s="1"/>
  <c r="E727" i="7" a="1"/>
  <c r="E727" i="7" s="1"/>
  <c r="E731" i="7" a="1"/>
  <c r="E731" i="7" s="1"/>
  <c r="E728" i="7" a="1"/>
  <c r="E728" i="7" s="1"/>
  <c r="E3" i="7" a="1"/>
  <c r="E3" i="7" s="1"/>
  <c r="E9" i="7" a="1"/>
  <c r="E9" i="7" s="1"/>
  <c r="E22" i="7" a="1"/>
  <c r="E22" i="7" s="1"/>
  <c r="E28" i="7" a="1"/>
  <c r="E28" i="7" s="1"/>
  <c r="E35" i="7" a="1"/>
  <c r="E35" i="7" s="1"/>
  <c r="E41" i="7" a="1"/>
  <c r="E41" i="7" s="1"/>
  <c r="E54" i="7" a="1"/>
  <c r="E54" i="7" s="1"/>
  <c r="E60" i="7" a="1"/>
  <c r="E60" i="7" s="1"/>
  <c r="E67" i="7" a="1"/>
  <c r="E67" i="7" s="1"/>
  <c r="E73" i="7" a="1"/>
  <c r="E73" i="7" s="1"/>
  <c r="E86" i="7" a="1"/>
  <c r="E86" i="7" s="1"/>
  <c r="E92" i="7" a="1"/>
  <c r="E92" i="7" s="1"/>
  <c r="E99" i="7" a="1"/>
  <c r="E99" i="7" s="1"/>
  <c r="E105" i="7" a="1"/>
  <c r="E105" i="7" s="1"/>
  <c r="E118" i="7" a="1"/>
  <c r="E118" i="7" s="1"/>
  <c r="E124" i="7" a="1"/>
  <c r="E124" i="7" s="1"/>
  <c r="E131" i="7" a="1"/>
  <c r="E131" i="7" s="1"/>
  <c r="E137" i="7" a="1"/>
  <c r="E137" i="7" s="1"/>
  <c r="E150" i="7" a="1"/>
  <c r="E150" i="7" s="1"/>
  <c r="E156" i="7" a="1"/>
  <c r="E156" i="7" s="1"/>
  <c r="E163" i="7" a="1"/>
  <c r="E163" i="7" s="1"/>
  <c r="E169" i="7" a="1"/>
  <c r="E169" i="7" s="1"/>
  <c r="E182" i="7" a="1"/>
  <c r="E182" i="7" s="1"/>
  <c r="E188" i="7" a="1"/>
  <c r="E188" i="7" s="1"/>
  <c r="E195" i="7" a="1"/>
  <c r="E195" i="7" s="1"/>
  <c r="E201" i="7" a="1"/>
  <c r="E201" i="7" s="1"/>
  <c r="E214" i="7" a="1"/>
  <c r="E214" i="7" s="1"/>
  <c r="E220" i="7" a="1"/>
  <c r="E220" i="7" s="1"/>
  <c r="E227" i="7" a="1"/>
  <c r="E227" i="7" s="1"/>
  <c r="E233" i="7" a="1"/>
  <c r="E233" i="7" s="1"/>
  <c r="E246" i="7" a="1"/>
  <c r="E246" i="7" s="1"/>
  <c r="E252" i="7" a="1"/>
  <c r="E252" i="7" s="1"/>
  <c r="E259" i="7" a="1"/>
  <c r="E259" i="7" s="1"/>
  <c r="E265" i="7" a="1"/>
  <c r="E265" i="7" s="1"/>
  <c r="E278" i="7" a="1"/>
  <c r="E278" i="7" s="1"/>
  <c r="E284" i="7" a="1"/>
  <c r="E284" i="7" s="1"/>
  <c r="E291" i="7" a="1"/>
  <c r="E291" i="7" s="1"/>
  <c r="E298" i="7" a="1"/>
  <c r="E298" i="7" s="1"/>
  <c r="E311" i="7" a="1"/>
  <c r="E311" i="7" s="1"/>
  <c r="E317" i="7" a="1"/>
  <c r="E317" i="7" s="1"/>
  <c r="E324" i="7" a="1"/>
  <c r="E324" i="7" s="1"/>
  <c r="E330" i="7" a="1"/>
  <c r="E330" i="7" s="1"/>
  <c r="E343" i="7" a="1"/>
  <c r="E343" i="7" s="1"/>
  <c r="E10" i="7" a="1"/>
  <c r="E10" i="7" s="1"/>
  <c r="E16" i="7" a="1"/>
  <c r="E16" i="7" s="1"/>
  <c r="E23" i="7" a="1"/>
  <c r="E23" i="7" s="1"/>
  <c r="E29" i="7" a="1"/>
  <c r="E29" i="7" s="1"/>
  <c r="E42" i="7" a="1"/>
  <c r="E42" i="7" s="1"/>
  <c r="E48" i="7" a="1"/>
  <c r="E48" i="7" s="1"/>
  <c r="E55" i="7" a="1"/>
  <c r="E55" i="7" s="1"/>
  <c r="E61" i="7" a="1"/>
  <c r="E61" i="7" s="1"/>
  <c r="E74" i="7" a="1"/>
  <c r="E74" i="7" s="1"/>
  <c r="E80" i="7" a="1"/>
  <c r="E80" i="7" s="1"/>
  <c r="E87" i="7" a="1"/>
  <c r="E87" i="7" s="1"/>
  <c r="E93" i="7" a="1"/>
  <c r="E93" i="7" s="1"/>
  <c r="E106" i="7" a="1"/>
  <c r="E106" i="7" s="1"/>
  <c r="E112" i="7" a="1"/>
  <c r="E112" i="7" s="1"/>
  <c r="E119" i="7" a="1"/>
  <c r="E119" i="7" s="1"/>
  <c r="E125" i="7" a="1"/>
  <c r="E125" i="7" s="1"/>
  <c r="E138" i="7" a="1"/>
  <c r="E138" i="7" s="1"/>
  <c r="E144" i="7" a="1"/>
  <c r="E144" i="7" s="1"/>
  <c r="E151" i="7" a="1"/>
  <c r="E151" i="7" s="1"/>
  <c r="E157" i="7" a="1"/>
  <c r="E157" i="7" s="1"/>
  <c r="E170" i="7" a="1"/>
  <c r="E170" i="7" s="1"/>
  <c r="E176" i="7" a="1"/>
  <c r="E176" i="7" s="1"/>
  <c r="E183" i="7" a="1"/>
  <c r="E183" i="7" s="1"/>
  <c r="E189" i="7" a="1"/>
  <c r="E189" i="7" s="1"/>
  <c r="E202" i="7" a="1"/>
  <c r="E202" i="7" s="1"/>
  <c r="E208" i="7" a="1"/>
  <c r="E208" i="7" s="1"/>
  <c r="E215" i="7" a="1"/>
  <c r="E215" i="7" s="1"/>
  <c r="E221" i="7" a="1"/>
  <c r="E221" i="7" s="1"/>
  <c r="E234" i="7" a="1"/>
  <c r="E234" i="7" s="1"/>
  <c r="E240" i="7" a="1"/>
  <c r="E240" i="7" s="1"/>
  <c r="E247" i="7" a="1"/>
  <c r="E247" i="7" s="1"/>
  <c r="E253" i="7" a="1"/>
  <c r="E253" i="7" s="1"/>
  <c r="E266" i="7" a="1"/>
  <c r="E266" i="7" s="1"/>
  <c r="E272" i="7" a="1"/>
  <c r="E272" i="7" s="1"/>
  <c r="E279" i="7" a="1"/>
  <c r="E279" i="7" s="1"/>
  <c r="E285" i="7" a="1"/>
  <c r="E285" i="7" s="1"/>
  <c r="E299" i="7" a="1"/>
  <c r="E299" i="7" s="1"/>
  <c r="E305" i="7" a="1"/>
  <c r="E305" i="7" s="1"/>
  <c r="E312" i="7" a="1"/>
  <c r="E312" i="7" s="1"/>
  <c r="E318" i="7" a="1"/>
  <c r="E318" i="7" s="1"/>
  <c r="E331" i="7" a="1"/>
  <c r="E331" i="7" s="1"/>
  <c r="E337" i="7" a="1"/>
  <c r="E337" i="7" s="1"/>
  <c r="E344" i="7" a="1"/>
  <c r="E344" i="7" s="1"/>
  <c r="E4" i="7" a="1"/>
  <c r="E4" i="7" s="1"/>
  <c r="E11" i="7" a="1"/>
  <c r="E11" i="7" s="1"/>
  <c r="E17" i="7" a="1"/>
  <c r="E17" i="7" s="1"/>
  <c r="E30" i="7" a="1"/>
  <c r="E30" i="7" s="1"/>
  <c r="E36" i="7" a="1"/>
  <c r="E36" i="7" s="1"/>
  <c r="E43" i="7" a="1"/>
  <c r="E43" i="7" s="1"/>
  <c r="E49" i="7" a="1"/>
  <c r="E49" i="7" s="1"/>
  <c r="E62" i="7" a="1"/>
  <c r="E62" i="7" s="1"/>
  <c r="E68" i="7" a="1"/>
  <c r="E68" i="7" s="1"/>
  <c r="E75" i="7" a="1"/>
  <c r="E75" i="7" s="1"/>
  <c r="E81" i="7" a="1"/>
  <c r="E81" i="7" s="1"/>
  <c r="E94" i="7" a="1"/>
  <c r="E94" i="7" s="1"/>
  <c r="E100" i="7" a="1"/>
  <c r="E100" i="7" s="1"/>
  <c r="E107" i="7" a="1"/>
  <c r="E107" i="7" s="1"/>
  <c r="E113" i="7" a="1"/>
  <c r="E113" i="7" s="1"/>
  <c r="E126" i="7" a="1"/>
  <c r="E126" i="7" s="1"/>
  <c r="E132" i="7" a="1"/>
  <c r="E132" i="7" s="1"/>
  <c r="E139" i="7" a="1"/>
  <c r="E139" i="7" s="1"/>
  <c r="E145" i="7" a="1"/>
  <c r="E145" i="7" s="1"/>
  <c r="E158" i="7" a="1"/>
  <c r="E158" i="7" s="1"/>
  <c r="E164" i="7" a="1"/>
  <c r="E164" i="7" s="1"/>
  <c r="E171" i="7" a="1"/>
  <c r="E171" i="7" s="1"/>
  <c r="E177" i="7" a="1"/>
  <c r="E177" i="7" s="1"/>
  <c r="E190" i="7" a="1"/>
  <c r="E190" i="7" s="1"/>
  <c r="E196" i="7" a="1"/>
  <c r="E196" i="7" s="1"/>
  <c r="E203" i="7" a="1"/>
  <c r="E203" i="7" s="1"/>
  <c r="E209" i="7" a="1"/>
  <c r="E209" i="7" s="1"/>
  <c r="E222" i="7" a="1"/>
  <c r="E222" i="7" s="1"/>
  <c r="E228" i="7" a="1"/>
  <c r="E228" i="7" s="1"/>
  <c r="E235" i="7" a="1"/>
  <c r="E235" i="7" s="1"/>
  <c r="E241" i="7" a="1"/>
  <c r="E241" i="7" s="1"/>
  <c r="E254" i="7" a="1"/>
  <c r="E254" i="7" s="1"/>
  <c r="E260" i="7" a="1"/>
  <c r="E260" i="7" s="1"/>
  <c r="E267" i="7" a="1"/>
  <c r="E267" i="7" s="1"/>
  <c r="E273" i="7" a="1"/>
  <c r="E273" i="7" s="1"/>
  <c r="E286" i="7" a="1"/>
  <c r="E286" i="7" s="1"/>
  <c r="E292" i="7" a="1"/>
  <c r="E292" i="7" s="1"/>
  <c r="E300" i="7" a="1"/>
  <c r="E300" i="7" s="1"/>
  <c r="E306" i="7" a="1"/>
  <c r="E306" i="7" s="1"/>
  <c r="E319" i="7" a="1"/>
  <c r="E319" i="7" s="1"/>
  <c r="E325" i="7" a="1"/>
  <c r="E325" i="7" s="1"/>
  <c r="E332" i="7" a="1"/>
  <c r="E332" i="7" s="1"/>
  <c r="E338" i="7" a="1"/>
  <c r="E338" i="7" s="1"/>
  <c r="E5" i="7" a="1"/>
  <c r="E5" i="7" s="1"/>
  <c r="E18" i="7" a="1"/>
  <c r="E18" i="7" s="1"/>
  <c r="E24" i="7" a="1"/>
  <c r="E24" i="7" s="1"/>
  <c r="E31" i="7" a="1"/>
  <c r="E31" i="7" s="1"/>
  <c r="E37" i="7" a="1"/>
  <c r="E37" i="7" s="1"/>
  <c r="E50" i="7" a="1"/>
  <c r="E50" i="7" s="1"/>
  <c r="E56" i="7" a="1"/>
  <c r="E56" i="7" s="1"/>
  <c r="E63" i="7" a="1"/>
  <c r="E63" i="7" s="1"/>
  <c r="E69" i="7" a="1"/>
  <c r="E69" i="7" s="1"/>
  <c r="E82" i="7" a="1"/>
  <c r="E82" i="7" s="1"/>
  <c r="E88" i="7" a="1"/>
  <c r="E88" i="7" s="1"/>
  <c r="E95" i="7" a="1"/>
  <c r="E95" i="7" s="1"/>
  <c r="E101" i="7" a="1"/>
  <c r="E101" i="7" s="1"/>
  <c r="E114" i="7" a="1"/>
  <c r="E114" i="7" s="1"/>
  <c r="E120" i="7" a="1"/>
  <c r="E120" i="7" s="1"/>
  <c r="E127" i="7" a="1"/>
  <c r="E127" i="7" s="1"/>
  <c r="E133" i="7" a="1"/>
  <c r="E133" i="7" s="1"/>
  <c r="E146" i="7" a="1"/>
  <c r="E146" i="7" s="1"/>
  <c r="E152" i="7" a="1"/>
  <c r="E152" i="7" s="1"/>
  <c r="E159" i="7" a="1"/>
  <c r="E159" i="7" s="1"/>
  <c r="E165" i="7" a="1"/>
  <c r="E165" i="7" s="1"/>
  <c r="E178" i="7" a="1"/>
  <c r="E178" i="7" s="1"/>
  <c r="E184" i="7" a="1"/>
  <c r="E184" i="7" s="1"/>
  <c r="E191" i="7" a="1"/>
  <c r="E191" i="7" s="1"/>
  <c r="E197" i="7" a="1"/>
  <c r="E197" i="7" s="1"/>
  <c r="E210" i="7" a="1"/>
  <c r="E210" i="7" s="1"/>
  <c r="E216" i="7" a="1"/>
  <c r="E216" i="7" s="1"/>
  <c r="E223" i="7" a="1"/>
  <c r="E223" i="7" s="1"/>
  <c r="E229" i="7" a="1"/>
  <c r="E229" i="7" s="1"/>
  <c r="E242" i="7" a="1"/>
  <c r="E242" i="7" s="1"/>
  <c r="E248" i="7" a="1"/>
  <c r="E248" i="7" s="1"/>
  <c r="E255" i="7" a="1"/>
  <c r="E255" i="7" s="1"/>
  <c r="E261" i="7" a="1"/>
  <c r="E261" i="7" s="1"/>
  <c r="E274" i="7" a="1"/>
  <c r="E274" i="7" s="1"/>
  <c r="E280" i="7" a="1"/>
  <c r="E280" i="7" s="1"/>
  <c r="E287" i="7" a="1"/>
  <c r="E287" i="7" s="1"/>
  <c r="E294" i="7" a="1"/>
  <c r="E294" i="7" s="1"/>
  <c r="E307" i="7" a="1"/>
  <c r="E307" i="7" s="1"/>
  <c r="E313" i="7" a="1"/>
  <c r="E313" i="7" s="1"/>
  <c r="E320" i="7" a="1"/>
  <c r="E320" i="7" s="1"/>
  <c r="E326" i="7" a="1"/>
  <c r="E326" i="7" s="1"/>
  <c r="E339" i="7" a="1"/>
  <c r="E339" i="7" s="1"/>
  <c r="E345" i="7" a="1"/>
  <c r="E345" i="7" s="1"/>
  <c r="E349" i="7" a="1"/>
  <c r="E349" i="7" s="1"/>
  <c r="E6" i="7" a="1"/>
  <c r="E6" i="7" s="1"/>
  <c r="E12" i="7" a="1"/>
  <c r="E12" i="7" s="1"/>
  <c r="E19" i="7" a="1"/>
  <c r="E19" i="7" s="1"/>
  <c r="E25" i="7" a="1"/>
  <c r="E25" i="7" s="1"/>
  <c r="E38" i="7" a="1"/>
  <c r="E38" i="7" s="1"/>
  <c r="E44" i="7" a="1"/>
  <c r="E44" i="7" s="1"/>
  <c r="E51" i="7" a="1"/>
  <c r="E51" i="7" s="1"/>
  <c r="E57" i="7" a="1"/>
  <c r="E57" i="7" s="1"/>
  <c r="E70" i="7" a="1"/>
  <c r="E70" i="7" s="1"/>
  <c r="E76" i="7" a="1"/>
  <c r="E76" i="7" s="1"/>
  <c r="E83" i="7" a="1"/>
  <c r="E83" i="7" s="1"/>
  <c r="E89" i="7" a="1"/>
  <c r="E89" i="7" s="1"/>
  <c r="E102" i="7" a="1"/>
  <c r="E102" i="7" s="1"/>
  <c r="E108" i="7" a="1"/>
  <c r="E108" i="7" s="1"/>
  <c r="E115" i="7" a="1"/>
  <c r="E115" i="7" s="1"/>
  <c r="E121" i="7" a="1"/>
  <c r="E121" i="7" s="1"/>
  <c r="E134" i="7" a="1"/>
  <c r="E134" i="7" s="1"/>
  <c r="E140" i="7" a="1"/>
  <c r="E140" i="7" s="1"/>
  <c r="E147" i="7" a="1"/>
  <c r="E147" i="7" s="1"/>
  <c r="E153" i="7" a="1"/>
  <c r="E153" i="7" s="1"/>
  <c r="E166" i="7" a="1"/>
  <c r="E166" i="7" s="1"/>
  <c r="E172" i="7" a="1"/>
  <c r="E172" i="7" s="1"/>
  <c r="E179" i="7" a="1"/>
  <c r="E179" i="7" s="1"/>
  <c r="E185" i="7" a="1"/>
  <c r="E185" i="7" s="1"/>
  <c r="E198" i="7" a="1"/>
  <c r="E198" i="7" s="1"/>
  <c r="E204" i="7" a="1"/>
  <c r="E204" i="7" s="1"/>
  <c r="E211" i="7" a="1"/>
  <c r="E211" i="7" s="1"/>
  <c r="E217" i="7" a="1"/>
  <c r="E217" i="7" s="1"/>
  <c r="E230" i="7" a="1"/>
  <c r="E230" i="7" s="1"/>
  <c r="E236" i="7" a="1"/>
  <c r="E236" i="7" s="1"/>
  <c r="E243" i="7" a="1"/>
  <c r="E243" i="7" s="1"/>
  <c r="E249" i="7" a="1"/>
  <c r="E249" i="7" s="1"/>
  <c r="E262" i="7" a="1"/>
  <c r="E262" i="7" s="1"/>
  <c r="E268" i="7" a="1"/>
  <c r="E268" i="7" s="1"/>
  <c r="E275" i="7" a="1"/>
  <c r="E275" i="7" s="1"/>
  <c r="E281" i="7" a="1"/>
  <c r="E281" i="7" s="1"/>
  <c r="E295" i="7" a="1"/>
  <c r="E295" i="7" s="1"/>
  <c r="E301" i="7" a="1"/>
  <c r="E301" i="7" s="1"/>
  <c r="E308" i="7" a="1"/>
  <c r="E308" i="7" s="1"/>
  <c r="E314" i="7" a="1"/>
  <c r="E314" i="7" s="1"/>
  <c r="E327" i="7" a="1"/>
  <c r="E327" i="7" s="1"/>
  <c r="E333" i="7" a="1"/>
  <c r="E333" i="7" s="1"/>
  <c r="E340" i="7" a="1"/>
  <c r="E340" i="7" s="1"/>
  <c r="E7" i="7" a="1"/>
  <c r="E7" i="7" s="1"/>
  <c r="E13" i="7" a="1"/>
  <c r="E13" i="7" s="1"/>
  <c r="E26" i="7" a="1"/>
  <c r="E26" i="7" s="1"/>
  <c r="E32" i="7" a="1"/>
  <c r="E32" i="7" s="1"/>
  <c r="E39" i="7" a="1"/>
  <c r="E39" i="7" s="1"/>
  <c r="E45" i="7" a="1"/>
  <c r="E45" i="7" s="1"/>
  <c r="E58" i="7" a="1"/>
  <c r="E58" i="7" s="1"/>
  <c r="E64" i="7" a="1"/>
  <c r="E64" i="7" s="1"/>
  <c r="E71" i="7" a="1"/>
  <c r="E71" i="7" s="1"/>
  <c r="E77" i="7" a="1"/>
  <c r="E77" i="7" s="1"/>
  <c r="E90" i="7" a="1"/>
  <c r="E90" i="7" s="1"/>
  <c r="E96" i="7" a="1"/>
  <c r="E96" i="7" s="1"/>
  <c r="E103" i="7" a="1"/>
  <c r="E103" i="7" s="1"/>
  <c r="E109" i="7" a="1"/>
  <c r="E109" i="7" s="1"/>
  <c r="E122" i="7" a="1"/>
  <c r="E122" i="7" s="1"/>
  <c r="E128" i="7" a="1"/>
  <c r="E128" i="7" s="1"/>
  <c r="E135" i="7" a="1"/>
  <c r="E135" i="7" s="1"/>
  <c r="E141" i="7" a="1"/>
  <c r="E141" i="7" s="1"/>
  <c r="E154" i="7" a="1"/>
  <c r="E154" i="7" s="1"/>
  <c r="E160" i="7" a="1"/>
  <c r="E160" i="7" s="1"/>
  <c r="E167" i="7" a="1"/>
  <c r="E167" i="7" s="1"/>
  <c r="E173" i="7" a="1"/>
  <c r="E173" i="7" s="1"/>
  <c r="E186" i="7" a="1"/>
  <c r="E186" i="7" s="1"/>
  <c r="E192" i="7" a="1"/>
  <c r="E192" i="7" s="1"/>
  <c r="E199" i="7" a="1"/>
  <c r="E199" i="7" s="1"/>
  <c r="E205" i="7" a="1"/>
  <c r="E205" i="7" s="1"/>
  <c r="E218" i="7" a="1"/>
  <c r="E218" i="7" s="1"/>
  <c r="E224" i="7" a="1"/>
  <c r="E224" i="7" s="1"/>
  <c r="E231" i="7" a="1"/>
  <c r="E231" i="7" s="1"/>
  <c r="E237" i="7" a="1"/>
  <c r="E237" i="7" s="1"/>
  <c r="E250" i="7" a="1"/>
  <c r="E250" i="7" s="1"/>
  <c r="E256" i="7" a="1"/>
  <c r="E256" i="7" s="1"/>
  <c r="E263" i="7" a="1"/>
  <c r="E263" i="7" s="1"/>
  <c r="E269" i="7" a="1"/>
  <c r="E269" i="7" s="1"/>
  <c r="E282" i="7" a="1"/>
  <c r="E282" i="7" s="1"/>
  <c r="E288" i="7" a="1"/>
  <c r="E288" i="7" s="1"/>
  <c r="E296" i="7" a="1"/>
  <c r="E296" i="7" s="1"/>
  <c r="E302" i="7" a="1"/>
  <c r="E302" i="7" s="1"/>
  <c r="E315" i="7" a="1"/>
  <c r="E315" i="7" s="1"/>
  <c r="E321" i="7" a="1"/>
  <c r="E321" i="7" s="1"/>
  <c r="E328" i="7" a="1"/>
  <c r="E328" i="7" s="1"/>
  <c r="E334" i="7" a="1"/>
  <c r="E334" i="7" s="1"/>
  <c r="E346" i="7" a="1"/>
  <c r="E346" i="7" s="1"/>
  <c r="E350" i="7" a="1"/>
  <c r="E350" i="7" s="1"/>
  <c r="E14" i="7" a="1"/>
  <c r="E14" i="7" s="1"/>
  <c r="E20" i="7" a="1"/>
  <c r="E20" i="7" s="1"/>
  <c r="E27" i="7" a="1"/>
  <c r="E27" i="7" s="1"/>
  <c r="E33" i="7" a="1"/>
  <c r="E33" i="7" s="1"/>
  <c r="E46" i="7" a="1"/>
  <c r="E46" i="7" s="1"/>
  <c r="E52" i="7" a="1"/>
  <c r="E52" i="7" s="1"/>
  <c r="E59" i="7" a="1"/>
  <c r="E59" i="7" s="1"/>
  <c r="E65" i="7" a="1"/>
  <c r="E65" i="7" s="1"/>
  <c r="E78" i="7" a="1"/>
  <c r="E78" i="7" s="1"/>
  <c r="E84" i="7" a="1"/>
  <c r="E84" i="7" s="1"/>
  <c r="E91" i="7" a="1"/>
  <c r="E91" i="7" s="1"/>
  <c r="E97" i="7" a="1"/>
  <c r="E97" i="7" s="1"/>
  <c r="E110" i="7" a="1"/>
  <c r="E110" i="7" s="1"/>
  <c r="E116" i="7" a="1"/>
  <c r="E116" i="7" s="1"/>
  <c r="E123" i="7" a="1"/>
  <c r="E123" i="7" s="1"/>
  <c r="E129" i="7" a="1"/>
  <c r="E129" i="7" s="1"/>
  <c r="E142" i="7" a="1"/>
  <c r="E142" i="7" s="1"/>
  <c r="E148" i="7" a="1"/>
  <c r="E148" i="7" s="1"/>
  <c r="E8" i="7" a="1"/>
  <c r="E8" i="7" s="1"/>
  <c r="E15" i="7" a="1"/>
  <c r="E15" i="7" s="1"/>
  <c r="E21" i="7" a="1"/>
  <c r="E21" i="7" s="1"/>
  <c r="E34" i="7" a="1"/>
  <c r="E34" i="7" s="1"/>
  <c r="E40" i="7" a="1"/>
  <c r="E40" i="7" s="1"/>
  <c r="E47" i="7" a="1"/>
  <c r="E47" i="7" s="1"/>
  <c r="E53" i="7" a="1"/>
  <c r="E53" i="7" s="1"/>
  <c r="E66" i="7" a="1"/>
  <c r="E66" i="7" s="1"/>
  <c r="E72" i="7" a="1"/>
  <c r="E72" i="7" s="1"/>
  <c r="E79" i="7" a="1"/>
  <c r="E79" i="7" s="1"/>
  <c r="E85" i="7" a="1"/>
  <c r="E85" i="7" s="1"/>
  <c r="E98" i="7" a="1"/>
  <c r="E98" i="7" s="1"/>
  <c r="E104" i="7" a="1"/>
  <c r="E104" i="7" s="1"/>
  <c r="E111" i="7" a="1"/>
  <c r="E111" i="7" s="1"/>
  <c r="E117" i="7" a="1"/>
  <c r="E117" i="7" s="1"/>
  <c r="E130" i="7" a="1"/>
  <c r="E130" i="7" s="1"/>
  <c r="E136" i="7" a="1"/>
  <c r="E136" i="7" s="1"/>
  <c r="E143" i="7" a="1"/>
  <c r="E143" i="7" s="1"/>
  <c r="E149" i="7" a="1"/>
  <c r="E149" i="7" s="1"/>
  <c r="E162" i="7" a="1"/>
  <c r="E162" i="7" s="1"/>
  <c r="E168" i="7" a="1"/>
  <c r="E168" i="7" s="1"/>
  <c r="E175" i="7" a="1"/>
  <c r="E175" i="7" s="1"/>
  <c r="E181" i="7" a="1"/>
  <c r="E181" i="7" s="1"/>
  <c r="E194" i="7" a="1"/>
  <c r="E194" i="7" s="1"/>
  <c r="E200" i="7" a="1"/>
  <c r="E200" i="7" s="1"/>
  <c r="E207" i="7" a="1"/>
  <c r="E207" i="7" s="1"/>
  <c r="E213" i="7" a="1"/>
  <c r="E213" i="7" s="1"/>
  <c r="E226" i="7" a="1"/>
  <c r="E226" i="7" s="1"/>
  <c r="E232" i="7" a="1"/>
  <c r="E232" i="7" s="1"/>
  <c r="E239" i="7" a="1"/>
  <c r="E239" i="7" s="1"/>
  <c r="E245" i="7" a="1"/>
  <c r="E245" i="7" s="1"/>
  <c r="E258" i="7" a="1"/>
  <c r="E258" i="7" s="1"/>
  <c r="E264" i="7" a="1"/>
  <c r="E264" i="7" s="1"/>
  <c r="E271" i="7" a="1"/>
  <c r="E271" i="7" s="1"/>
  <c r="E277" i="7" a="1"/>
  <c r="E277" i="7" s="1"/>
  <c r="E290" i="7" a="1"/>
  <c r="E290" i="7" s="1"/>
  <c r="E297" i="7" a="1"/>
  <c r="E297" i="7" s="1"/>
  <c r="E304" i="7" a="1"/>
  <c r="E304" i="7" s="1"/>
  <c r="E310" i="7" a="1"/>
  <c r="E310" i="7" s="1"/>
  <c r="E323" i="7" a="1"/>
  <c r="E323" i="7" s="1"/>
  <c r="E329" i="7" a="1"/>
  <c r="E329" i="7" s="1"/>
  <c r="E336" i="7" a="1"/>
  <c r="E336" i="7" s="1"/>
  <c r="E342" i="7" a="1"/>
  <c r="E342" i="7" s="1"/>
  <c r="E347" i="7" a="1"/>
  <c r="E347" i="7" s="1"/>
  <c r="E155" i="7" a="1"/>
  <c r="E155" i="7" s="1"/>
  <c r="E206" i="7" a="1"/>
  <c r="E206" i="7" s="1"/>
  <c r="E257" i="7" a="1"/>
  <c r="E257" i="7" s="1"/>
  <c r="E309" i="7" a="1"/>
  <c r="E309" i="7" s="1"/>
  <c r="E348" i="7" a="1"/>
  <c r="E348" i="7" s="1"/>
  <c r="E360" i="7" a="1"/>
  <c r="E360" i="7" s="1"/>
  <c r="E365" i="7" a="1"/>
  <c r="E365" i="7" s="1"/>
  <c r="E376" i="7" a="1"/>
  <c r="E376" i="7" s="1"/>
  <c r="E381" i="7" a="1"/>
  <c r="E381" i="7" s="1"/>
  <c r="E392" i="7" a="1"/>
  <c r="E392" i="7" s="1"/>
  <c r="E397" i="7" a="1"/>
  <c r="E397" i="7" s="1"/>
  <c r="E408" i="7" a="1"/>
  <c r="E408" i="7" s="1"/>
  <c r="E413" i="7" a="1"/>
  <c r="E413" i="7" s="1"/>
  <c r="E424" i="7" a="1"/>
  <c r="E424" i="7" s="1"/>
  <c r="E429" i="7" a="1"/>
  <c r="E429" i="7" s="1"/>
  <c r="E161" i="7" a="1"/>
  <c r="E161" i="7" s="1"/>
  <c r="E212" i="7" a="1"/>
  <c r="E212" i="7" s="1"/>
  <c r="E316" i="7" a="1"/>
  <c r="E316" i="7" s="1"/>
  <c r="E355" i="7" a="1"/>
  <c r="E355" i="7" s="1"/>
  <c r="E366" i="7" a="1"/>
  <c r="E366" i="7" s="1"/>
  <c r="E371" i="7" a="1"/>
  <c r="E371" i="7" s="1"/>
  <c r="E382" i="7" a="1"/>
  <c r="E382" i="7" s="1"/>
  <c r="E387" i="7" a="1"/>
  <c r="E387" i="7" s="1"/>
  <c r="E398" i="7" a="1"/>
  <c r="E398" i="7" s="1"/>
  <c r="E403" i="7" a="1"/>
  <c r="E403" i="7" s="1"/>
  <c r="E414" i="7" a="1"/>
  <c r="E414" i="7" s="1"/>
  <c r="E419" i="7" a="1"/>
  <c r="E419" i="7" s="1"/>
  <c r="E430" i="7" a="1"/>
  <c r="E430" i="7" s="1"/>
  <c r="E219" i="7" a="1"/>
  <c r="E219" i="7" s="1"/>
  <c r="E270" i="7" a="1"/>
  <c r="E270" i="7" s="1"/>
  <c r="E322" i="7" a="1"/>
  <c r="E322" i="7" s="1"/>
  <c r="E356" i="7" a="1"/>
  <c r="E356" i="7" s="1"/>
  <c r="E361" i="7" a="1"/>
  <c r="E361" i="7" s="1"/>
  <c r="E372" i="7" a="1"/>
  <c r="E372" i="7" s="1"/>
  <c r="E377" i="7" a="1"/>
  <c r="E377" i="7" s="1"/>
  <c r="E388" i="7" a="1"/>
  <c r="E388" i="7" s="1"/>
  <c r="E393" i="7" a="1"/>
  <c r="E393" i="7" s="1"/>
  <c r="E404" i="7" a="1"/>
  <c r="E404" i="7" s="1"/>
  <c r="E409" i="7" a="1"/>
  <c r="E409" i="7" s="1"/>
  <c r="E420" i="7" a="1"/>
  <c r="E420" i="7" s="1"/>
  <c r="E425" i="7" a="1"/>
  <c r="E425" i="7" s="1"/>
  <c r="E436" i="7" a="1"/>
  <c r="E436" i="7" s="1"/>
  <c r="E174" i="7" a="1"/>
  <c r="E174" i="7" s="1"/>
  <c r="E225" i="7" a="1"/>
  <c r="E225" i="7" s="1"/>
  <c r="E276" i="7" a="1"/>
  <c r="E276" i="7" s="1"/>
  <c r="E351" i="7" a="1"/>
  <c r="E351" i="7" s="1"/>
  <c r="E362" i="7" a="1"/>
  <c r="E362" i="7" s="1"/>
  <c r="E367" i="7" a="1"/>
  <c r="E367" i="7" s="1"/>
  <c r="E378" i="7" a="1"/>
  <c r="E378" i="7" s="1"/>
  <c r="E383" i="7" a="1"/>
  <c r="E383" i="7" s="1"/>
  <c r="E394" i="7" a="1"/>
  <c r="E394" i="7" s="1"/>
  <c r="E399" i="7" a="1"/>
  <c r="E399" i="7" s="1"/>
  <c r="E410" i="7" a="1"/>
  <c r="E410" i="7" s="1"/>
  <c r="E415" i="7" a="1"/>
  <c r="E415" i="7" s="1"/>
  <c r="E426" i="7" a="1"/>
  <c r="E426" i="7" s="1"/>
  <c r="E431" i="7" a="1"/>
  <c r="E431" i="7" s="1"/>
  <c r="E180" i="7" a="1"/>
  <c r="E180" i="7" s="1"/>
  <c r="E283" i="7" a="1"/>
  <c r="E283" i="7" s="1"/>
  <c r="E335" i="7" a="1"/>
  <c r="E335" i="7" s="1"/>
  <c r="E352" i="7" a="1"/>
  <c r="E352" i="7" s="1"/>
  <c r="E357" i="7" a="1"/>
  <c r="E357" i="7" s="1"/>
  <c r="E368" i="7" a="1"/>
  <c r="E368" i="7" s="1"/>
  <c r="E373" i="7" a="1"/>
  <c r="E373" i="7" s="1"/>
  <c r="E384" i="7" a="1"/>
  <c r="E384" i="7" s="1"/>
  <c r="E389" i="7" a="1"/>
  <c r="E389" i="7" s="1"/>
  <c r="E400" i="7" a="1"/>
  <c r="E400" i="7" s="1"/>
  <c r="E405" i="7" a="1"/>
  <c r="E405" i="7" s="1"/>
  <c r="E416" i="7" a="1"/>
  <c r="E416" i="7" s="1"/>
  <c r="E421" i="7" a="1"/>
  <c r="E421" i="7" s="1"/>
  <c r="E187" i="7" a="1"/>
  <c r="E187" i="7" s="1"/>
  <c r="E238" i="7" a="1"/>
  <c r="E238" i="7" s="1"/>
  <c r="E289" i="7" a="1"/>
  <c r="E289" i="7" s="1"/>
  <c r="E341" i="7" a="1"/>
  <c r="E341" i="7" s="1"/>
  <c r="E358" i="7" a="1"/>
  <c r="E358" i="7" s="1"/>
  <c r="E363" i="7" a="1"/>
  <c r="E363" i="7" s="1"/>
  <c r="E374" i="7" a="1"/>
  <c r="E374" i="7" s="1"/>
  <c r="E379" i="7" a="1"/>
  <c r="E379" i="7" s="1"/>
  <c r="E390" i="7" a="1"/>
  <c r="E390" i="7" s="1"/>
  <c r="E395" i="7" a="1"/>
  <c r="E395" i="7" s="1"/>
  <c r="E406" i="7" a="1"/>
  <c r="E406" i="7" s="1"/>
  <c r="E411" i="7" a="1"/>
  <c r="E411" i="7" s="1"/>
  <c r="E193" i="7" a="1"/>
  <c r="E193" i="7" s="1"/>
  <c r="E244" i="7" a="1"/>
  <c r="E244" i="7" s="1"/>
  <c r="E353" i="7" a="1"/>
  <c r="E353" i="7" s="1"/>
  <c r="E364" i="7" a="1"/>
  <c r="E364" i="7" s="1"/>
  <c r="E369" i="7" a="1"/>
  <c r="E369" i="7" s="1"/>
  <c r="E380" i="7" a="1"/>
  <c r="E380" i="7" s="1"/>
  <c r="E385" i="7" a="1"/>
  <c r="E385" i="7" s="1"/>
  <c r="E396" i="7" a="1"/>
  <c r="E396" i="7" s="1"/>
  <c r="E401" i="7" a="1"/>
  <c r="E401" i="7" s="1"/>
  <c r="E412" i="7" a="1"/>
  <c r="E412" i="7" s="1"/>
  <c r="E417" i="7" a="1"/>
  <c r="E417" i="7" s="1"/>
  <c r="E428" i="7" a="1"/>
  <c r="E428" i="7" s="1"/>
  <c r="E433" i="7" a="1"/>
  <c r="E433" i="7" s="1"/>
  <c r="E251" i="7" a="1"/>
  <c r="E251" i="7" s="1"/>
  <c r="E303" i="7" a="1"/>
  <c r="E303" i="7" s="1"/>
  <c r="E354" i="7" a="1"/>
  <c r="E354" i="7" s="1"/>
  <c r="E359" i="7" a="1"/>
  <c r="E359" i="7" s="1"/>
  <c r="E370" i="7" a="1"/>
  <c r="E370" i="7" s="1"/>
  <c r="E375" i="7" a="1"/>
  <c r="E375" i="7" s="1"/>
  <c r="E386" i="7" a="1"/>
  <c r="E386" i="7" s="1"/>
  <c r="E391" i="7" a="1"/>
  <c r="E391" i="7" s="1"/>
  <c r="E439" i="7" a="1"/>
  <c r="E439" i="7" s="1"/>
  <c r="E444" i="7" a="1"/>
  <c r="E444" i="7" s="1"/>
  <c r="E453" i="7" a="1"/>
  <c r="E453" i="7" s="1"/>
  <c r="E462" i="7" a="1"/>
  <c r="E462" i="7" s="1"/>
  <c r="E471" i="7" a="1"/>
  <c r="E471" i="7" s="1"/>
  <c r="E476" i="7" a="1"/>
  <c r="E476" i="7" s="1"/>
  <c r="E485" i="7" a="1"/>
  <c r="E485" i="7" s="1"/>
  <c r="E494" i="7" a="1"/>
  <c r="E494" i="7" s="1"/>
  <c r="E503" i="7" a="1"/>
  <c r="E503" i="7" s="1"/>
  <c r="E508" i="7" a="1"/>
  <c r="E508" i="7" s="1"/>
  <c r="E517" i="7" a="1"/>
  <c r="E517" i="7" s="1"/>
  <c r="E526" i="7" a="1"/>
  <c r="E526" i="7" s="1"/>
  <c r="E535" i="7" a="1"/>
  <c r="E535" i="7" s="1"/>
  <c r="E540" i="7" a="1"/>
  <c r="E540" i="7" s="1"/>
  <c r="E549" i="7" a="1"/>
  <c r="E549" i="7" s="1"/>
  <c r="E558" i="7" a="1"/>
  <c r="E558" i="7" s="1"/>
  <c r="E567" i="7" a="1"/>
  <c r="E567" i="7" s="1"/>
  <c r="E572" i="7" a="1"/>
  <c r="E572" i="7" s="1"/>
  <c r="E581" i="7" a="1"/>
  <c r="E581" i="7" s="1"/>
  <c r="E590" i="7" a="1"/>
  <c r="E590" i="7" s="1"/>
  <c r="E599" i="7" a="1"/>
  <c r="E599" i="7" s="1"/>
  <c r="E604" i="7" a="1"/>
  <c r="E604" i="7" s="1"/>
  <c r="E613" i="7" a="1"/>
  <c r="E613" i="7" s="1"/>
  <c r="E622" i="7" a="1"/>
  <c r="E622" i="7" s="1"/>
  <c r="E631" i="7" a="1"/>
  <c r="E631" i="7" s="1"/>
  <c r="E636" i="7" a="1"/>
  <c r="E636" i="7" s="1"/>
  <c r="E645" i="7" a="1"/>
  <c r="E645" i="7" s="1"/>
  <c r="E654" i="7" a="1"/>
  <c r="E654" i="7" s="1"/>
  <c r="E663" i="7" a="1"/>
  <c r="E663" i="7" s="1"/>
  <c r="E668" i="7" a="1"/>
  <c r="E668" i="7" s="1"/>
  <c r="E672" i="7" a="1"/>
  <c r="E672" i="7" s="1"/>
  <c r="E680" i="7" a="1"/>
  <c r="E680" i="7" s="1"/>
  <c r="E688" i="7" a="1"/>
  <c r="E688" i="7" s="1"/>
  <c r="E696" i="7" a="1"/>
  <c r="E696" i="7" s="1"/>
  <c r="E704" i="7" a="1"/>
  <c r="E704" i="7" s="1"/>
  <c r="E712" i="7" a="1"/>
  <c r="E712" i="7" s="1"/>
  <c r="E709" i="7" a="1"/>
  <c r="E709" i="7" s="1"/>
  <c r="E402" i="7" a="1"/>
  <c r="E402" i="7" s="1"/>
  <c r="E427" i="7" a="1"/>
  <c r="E427" i="7" s="1"/>
  <c r="E440" i="7" a="1"/>
  <c r="E440" i="7" s="1"/>
  <c r="E449" i="7" a="1"/>
  <c r="E449" i="7" s="1"/>
  <c r="E458" i="7" a="1"/>
  <c r="E458" i="7" s="1"/>
  <c r="E467" i="7" a="1"/>
  <c r="E467" i="7" s="1"/>
  <c r="E472" i="7" a="1"/>
  <c r="E472" i="7" s="1"/>
  <c r="E481" i="7" a="1"/>
  <c r="E481" i="7" s="1"/>
  <c r="E490" i="7" a="1"/>
  <c r="E490" i="7" s="1"/>
  <c r="E499" i="7" a="1"/>
  <c r="E499" i="7" s="1"/>
  <c r="E504" i="7" a="1"/>
  <c r="E504" i="7" s="1"/>
  <c r="E513" i="7" a="1"/>
  <c r="E513" i="7" s="1"/>
  <c r="E522" i="7" a="1"/>
  <c r="E522" i="7" s="1"/>
  <c r="E531" i="7" a="1"/>
  <c r="E531" i="7" s="1"/>
  <c r="E536" i="7" a="1"/>
  <c r="E536" i="7" s="1"/>
  <c r="E545" i="7" a="1"/>
  <c r="E545" i="7" s="1"/>
  <c r="E554" i="7" a="1"/>
  <c r="E554" i="7" s="1"/>
  <c r="E563" i="7" a="1"/>
  <c r="E563" i="7" s="1"/>
  <c r="E568" i="7" a="1"/>
  <c r="E568" i="7" s="1"/>
  <c r="E577" i="7" a="1"/>
  <c r="E577" i="7" s="1"/>
  <c r="E586" i="7" a="1"/>
  <c r="E586" i="7" s="1"/>
  <c r="E595" i="7" a="1"/>
  <c r="E595" i="7" s="1"/>
  <c r="E600" i="7" a="1"/>
  <c r="E600" i="7" s="1"/>
  <c r="E609" i="7" a="1"/>
  <c r="E609" i="7" s="1"/>
  <c r="E618" i="7" a="1"/>
  <c r="E618" i="7" s="1"/>
  <c r="E627" i="7" a="1"/>
  <c r="E627" i="7" s="1"/>
  <c r="E632" i="7" a="1"/>
  <c r="E632" i="7" s="1"/>
  <c r="E641" i="7" a="1"/>
  <c r="E641" i="7" s="1"/>
  <c r="E650" i="7" a="1"/>
  <c r="E650" i="7" s="1"/>
  <c r="E659" i="7" a="1"/>
  <c r="E659" i="7" s="1"/>
  <c r="E664" i="7" a="1"/>
  <c r="E664" i="7" s="1"/>
  <c r="E693" i="7" a="1"/>
  <c r="E693" i="7" s="1"/>
  <c r="E701" i="7" a="1"/>
  <c r="E701" i="7" s="1"/>
  <c r="E407" i="7" a="1"/>
  <c r="E407" i="7" s="1"/>
  <c r="E445" i="7" a="1"/>
  <c r="E445" i="7" s="1"/>
  <c r="E454" i="7" a="1"/>
  <c r="E454" i="7" s="1"/>
  <c r="E463" i="7" a="1"/>
  <c r="E463" i="7" s="1"/>
  <c r="E468" i="7" a="1"/>
  <c r="E468" i="7" s="1"/>
  <c r="E477" i="7" a="1"/>
  <c r="E477" i="7" s="1"/>
  <c r="E486" i="7" a="1"/>
  <c r="E486" i="7" s="1"/>
  <c r="E495" i="7" a="1"/>
  <c r="E495" i="7" s="1"/>
  <c r="E500" i="7" a="1"/>
  <c r="E500" i="7" s="1"/>
  <c r="E509" i="7" a="1"/>
  <c r="E509" i="7" s="1"/>
  <c r="E518" i="7" a="1"/>
  <c r="E518" i="7" s="1"/>
  <c r="E527" i="7" a="1"/>
  <c r="E527" i="7" s="1"/>
  <c r="E532" i="7" a="1"/>
  <c r="E532" i="7" s="1"/>
  <c r="E541" i="7" a="1"/>
  <c r="E541" i="7" s="1"/>
  <c r="E550" i="7" a="1"/>
  <c r="E550" i="7" s="1"/>
  <c r="E559" i="7" a="1"/>
  <c r="E559" i="7" s="1"/>
  <c r="E564" i="7" a="1"/>
  <c r="E564" i="7" s="1"/>
  <c r="E573" i="7" a="1"/>
  <c r="E573" i="7" s="1"/>
  <c r="E582" i="7" a="1"/>
  <c r="E582" i="7" s="1"/>
  <c r="E591" i="7" a="1"/>
  <c r="E591" i="7" s="1"/>
  <c r="E596" i="7" a="1"/>
  <c r="E596" i="7" s="1"/>
  <c r="E605" i="7" a="1"/>
  <c r="E605" i="7" s="1"/>
  <c r="E614" i="7" a="1"/>
  <c r="E614" i="7" s="1"/>
  <c r="E623" i="7" a="1"/>
  <c r="E623" i="7" s="1"/>
  <c r="E628" i="7" a="1"/>
  <c r="E628" i="7" s="1"/>
  <c r="E637" i="7" a="1"/>
  <c r="E637" i="7" s="1"/>
  <c r="E646" i="7" a="1"/>
  <c r="E646" i="7" s="1"/>
  <c r="E655" i="7" a="1"/>
  <c r="E655" i="7" s="1"/>
  <c r="E660" i="7" a="1"/>
  <c r="E660" i="7" s="1"/>
  <c r="E669" i="7" a="1"/>
  <c r="E669" i="7" s="1"/>
  <c r="E673" i="7" a="1"/>
  <c r="E673" i="7" s="1"/>
  <c r="E677" i="7" a="1"/>
  <c r="E677" i="7" s="1"/>
  <c r="E681" i="7" a="1"/>
  <c r="E681" i="7" s="1"/>
  <c r="E685" i="7" a="1"/>
  <c r="E685" i="7" s="1"/>
  <c r="E689" i="7" a="1"/>
  <c r="E689" i="7" s="1"/>
  <c r="E697" i="7" a="1"/>
  <c r="E697" i="7" s="1"/>
  <c r="E705" i="7" a="1"/>
  <c r="E705" i="7" s="1"/>
  <c r="E432" i="7" a="1"/>
  <c r="E432" i="7" s="1"/>
  <c r="E441" i="7" a="1"/>
  <c r="E441" i="7" s="1"/>
  <c r="E450" i="7" a="1"/>
  <c r="E450" i="7" s="1"/>
  <c r="E459" i="7" a="1"/>
  <c r="E459" i="7" s="1"/>
  <c r="E464" i="7" a="1"/>
  <c r="E464" i="7" s="1"/>
  <c r="E473" i="7" a="1"/>
  <c r="E473" i="7" s="1"/>
  <c r="E482" i="7" a="1"/>
  <c r="E482" i="7" s="1"/>
  <c r="E491" i="7" a="1"/>
  <c r="E491" i="7" s="1"/>
  <c r="E496" i="7" a="1"/>
  <c r="E496" i="7" s="1"/>
  <c r="E505" i="7" a="1"/>
  <c r="E505" i="7" s="1"/>
  <c r="E514" i="7" a="1"/>
  <c r="E514" i="7" s="1"/>
  <c r="E523" i="7" a="1"/>
  <c r="E523" i="7" s="1"/>
  <c r="E528" i="7" a="1"/>
  <c r="E528" i="7" s="1"/>
  <c r="E537" i="7" a="1"/>
  <c r="E537" i="7" s="1"/>
  <c r="E546" i="7" a="1"/>
  <c r="E546" i="7" s="1"/>
  <c r="E555" i="7" a="1"/>
  <c r="E555" i="7" s="1"/>
  <c r="E560" i="7" a="1"/>
  <c r="E560" i="7" s="1"/>
  <c r="E569" i="7" a="1"/>
  <c r="E569" i="7" s="1"/>
  <c r="E578" i="7" a="1"/>
  <c r="E578" i="7" s="1"/>
  <c r="E587" i="7" a="1"/>
  <c r="E587" i="7" s="1"/>
  <c r="E592" i="7" a="1"/>
  <c r="E592" i="7" s="1"/>
  <c r="E601" i="7" a="1"/>
  <c r="E601" i="7" s="1"/>
  <c r="E610" i="7" a="1"/>
  <c r="E610" i="7" s="1"/>
  <c r="E619" i="7" a="1"/>
  <c r="E619" i="7" s="1"/>
  <c r="E624" i="7" a="1"/>
  <c r="E624" i="7" s="1"/>
  <c r="E633" i="7" a="1"/>
  <c r="E633" i="7" s="1"/>
  <c r="E642" i="7" a="1"/>
  <c r="E642" i="7" s="1"/>
  <c r="E651" i="7" a="1"/>
  <c r="E651" i="7" s="1"/>
  <c r="E656" i="7" a="1"/>
  <c r="E656" i="7" s="1"/>
  <c r="E665" i="7" a="1"/>
  <c r="E665" i="7" s="1"/>
  <c r="E678" i="7" a="1"/>
  <c r="E678" i="7" s="1"/>
  <c r="E686" i="7" a="1"/>
  <c r="E686" i="7" s="1"/>
  <c r="E694" i="7" a="1"/>
  <c r="E694" i="7" s="1"/>
  <c r="E702" i="7" a="1"/>
  <c r="E702" i="7" s="1"/>
  <c r="E710" i="7" a="1"/>
  <c r="E710" i="7" s="1"/>
  <c r="E437" i="7" a="1"/>
  <c r="E437" i="7" s="1"/>
  <c r="E446" i="7" a="1"/>
  <c r="E446" i="7" s="1"/>
  <c r="E455" i="7" a="1"/>
  <c r="E455" i="7" s="1"/>
  <c r="E460" i="7" a="1"/>
  <c r="E460" i="7" s="1"/>
  <c r="E469" i="7" a="1"/>
  <c r="E469" i="7" s="1"/>
  <c r="E478" i="7" a="1"/>
  <c r="E478" i="7" s="1"/>
  <c r="E487" i="7" a="1"/>
  <c r="E487" i="7" s="1"/>
  <c r="E492" i="7" a="1"/>
  <c r="E492" i="7" s="1"/>
  <c r="E501" i="7" a="1"/>
  <c r="E501" i="7" s="1"/>
  <c r="E510" i="7" a="1"/>
  <c r="E510" i="7" s="1"/>
  <c r="E519" i="7" a="1"/>
  <c r="E519" i="7" s="1"/>
  <c r="E524" i="7" a="1"/>
  <c r="E524" i="7" s="1"/>
  <c r="E533" i="7" a="1"/>
  <c r="E533" i="7" s="1"/>
  <c r="E542" i="7" a="1"/>
  <c r="E542" i="7" s="1"/>
  <c r="E551" i="7" a="1"/>
  <c r="E551" i="7" s="1"/>
  <c r="E556" i="7" a="1"/>
  <c r="E556" i="7" s="1"/>
  <c r="E565" i="7" a="1"/>
  <c r="E565" i="7" s="1"/>
  <c r="E574" i="7" a="1"/>
  <c r="E574" i="7" s="1"/>
  <c r="E583" i="7" a="1"/>
  <c r="E583" i="7" s="1"/>
  <c r="E588" i="7" a="1"/>
  <c r="E588" i="7" s="1"/>
  <c r="E597" i="7" a="1"/>
  <c r="E597" i="7" s="1"/>
  <c r="E606" i="7" a="1"/>
  <c r="E606" i="7" s="1"/>
  <c r="E615" i="7" a="1"/>
  <c r="E615" i="7" s="1"/>
  <c r="E620" i="7" a="1"/>
  <c r="E620" i="7" s="1"/>
  <c r="E629" i="7" a="1"/>
  <c r="E629" i="7" s="1"/>
  <c r="E638" i="7" a="1"/>
  <c r="E638" i="7" s="1"/>
  <c r="E647" i="7" a="1"/>
  <c r="E647" i="7" s="1"/>
  <c r="E652" i="7" a="1"/>
  <c r="E652" i="7" s="1"/>
  <c r="E661" i="7" a="1"/>
  <c r="E661" i="7" s="1"/>
  <c r="E670" i="7" a="1"/>
  <c r="E670" i="7" s="1"/>
  <c r="E674" i="7" a="1"/>
  <c r="E674" i="7" s="1"/>
  <c r="E682" i="7" a="1"/>
  <c r="E682" i="7" s="1"/>
  <c r="E690" i="7" a="1"/>
  <c r="E690" i="7" s="1"/>
  <c r="E698" i="7" a="1"/>
  <c r="E698" i="7" s="1"/>
  <c r="E706" i="7" a="1"/>
  <c r="E706" i="7" s="1"/>
  <c r="E716" i="7" a="1"/>
  <c r="E716" i="7" s="1"/>
  <c r="E418" i="7" a="1"/>
  <c r="E418" i="7" s="1"/>
  <c r="E434" i="7" a="1"/>
  <c r="E434" i="7" s="1"/>
  <c r="E442" i="7" a="1"/>
  <c r="E442" i="7" s="1"/>
  <c r="E451" i="7" a="1"/>
  <c r="E451" i="7" s="1"/>
  <c r="E456" i="7" a="1"/>
  <c r="E456" i="7" s="1"/>
  <c r="E465" i="7" a="1"/>
  <c r="E465" i="7" s="1"/>
  <c r="E474" i="7" a="1"/>
  <c r="E474" i="7" s="1"/>
  <c r="E483" i="7" a="1"/>
  <c r="E483" i="7" s="1"/>
  <c r="E488" i="7" a="1"/>
  <c r="E488" i="7" s="1"/>
  <c r="E497" i="7" a="1"/>
  <c r="E497" i="7" s="1"/>
  <c r="E506" i="7" a="1"/>
  <c r="E506" i="7" s="1"/>
  <c r="E515" i="7" a="1"/>
  <c r="E515" i="7" s="1"/>
  <c r="E520" i="7" a="1"/>
  <c r="E520" i="7" s="1"/>
  <c r="E529" i="7" a="1"/>
  <c r="E529" i="7" s="1"/>
  <c r="E538" i="7" a="1"/>
  <c r="E538" i="7" s="1"/>
  <c r="E547" i="7" a="1"/>
  <c r="E547" i="7" s="1"/>
  <c r="E552" i="7" a="1"/>
  <c r="E552" i="7" s="1"/>
  <c r="E561" i="7" a="1"/>
  <c r="E561" i="7" s="1"/>
  <c r="E570" i="7" a="1"/>
  <c r="E570" i="7" s="1"/>
  <c r="E579" i="7" a="1"/>
  <c r="E579" i="7" s="1"/>
  <c r="E584" i="7" a="1"/>
  <c r="E584" i="7" s="1"/>
  <c r="E593" i="7" a="1"/>
  <c r="E593" i="7" s="1"/>
  <c r="E602" i="7" a="1"/>
  <c r="E602" i="7" s="1"/>
  <c r="E611" i="7" a="1"/>
  <c r="E611" i="7" s="1"/>
  <c r="E616" i="7" a="1"/>
  <c r="E616" i="7" s="1"/>
  <c r="E625" i="7" a="1"/>
  <c r="E625" i="7" s="1"/>
  <c r="E634" i="7" a="1"/>
  <c r="E634" i="7" s="1"/>
  <c r="E643" i="7" a="1"/>
  <c r="E643" i="7" s="1"/>
  <c r="E648" i="7" a="1"/>
  <c r="E648" i="7" s="1"/>
  <c r="E657" i="7" a="1"/>
  <c r="E657" i="7" s="1"/>
  <c r="E666" i="7" a="1"/>
  <c r="E666" i="7" s="1"/>
  <c r="E671" i="7" a="1"/>
  <c r="E671" i="7" s="1"/>
  <c r="E679" i="7" a="1"/>
  <c r="E679" i="7" s="1"/>
  <c r="E687" i="7" a="1"/>
  <c r="E687" i="7" s="1"/>
  <c r="E695" i="7" a="1"/>
  <c r="E695" i="7" s="1"/>
  <c r="E703" i="7" a="1"/>
  <c r="E703" i="7" s="1"/>
  <c r="E711" i="7" a="1"/>
  <c r="E711" i="7" s="1"/>
  <c r="E715" i="7" a="1"/>
  <c r="E715" i="7" s="1"/>
  <c r="E422" i="7" a="1"/>
  <c r="E422" i="7" s="1"/>
  <c r="E435" i="7" a="1"/>
  <c r="E435" i="7" s="1"/>
  <c r="E438" i="7" a="1"/>
  <c r="E438" i="7" s="1"/>
  <c r="E447" i="7" a="1"/>
  <c r="E447" i="7" s="1"/>
  <c r="E452" i="7" a="1"/>
  <c r="E452" i="7" s="1"/>
  <c r="E461" i="7" a="1"/>
  <c r="E461" i="7" s="1"/>
  <c r="E470" i="7" a="1"/>
  <c r="E470" i="7" s="1"/>
  <c r="E479" i="7" a="1"/>
  <c r="E479" i="7" s="1"/>
  <c r="E484" i="7" a="1"/>
  <c r="E484" i="7" s="1"/>
  <c r="E493" i="7" a="1"/>
  <c r="E493" i="7" s="1"/>
  <c r="E502" i="7" a="1"/>
  <c r="E502" i="7" s="1"/>
  <c r="E511" i="7" a="1"/>
  <c r="E511" i="7" s="1"/>
  <c r="E516" i="7" a="1"/>
  <c r="E516" i="7" s="1"/>
  <c r="E525" i="7" a="1"/>
  <c r="E525" i="7" s="1"/>
  <c r="E534" i="7" a="1"/>
  <c r="E534" i="7" s="1"/>
  <c r="E543" i="7" a="1"/>
  <c r="E543" i="7" s="1"/>
  <c r="E548" i="7" a="1"/>
  <c r="E548" i="7" s="1"/>
  <c r="E557" i="7" a="1"/>
  <c r="E557" i="7" s="1"/>
  <c r="E566" i="7" a="1"/>
  <c r="E566" i="7" s="1"/>
  <c r="E575" i="7" a="1"/>
  <c r="E575" i="7" s="1"/>
  <c r="E580" i="7" a="1"/>
  <c r="E580" i="7" s="1"/>
  <c r="E589" i="7" a="1"/>
  <c r="E589" i="7" s="1"/>
  <c r="E598" i="7" a="1"/>
  <c r="E598" i="7" s="1"/>
  <c r="E607" i="7" a="1"/>
  <c r="E607" i="7" s="1"/>
  <c r="E612" i="7" a="1"/>
  <c r="E612" i="7" s="1"/>
  <c r="E621" i="7" a="1"/>
  <c r="E621" i="7" s="1"/>
  <c r="E630" i="7" a="1"/>
  <c r="E630" i="7" s="1"/>
  <c r="E639" i="7" a="1"/>
  <c r="E639" i="7" s="1"/>
  <c r="E644" i="7" a="1"/>
  <c r="E644" i="7" s="1"/>
  <c r="E653" i="7" a="1"/>
  <c r="E653" i="7" s="1"/>
  <c r="E662" i="7" a="1"/>
  <c r="E662" i="7" s="1"/>
  <c r="E675" i="7" a="1"/>
  <c r="E675" i="7" s="1"/>
  <c r="E683" i="7" a="1"/>
  <c r="E683" i="7" s="1"/>
  <c r="E691" i="7" a="1"/>
  <c r="E691" i="7" s="1"/>
  <c r="E699" i="7" a="1"/>
  <c r="E699" i="7" s="1"/>
  <c r="E707" i="7" a="1"/>
  <c r="E707" i="7" s="1"/>
  <c r="E423" i="7" a="1"/>
  <c r="E423" i="7" s="1"/>
  <c r="E443" i="7" a="1"/>
  <c r="E443" i="7" s="1"/>
  <c r="E448" i="7" a="1"/>
  <c r="E448" i="7" s="1"/>
  <c r="E457" i="7" a="1"/>
  <c r="E457" i="7" s="1"/>
  <c r="E466" i="7" a="1"/>
  <c r="E466" i="7" s="1"/>
  <c r="E475" i="7" a="1"/>
  <c r="E475" i="7" s="1"/>
  <c r="E480" i="7" a="1"/>
  <c r="E480" i="7" s="1"/>
  <c r="E489" i="7" a="1"/>
  <c r="E489" i="7" s="1"/>
  <c r="E498" i="7" a="1"/>
  <c r="E498" i="7" s="1"/>
  <c r="E507" i="7" a="1"/>
  <c r="E507" i="7" s="1"/>
  <c r="E512" i="7" a="1"/>
  <c r="E512" i="7" s="1"/>
  <c r="E521" i="7" a="1"/>
  <c r="E521" i="7" s="1"/>
  <c r="E530" i="7" a="1"/>
  <c r="E530" i="7" s="1"/>
  <c r="E539" i="7" a="1"/>
  <c r="E539" i="7" s="1"/>
  <c r="E544" i="7" a="1"/>
  <c r="E544" i="7" s="1"/>
  <c r="E553" i="7" a="1"/>
  <c r="E553" i="7" s="1"/>
  <c r="E562" i="7" a="1"/>
  <c r="E562" i="7" s="1"/>
  <c r="E571" i="7" a="1"/>
  <c r="E571" i="7" s="1"/>
  <c r="E576" i="7" a="1"/>
  <c r="E576" i="7" s="1"/>
  <c r="E585" i="7" a="1"/>
  <c r="E585" i="7" s="1"/>
  <c r="E594" i="7" a="1"/>
  <c r="E594" i="7" s="1"/>
  <c r="E603" i="7" a="1"/>
  <c r="E603" i="7" s="1"/>
  <c r="E608" i="7" a="1"/>
  <c r="E608" i="7" s="1"/>
  <c r="E617" i="7" a="1"/>
  <c r="E617" i="7" s="1"/>
  <c r="E626" i="7" a="1"/>
  <c r="E626" i="7" s="1"/>
  <c r="E635" i="7" a="1"/>
  <c r="E635" i="7" s="1"/>
  <c r="E640" i="7" a="1"/>
  <c r="E640" i="7" s="1"/>
  <c r="E649" i="7" a="1"/>
  <c r="E649" i="7" s="1"/>
  <c r="E658" i="7" a="1"/>
  <c r="E658" i="7" s="1"/>
  <c r="E667" i="7" a="1"/>
  <c r="E667" i="7" s="1"/>
  <c r="E676" i="7" a="1"/>
  <c r="E676" i="7" s="1"/>
  <c r="E684" i="7" a="1"/>
  <c r="E684" i="7" s="1"/>
  <c r="E692" i="7" a="1"/>
  <c r="E692" i="7" s="1"/>
  <c r="E700" i="7" a="1"/>
  <c r="E700" i="7" s="1"/>
  <c r="E708" i="7" a="1"/>
  <c r="E708" i="7" s="1"/>
  <c r="E2" i="7" a="1"/>
  <c r="E2" i="7" s="1"/>
  <c r="BA7" i="4"/>
  <c r="AW357" i="4" l="1"/>
  <c r="T357" i="4"/>
  <c r="AW187" i="4"/>
  <c r="T187" i="4"/>
  <c r="AW202" i="4"/>
  <c r="T202" i="4"/>
  <c r="AW8" i="4"/>
  <c r="AW431" i="4"/>
  <c r="AW140" i="4"/>
  <c r="AW316" i="4"/>
  <c r="AW295" i="4"/>
  <c r="AW398" i="4"/>
  <c r="AW333" i="4"/>
  <c r="AW133" i="4"/>
  <c r="AW105" i="4"/>
  <c r="AW252" i="4"/>
  <c r="AW261" i="4"/>
  <c r="AW157" i="4"/>
  <c r="AW43" i="4"/>
  <c r="AW51" i="4"/>
  <c r="AW70" i="4"/>
  <c r="AW32" i="4"/>
  <c r="AW367" i="4"/>
  <c r="AW292" i="4"/>
  <c r="AW259" i="4"/>
  <c r="AW66" i="4"/>
  <c r="AW42" i="4"/>
  <c r="AW19" i="4"/>
  <c r="AW341" i="4"/>
  <c r="AW179" i="4"/>
  <c r="AW12" i="4"/>
  <c r="AW170" i="4"/>
  <c r="AW110" i="4"/>
  <c r="AW193" i="4"/>
  <c r="AW243" i="4"/>
  <c r="AW444" i="4"/>
  <c r="AW84" i="4"/>
  <c r="AW433" i="4"/>
  <c r="AW343" i="4"/>
  <c r="AW308" i="4"/>
  <c r="AW331" i="4"/>
  <c r="AW299" i="4"/>
  <c r="AW327" i="4"/>
  <c r="AW181" i="4"/>
  <c r="AW311" i="4"/>
  <c r="AW155" i="4"/>
  <c r="AW427" i="4"/>
  <c r="AW405" i="4"/>
  <c r="AW306" i="4"/>
  <c r="AW186" i="4"/>
  <c r="AW88" i="4"/>
  <c r="AW428" i="4"/>
  <c r="AW15" i="4"/>
  <c r="AW209" i="4"/>
  <c r="AW146" i="4"/>
  <c r="AW83" i="4"/>
  <c r="AW136" i="4"/>
  <c r="AW380" i="4"/>
  <c r="AW250" i="4"/>
  <c r="AW319" i="4"/>
  <c r="AW169" i="4"/>
  <c r="AW354" i="4"/>
  <c r="AW247" i="4"/>
  <c r="AW227" i="4"/>
  <c r="AW374" i="4"/>
  <c r="AW171" i="4"/>
  <c r="AW77" i="4"/>
  <c r="AW54" i="4"/>
  <c r="AW217" i="4"/>
  <c r="AW90" i="4"/>
  <c r="AW426" i="4"/>
  <c r="AW71" i="4"/>
  <c r="AW59" i="4"/>
  <c r="AW248" i="4"/>
  <c r="AW395" i="4"/>
  <c r="AW434" i="4"/>
  <c r="AW86" i="4"/>
  <c r="AW108" i="4"/>
  <c r="AW301" i="4"/>
  <c r="AW100" i="4"/>
  <c r="AW53" i="4"/>
  <c r="AW294" i="4"/>
  <c r="AW206" i="4"/>
  <c r="AW177" i="4"/>
  <c r="AW288" i="4"/>
  <c r="AW376" i="4"/>
  <c r="AW161" i="4"/>
  <c r="AW249" i="4"/>
  <c r="AW378" i="4"/>
  <c r="AW383" i="4"/>
  <c r="AW296" i="4"/>
  <c r="AW168" i="4"/>
  <c r="AW239" i="4"/>
  <c r="AW401" i="4"/>
  <c r="AW203" i="4"/>
  <c r="AW44" i="4"/>
  <c r="AW390" i="4"/>
  <c r="AW73" i="4"/>
  <c r="AW303" i="4"/>
  <c r="AW96" i="4"/>
  <c r="AW394" i="4"/>
  <c r="AW87" i="4"/>
  <c r="AW116" i="4"/>
  <c r="AW56" i="4"/>
  <c r="AW221" i="4"/>
  <c r="AW256" i="4"/>
  <c r="AW94" i="4"/>
  <c r="AW218" i="4"/>
  <c r="AW28" i="4"/>
  <c r="AW210" i="4"/>
  <c r="AW222" i="4"/>
  <c r="AW172" i="4"/>
  <c r="AW286" i="4"/>
  <c r="AW65" i="4"/>
  <c r="AW26" i="4"/>
  <c r="AW38" i="4"/>
  <c r="AW11" i="4"/>
  <c r="AW109" i="4"/>
  <c r="AW199" i="4"/>
  <c r="AW113" i="4"/>
  <c r="AW97" i="4"/>
  <c r="AW241" i="4"/>
  <c r="AW48" i="4"/>
  <c r="AW147" i="4"/>
  <c r="AW62" i="4"/>
  <c r="AW124" i="4"/>
  <c r="AW39" i="4"/>
  <c r="AW349" i="4"/>
  <c r="AW271" i="4"/>
  <c r="AW403" i="4"/>
  <c r="AW276" i="4"/>
  <c r="AW356" i="4"/>
  <c r="AW129" i="4"/>
  <c r="AW337" i="4"/>
  <c r="AW205" i="4"/>
  <c r="AW442" i="4"/>
  <c r="AW396" i="4"/>
  <c r="AW435" i="4"/>
  <c r="AW135" i="4"/>
  <c r="AW142" i="4"/>
  <c r="AW244" i="4"/>
  <c r="AW156" i="4"/>
  <c r="AW234" i="4"/>
  <c r="AW355" i="4"/>
  <c r="AW198" i="4"/>
  <c r="AW159" i="4"/>
  <c r="AW151" i="4"/>
  <c r="AW91" i="4"/>
  <c r="AW336" i="4"/>
  <c r="AW95" i="4"/>
  <c r="AW235" i="4"/>
  <c r="AW36" i="4"/>
  <c r="AW141" i="4"/>
  <c r="AW360" i="4"/>
  <c r="AW63" i="4"/>
  <c r="AW310" i="4"/>
  <c r="AW257" i="4"/>
  <c r="AW128" i="4"/>
  <c r="AW34" i="4"/>
  <c r="AW173" i="4"/>
  <c r="AW290" i="4"/>
  <c r="AW437" i="4"/>
  <c r="AW118" i="4"/>
  <c r="AW18" i="4"/>
  <c r="AW362" i="4"/>
  <c r="AW29" i="4"/>
  <c r="AW439" i="4"/>
  <c r="AW226" i="4"/>
  <c r="AW229" i="4"/>
  <c r="AW314" i="4"/>
  <c r="AW330" i="4"/>
  <c r="AW112" i="4"/>
  <c r="AW33" i="4"/>
  <c r="AW324" i="4"/>
  <c r="AW125" i="4"/>
  <c r="AW342" i="4"/>
  <c r="AW270" i="4"/>
  <c r="AW107" i="4"/>
  <c r="AW302" i="4"/>
  <c r="AW392" i="4"/>
  <c r="AW402" i="4"/>
  <c r="AW334" i="4"/>
  <c r="AW278" i="4"/>
  <c r="AW363" i="4"/>
  <c r="AW189" i="4"/>
  <c r="AW207" i="4"/>
  <c r="AW166" i="4"/>
  <c r="AW78" i="4"/>
  <c r="AW144" i="4"/>
  <c r="AW240" i="4"/>
  <c r="AW114" i="4"/>
  <c r="AW52" i="4"/>
  <c r="AW72" i="4"/>
  <c r="AW213" i="4"/>
  <c r="AW67" i="4"/>
  <c r="AW382" i="4"/>
  <c r="AW253" i="4"/>
  <c r="AW106" i="4"/>
  <c r="AW313" i="4"/>
  <c r="AW80" i="4"/>
  <c r="AW391" i="4"/>
  <c r="AW167" i="4"/>
  <c r="AW195" i="4"/>
  <c r="AW98" i="4"/>
  <c r="AW424" i="4"/>
  <c r="AW163" i="4"/>
  <c r="AW13" i="4"/>
  <c r="AW388" i="4"/>
  <c r="AW4" i="4"/>
  <c r="AW64" i="4"/>
  <c r="AW387" i="4"/>
  <c r="AW165" i="4"/>
  <c r="AW76" i="4"/>
  <c r="AW24" i="4"/>
  <c r="AW228" i="4"/>
  <c r="AW47" i="4"/>
  <c r="AW57" i="4"/>
  <c r="AW223" i="4"/>
  <c r="AW138" i="4"/>
  <c r="AW400" i="4"/>
  <c r="AW335" i="4"/>
  <c r="AW305" i="4"/>
  <c r="AW231" i="4"/>
  <c r="AW325" i="4"/>
  <c r="AW264" i="4"/>
  <c r="AW309" i="4"/>
  <c r="AW111" i="4"/>
  <c r="AW174" i="4"/>
  <c r="AW126" i="4"/>
  <c r="AW212" i="4"/>
  <c r="AW304" i="4"/>
  <c r="AW175" i="4"/>
  <c r="AW148" i="4"/>
  <c r="AW385" i="4"/>
  <c r="AW389" i="4"/>
  <c r="AW246" i="4"/>
  <c r="AW9" i="4"/>
  <c r="AW350" i="4"/>
  <c r="AW5" i="4"/>
  <c r="AW323" i="4"/>
  <c r="AW185" i="4"/>
  <c r="AW190" i="4"/>
  <c r="AW233" i="4"/>
  <c r="AW274" i="4"/>
  <c r="AW134" i="4"/>
  <c r="AW184" i="4"/>
  <c r="AW158" i="4"/>
  <c r="AW369" i="4"/>
  <c r="AW236" i="4"/>
  <c r="AW258" i="4"/>
  <c r="AW40" i="4"/>
  <c r="AW35" i="4"/>
  <c r="AW68" i="4"/>
  <c r="AW347" i="4"/>
  <c r="AW266" i="4"/>
  <c r="AW132" i="4"/>
  <c r="AW153" i="4"/>
  <c r="AW268" i="4"/>
  <c r="AW225" i="4"/>
  <c r="AW260" i="4"/>
  <c r="AW254" i="4"/>
  <c r="AW446" i="4"/>
  <c r="AW432" i="4"/>
  <c r="AW45" i="4"/>
  <c r="AW404" i="4"/>
  <c r="AW204" i="4"/>
  <c r="AW188" i="4"/>
  <c r="AW79" i="4"/>
  <c r="AW377" i="4"/>
  <c r="AW438" i="4"/>
  <c r="AW361" i="4"/>
  <c r="AW224" i="4"/>
  <c r="AW152" i="4"/>
  <c r="AW372" i="4"/>
  <c r="AW364" i="4"/>
  <c r="AW145" i="4"/>
  <c r="AW430" i="4"/>
  <c r="AW358" i="4"/>
  <c r="AW273" i="4"/>
  <c r="AW23" i="4"/>
  <c r="AW291" i="4"/>
  <c r="AW49" i="4"/>
  <c r="AW121" i="4"/>
  <c r="AW289" i="4"/>
  <c r="AW58" i="4"/>
  <c r="AW232" i="4"/>
  <c r="AW60" i="4"/>
  <c r="AW180" i="4"/>
  <c r="AW348" i="4"/>
  <c r="AW237" i="4"/>
  <c r="AW423" i="4"/>
  <c r="AW429" i="4"/>
  <c r="AW440" i="4"/>
  <c r="AW182" i="4"/>
  <c r="AW191" i="4"/>
  <c r="AW399" i="4"/>
  <c r="AW7" i="4"/>
  <c r="AX7" i="4"/>
</calcChain>
</file>

<file path=xl/sharedStrings.xml><?xml version="1.0" encoding="utf-8"?>
<sst xmlns="http://schemas.openxmlformats.org/spreadsheetml/2006/main" count="5703" uniqueCount="2434">
  <si>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</si>
  <si>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</si>
  <si>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</si>
  <si>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</si>
  <si>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</si>
  <si>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</si>
  <si>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</si>
  <si>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</si>
  <si>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</si>
  <si>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</si>
  <si>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</si>
  <si>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</si>
  <si>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</si>
  <si>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</si>
  <si>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</si>
  <si>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</si>
  <si>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</si>
  <si>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</si>
  <si>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</si>
  <si>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</si>
  <si>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</si>
  <si>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</si>
  <si>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</si>
  <si>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</si>
  <si>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</si>
  <si>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</si>
  <si>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</si>
  <si>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</si>
  <si>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</si>
  <si>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</si>
  <si>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</si>
  <si>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</si>
  <si>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</si>
  <si>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</si>
  <si>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</si>
  <si>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</si>
  <si>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</si>
  <si>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</si>
  <si>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</si>
  <si>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</si>
  <si>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</si>
  <si>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</si>
  <si>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</si>
  <si>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</si>
  <si>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</si>
  <si>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</si>
  <si>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</si>
  <si>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</si>
  <si>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</si>
  <si>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</si>
  <si>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</si>
  <si>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</si>
  <si>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</si>
  <si>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</si>
  <si>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</si>
  <si>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</si>
  <si>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</si>
  <si>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</si>
  <si>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</si>
  <si>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</si>
  <si>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</si>
  <si>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</si>
  <si>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</si>
  <si>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</si>
  <si>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</si>
  <si>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</si>
  <si>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</si>
  <si>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</si>
  <si>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</si>
  <si>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</si>
  <si>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</si>
  <si>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</si>
  <si>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</si>
  <si>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</si>
  <si>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</si>
  <si>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</si>
  <si>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</si>
  <si>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</si>
  <si>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</si>
  <si>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</si>
  <si>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</si>
  <si>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</si>
  <si>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</si>
  <si>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 xml:space="preserve">Kuss des Vampirs </t>
  </si>
  <si>
    <t xml:space="preserve">Rüstung der Verführung </t>
  </si>
  <si>
    <t xml:space="preserve">Stille der Nacht </t>
  </si>
  <si>
    <t xml:space="preserve">Todeswind </t>
  </si>
  <si>
    <t xml:space="preserve">Weißplankes Vergeltung </t>
  </si>
  <si>
    <t xml:space="preserve">Zwielichtkuss </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</si>
  <si>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</si>
  <si>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</si>
  <si>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</si>
  <si>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</si>
  <si>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</si>
  <si>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</si>
  <si>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</si>
  <si>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</si>
  <si>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</si>
  <si>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</si>
  <si>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</si>
  <si>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</si>
  <si>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</si>
  <si>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</si>
  <si>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</si>
  <si>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</si>
  <si>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</si>
  <si>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</si>
  <si>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</si>
  <si>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</si>
  <si>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</si>
  <si>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</si>
  <si>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</si>
  <si>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</si>
  <si>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</si>
  <si>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</si>
  <si>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</si>
  <si>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</si>
  <si>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</si>
  <si>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</si>
  <si>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</si>
  <si>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</si>
  <si>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</si>
  <si>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</si>
  <si>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</si>
  <si>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</si>
  <si>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</si>
  <si>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</si>
  <si>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</si>
  <si>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</si>
  <si>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</si>
  <si>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</si>
  <si>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</si>
  <si>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</si>
  <si>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</si>
  <si>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</si>
  <si>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</si>
  <si>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</si>
  <si>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</si>
  <si>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</si>
  <si>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</si>
  <si>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</si>
  <si>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</si>
  <si>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</si>
  <si>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</si>
  <si>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</si>
  <si>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</si>
  <si>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</si>
  <si>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</si>
  <si>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</si>
  <si>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</si>
  <si>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</si>
  <si>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</si>
  <si>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</si>
  <si>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</si>
  <si>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</si>
  <si>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</si>
  <si>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</si>
  <si>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</si>
  <si>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</si>
  <si>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</si>
  <si>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</si>
  <si>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</si>
  <si>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</si>
  <si>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</si>
  <si>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</si>
  <si>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</si>
  <si>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</si>
  <si>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</si>
  <si>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</si>
  <si>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</si>
  <si>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</si>
  <si>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</si>
  <si>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</si>
  <si>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</si>
  <si>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</si>
  <si>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</si>
  <si>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</si>
  <si>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</si>
  <si>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</si>
  <si>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</si>
  <si>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</si>
  <si>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</si>
  <si>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</si>
  <si>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</si>
  <si>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</si>
  <si>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</si>
  <si>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</si>
  <si>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</si>
  <si>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</si>
  <si>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</si>
  <si>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</si>
  <si>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</si>
  <si>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</si>
  <si>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</si>
  <si>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</si>
  <si>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</si>
  <si>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</si>
  <si>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</si>
  <si>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</si>
  <si>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</si>
  <si>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</si>
  <si>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</si>
  <si>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</si>
  <si>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</si>
  <si>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</si>
  <si>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</si>
  <si>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</si>
  <si>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</si>
  <si>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</si>
  <si>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</si>
  <si>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</si>
  <si>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</si>
  <si>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</si>
  <si>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</si>
  <si>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</si>
  <si>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</si>
  <si>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</si>
  <si>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</si>
  <si>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</si>
  <si>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</si>
  <si>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</si>
  <si>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</si>
  <si>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</si>
  <si>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</si>
  <si>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</si>
  <si>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</si>
  <si>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</si>
  <si>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</si>
  <si>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</si>
  <si>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</si>
  <si>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</si>
  <si>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</si>
  <si>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</si>
  <si>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</si>
  <si>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</si>
  <si>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</si>
  <si>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</si>
  <si>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</si>
  <si>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</si>
  <si>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</si>
  <si>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</si>
  <si>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</si>
  <si>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</si>
  <si>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</si>
  <si>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</si>
  <si>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</si>
  <si>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</si>
  <si>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</si>
  <si>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</si>
  <si>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</si>
  <si>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</si>
  <si>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</si>
  <si>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</si>
  <si>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</si>
  <si>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</si>
  <si>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</si>
  <si>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</si>
  <si>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</si>
  <si>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</si>
  <si>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</si>
  <si>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</si>
  <si>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</si>
  <si>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</si>
  <si>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</si>
  <si>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</si>
  <si>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</si>
  <si>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</si>
  <si>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</si>
  <si>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</si>
  <si>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</si>
  <si>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</si>
  <si>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</si>
  <si>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</si>
  <si>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</si>
  <si>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</si>
  <si>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</si>
  <si>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</si>
  <si>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</si>
  <si>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</si>
  <si>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</si>
  <si>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</si>
  <si>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</si>
  <si>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</si>
  <si>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</si>
  <si>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</si>
  <si>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</si>
  <si>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</si>
  <si>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</si>
  <si>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</si>
  <si>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</si>
  <si>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</si>
  <si>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</si>
  <si>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</si>
  <si>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</si>
  <si>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</si>
  <si>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</si>
  <si>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</si>
  <si>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</si>
  <si>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</si>
  <si>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</si>
  <si>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</si>
  <si>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</si>
  <si>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</si>
  <si>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</si>
  <si>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</si>
  <si>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</si>
  <si>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</si>
  <si>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</si>
  <si>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</si>
  <si>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</si>
  <si>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</si>
  <si>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</si>
  <si>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</si>
  <si>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</si>
  <si>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</si>
  <si>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</si>
  <si>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</si>
  <si>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</si>
  <si>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</si>
  <si>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</si>
  <si>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</si>
  <si>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</si>
  <si>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</si>
  <si>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</si>
  <si>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</si>
  <si>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</si>
  <si>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</si>
  <si>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</si>
  <si>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</si>
  <si>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</si>
  <si>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</si>
  <si>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</si>
  <si>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</si>
  <si>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</si>
  <si>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</si>
  <si>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</si>
  <si>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</si>
  <si>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</si>
  <si>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</si>
  <si>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</si>
  <si>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</si>
  <si>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</si>
  <si>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</si>
  <si>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</si>
  <si>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</si>
  <si>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</si>
  <si>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</si>
  <si>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</si>
  <si>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</si>
  <si>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</si>
  <si>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</si>
  <si>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</si>
  <si>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</si>
  <si>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</si>
  <si>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</si>
  <si>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</si>
  <si>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</si>
  <si>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</si>
  <si>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</si>
  <si>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</si>
  <si>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</si>
  <si>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</si>
  <si>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</si>
  <si>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</si>
  <si>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</si>
  <si>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</si>
  <si>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</si>
  <si>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</si>
  <si>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</si>
  <si>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</si>
  <si>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</si>
  <si>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</si>
  <si>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</si>
  <si>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</si>
  <si>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</si>
  <si>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</si>
  <si>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</si>
  <si>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</si>
  <si>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</si>
  <si>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</si>
  <si>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</si>
  <si>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</si>
  <si>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</si>
  <si>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</si>
  <si>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</si>
  <si>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</si>
  <si>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</si>
  <si>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</si>
  <si>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</si>
  <si>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</si>
  <si>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</si>
  <si>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</si>
  <si>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</si>
  <si>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</si>
  <si>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</si>
  <si>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</si>
  <si>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</si>
  <si>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</si>
  <si>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</si>
  <si>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</si>
  <si>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</si>
  <si>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</si>
  <si>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</si>
  <si>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</si>
  <si>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</si>
  <si>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</si>
  <si>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</si>
  <si>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</si>
  <si>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</si>
  <si>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</si>
  <si>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</si>
  <si>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</si>
  <si>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</si>
  <si>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</si>
  <si>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</si>
  <si>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</si>
  <si>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</si>
  <si>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</si>
  <si>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</si>
  <si>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</si>
  <si>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</si>
  <si>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</si>
  <si>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</si>
  <si>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</si>
  <si>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</si>
  <si>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</si>
  <si>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</si>
  <si>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</si>
  <si>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</si>
  <si>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</si>
  <si>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</si>
  <si>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</si>
  <si>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</si>
  <si>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</si>
  <si>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</si>
  <si>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</si>
  <si>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</si>
  <si>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</si>
  <si>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</si>
  <si>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</si>
  <si>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</si>
  <si>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</si>
  <si>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</si>
  <si>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</si>
  <si>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</si>
  <si>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</si>
  <si>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</si>
  <si>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</si>
  <si>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</si>
  <si>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</si>
  <si>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</si>
  <si>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</si>
  <si>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</si>
  <si>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</si>
  <si>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</si>
  <si>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</si>
  <si>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</si>
  <si>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</si>
  <si>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</si>
  <si>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</si>
  <si>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</si>
  <si>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</si>
  <si>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</si>
  <si>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</si>
  <si>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</si>
  <si>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</si>
  <si>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</si>
  <si>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</si>
  <si>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</si>
  <si>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</si>
  <si>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</si>
  <si>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</si>
  <si>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</si>
  <si>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</si>
  <si>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</si>
  <si>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</si>
  <si>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</si>
  <si>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</si>
  <si>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</si>
  <si>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</si>
  <si>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</si>
  <si>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</si>
  <si>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</si>
  <si>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</si>
  <si>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</si>
  <si>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</si>
  <si>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</si>
  <si>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</si>
  <si>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</si>
  <si>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</si>
  <si>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</si>
  <si>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</si>
  <si>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</si>
  <si>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</si>
  <si>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</si>
  <si>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</si>
  <si>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</si>
  <si>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</si>
  <si>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</si>
  <si>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</si>
  <si>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</si>
  <si>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</si>
  <si>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</si>
  <si>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</si>
  <si>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</si>
  <si>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</si>
  <si>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</si>
  <si>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</si>
  <si>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</si>
  <si>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</si>
  <si>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</si>
  <si>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</si>
  <si>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</si>
  <si>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</si>
  <si>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</si>
  <si>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</si>
  <si>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</si>
  <si>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</si>
  <si>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</si>
  <si>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</si>
  <si>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</si>
  <si>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</si>
  <si>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</si>
  <si>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</si>
  <si>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</si>
  <si>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</si>
  <si>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</si>
  <si>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</si>
  <si>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</si>
  <si>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</si>
  <si>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</si>
  <si>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</si>
  <si>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</si>
  <si>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</si>
  <si>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</si>
  <si>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</si>
  <si>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</si>
  <si>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</si>
  <si>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</si>
  <si>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</si>
  <si>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</si>
  <si>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</si>
  <si>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</si>
  <si>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</si>
  <si>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</si>
  <si>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</si>
  <si>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</si>
  <si>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</si>
  <si>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</si>
  <si>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</si>
  <si>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</si>
  <si>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</si>
  <si>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</si>
  <si>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</si>
  <si>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</si>
  <si>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</si>
  <si>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</si>
  <si>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</si>
  <si>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</si>
  <si>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</si>
  <si>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</si>
  <si>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</si>
  <si>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</si>
  <si>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</si>
  <si>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</si>
  <si>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</si>
  <si>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</si>
  <si>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</si>
  <si>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</si>
  <si>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</si>
  <si>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</si>
  <si>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</si>
  <si>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</si>
  <si>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</si>
  <si>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</si>
  <si>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</si>
  <si>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</si>
  <si>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</si>
  <si>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Rkhardarhrk</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</si>
  <si>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</si>
  <si>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</si>
  <si>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</si>
  <si>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</si>
  <si>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</si>
  <si>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</si>
  <si>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</si>
  <si>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</si>
  <si>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</si>
  <si>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</si>
  <si>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</si>
  <si>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</si>
  <si>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</si>
  <si>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</si>
  <si>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</si>
  <si>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</si>
  <si>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</si>
  <si>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</si>
  <si>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</si>
  <si>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</si>
  <si>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</si>
  <si>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</si>
  <si>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</si>
  <si>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</si>
  <si>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</si>
  <si>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</si>
  <si>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</si>
  <si>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</si>
  <si>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</si>
  <si>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</si>
  <si>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</si>
  <si>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</si>
  <si>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</si>
  <si>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</si>
  <si>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</si>
  <si>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</si>
  <si>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</si>
  <si>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</si>
  <si>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</si>
  <si>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</si>
  <si>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</si>
  <si>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</si>
  <si>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</si>
  <si>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</si>
  <si>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</si>
  <si>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</si>
  <si>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</si>
  <si>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</si>
  <si>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</si>
  <si>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</si>
  <si>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</si>
  <si>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</si>
  <si>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</si>
  <si>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</si>
  <si>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</si>
  <si>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</si>
  <si>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</si>
  <si>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</si>
  <si>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</si>
  <si>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</si>
  <si>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</si>
  <si>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</si>
  <si>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</si>
  <si>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</si>
  <si>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</si>
  <si>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</si>
  <si>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</si>
  <si>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</si>
  <si>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</si>
  <si>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</si>
  <si>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</si>
  <si>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</si>
  <si>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</si>
  <si>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</si>
  <si>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</si>
  <si>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</si>
  <si>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</si>
  <si>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</si>
  <si>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</si>
  <si>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</si>
  <si>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</si>
  <si>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</si>
  <si>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</si>
  <si>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</si>
  <si>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</si>
  <si>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</si>
  <si>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</si>
  <si>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</si>
  <si>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</si>
  <si>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</si>
  <si>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</si>
  <si>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</si>
  <si>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</si>
  <si>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</si>
  <si>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</si>
  <si>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</si>
  <si>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</si>
  <si>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</si>
  <si>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</si>
  <si>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</si>
  <si>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</si>
  <si>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</si>
  <si>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</si>
  <si>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</si>
  <si>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</si>
  <si>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</si>
  <si>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</si>
  <si>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</si>
  <si>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</si>
  <si>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</si>
  <si>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</si>
  <si>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</si>
  <si>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</si>
  <si>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</si>
  <si>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</si>
  <si>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</si>
  <si>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</si>
  <si>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</si>
  <si>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</si>
  <si>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</si>
  <si>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</si>
  <si>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</si>
  <si>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</si>
  <si>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</si>
  <si>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</si>
  <si>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</si>
  <si>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</si>
  <si>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</si>
  <si>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</si>
  <si>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</si>
  <si>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</si>
  <si>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</si>
  <si>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</si>
  <si>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</si>
  <si>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</si>
  <si>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</si>
  <si>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</si>
  <si>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</si>
  <si>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</si>
  <si>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</si>
  <si>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</si>
  <si>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</si>
  <si>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</si>
  <si>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</si>
  <si>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</si>
  <si>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</si>
  <si>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</si>
  <si>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</si>
  <si>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</si>
  <si>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</si>
  <si>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</si>
  <si>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</si>
  <si>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</si>
  <si>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</si>
  <si>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</si>
  <si>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</si>
  <si>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</si>
  <si>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</si>
  <si>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</si>
  <si>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</si>
  <si>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</si>
  <si>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</si>
  <si>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</si>
  <si>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</si>
  <si>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</si>
  <si>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</si>
  <si>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Dreamer's Mantle</t>
  </si>
  <si>
    <t>Schützensinn</t>
  </si>
  <si>
    <t>Archer's Mind</t>
  </si>
  <si>
    <t>Geschick des Fußsoldaten</t>
  </si>
  <si>
    <t>Footman's Fortune</t>
  </si>
  <si>
    <t>Wüstenrose</t>
  </si>
  <si>
    <t>Desert Rose</t>
  </si>
  <si>
    <t>Lumpen des Gefangenen</t>
  </si>
  <si>
    <t>Prisoner's Rags</t>
  </si>
  <si>
    <t>Fiords Erbe</t>
  </si>
  <si>
    <t>Fiord's Legacy</t>
  </si>
  <si>
    <t>Borkenhaut</t>
  </si>
  <si>
    <t>Barkskin</t>
  </si>
  <si>
    <t>Rüstung des Feldwebels</t>
  </si>
  <si>
    <t>Sergeant's Mail</t>
  </si>
  <si>
    <t>Donnerkäferpanzer</t>
  </si>
  <si>
    <t>Thunderbug's Carapace</t>
  </si>
  <si>
    <t>Sonnenseide</t>
  </si>
  <si>
    <t>Silks of the Sun</t>
  </si>
  <si>
    <t>Bräuche des Heilers</t>
  </si>
  <si>
    <t>Healer's Habit</t>
  </si>
  <si>
    <t>Vipernbiss</t>
  </si>
  <si>
    <t>Viper's Sting</t>
  </si>
  <si>
    <t>Umarmung der Mutter der Nacht</t>
  </si>
  <si>
    <t>Night Mother's Embrace</t>
  </si>
  <si>
    <t>Albtraumritter</t>
  </si>
  <si>
    <t>Knightmare</t>
  </si>
  <si>
    <t>Rüstung des Schleiererbes</t>
  </si>
  <si>
    <t>Armor of the Veiled Heritance</t>
  </si>
  <si>
    <t>Death's Wind</t>
  </si>
  <si>
    <t>Twilight's Embrace</t>
  </si>
  <si>
    <t>Alessianischer Orden</t>
  </si>
  <si>
    <t>Alessian Order</t>
  </si>
  <si>
    <t>Night's Silence</t>
  </si>
  <si>
    <t>Whitestrake's Retribution</t>
  </si>
  <si>
    <t>Armor of the Seducer</t>
  </si>
  <si>
    <t>Vampire's Kiss</t>
  </si>
  <si>
    <t>Seide des edlen Duellanten</t>
  </si>
  <si>
    <t>Noble Duelist's Silks</t>
  </si>
  <si>
    <t>Roben der Verdorrten Hand</t>
  </si>
  <si>
    <t>Robes of the Withered Hand</t>
  </si>
  <si>
    <t>Magnus' Gabe</t>
  </si>
  <si>
    <t>Magnus' Gift</t>
  </si>
  <si>
    <t>Schatten des Roten Berges</t>
  </si>
  <si>
    <t>Shadow of the Red Mountain</t>
  </si>
  <si>
    <t>Morag Tong</t>
  </si>
  <si>
    <t>The Morag Tong</t>
  </si>
  <si>
    <t>Blick der Mutter der Nacht</t>
  </si>
  <si>
    <t>Night Mother's Gaze</t>
  </si>
  <si>
    <t>Klingender Stahl</t>
  </si>
  <si>
    <t>Beckoning Steel</t>
  </si>
  <si>
    <t>Eisschmiede</t>
  </si>
  <si>
    <t>The Ice Furnace</t>
  </si>
  <si>
    <t>Aschengriff</t>
  </si>
  <si>
    <t>Ashen Grip</t>
  </si>
  <si>
    <t>Gebetstuch</t>
  </si>
  <si>
    <t>Prayer Shawl</t>
  </si>
  <si>
    <t>Stendarrs Umarmung</t>
  </si>
  <si>
    <t>Stendarr's Embrace</t>
  </si>
  <si>
    <t>Syrabanns Griff</t>
  </si>
  <si>
    <t>Syrabane's Grip</t>
  </si>
  <si>
    <t>Fell des Werwolfs</t>
  </si>
  <si>
    <t>Hide of the Werewolf</t>
  </si>
  <si>
    <t>Kynes Kuss</t>
  </si>
  <si>
    <t>Kyne's Kiss</t>
  </si>
  <si>
    <t>Dunkelschritt</t>
  </si>
  <si>
    <t>Darkstride</t>
  </si>
  <si>
    <t>Dreughkönigsschlächter</t>
  </si>
  <si>
    <t>Dreugh King Slayer</t>
  </si>
  <si>
    <t>Schlüpflingspanzer</t>
  </si>
  <si>
    <t>Hatchling's Shell</t>
  </si>
  <si>
    <t>Koloss</t>
  </si>
  <si>
    <t>The Juggernaut</t>
  </si>
  <si>
    <t>Kleidung des Schattentänzers</t>
  </si>
  <si>
    <t>Shadow Dancer's Raiment</t>
  </si>
  <si>
    <t>Spur eines Blutdorns</t>
  </si>
  <si>
    <t>Bloodthorn's Touch</t>
  </si>
  <si>
    <t>Roben des Hist</t>
  </si>
  <si>
    <t>Robes of the Hist</t>
  </si>
  <si>
    <t>Schattengänger</t>
  </si>
  <si>
    <t>Shadow Walker</t>
  </si>
  <si>
    <t>Stygier</t>
  </si>
  <si>
    <t>Stygian</t>
  </si>
  <si>
    <t>Laufstil des Waldläufers</t>
  </si>
  <si>
    <t>Ranger's Gait</t>
  </si>
  <si>
    <t>Rohling der siebten Legion</t>
  </si>
  <si>
    <t>Seventh Legion Brute</t>
  </si>
  <si>
    <t>Duroks Fluch</t>
  </si>
  <si>
    <t>Durok's Bane</t>
  </si>
  <si>
    <t>Nikulas' schwere Rüstung</t>
  </si>
  <si>
    <t>Nikulas' Heavy Armor</t>
  </si>
  <si>
    <t>Erinnerung</t>
  </si>
  <si>
    <t>Oblivion's Foe</t>
  </si>
  <si>
    <t>Schemenauge</t>
  </si>
  <si>
    <t>Spectre's Eye</t>
  </si>
  <si>
    <t>Torugs Pakt</t>
  </si>
  <si>
    <t>Torug's Pact</t>
  </si>
  <si>
    <t>Roben der Veränderungsbeherrschung</t>
  </si>
  <si>
    <t>Robes of Alteration Mastery</t>
  </si>
  <si>
    <t>Glaubenskrieger</t>
  </si>
  <si>
    <t>Crusader</t>
  </si>
  <si>
    <t>Histrinde</t>
  </si>
  <si>
    <t>Hist Bark</t>
  </si>
  <si>
    <t>Weidenpfad</t>
  </si>
  <si>
    <t>Willow's Path</t>
  </si>
  <si>
    <t>Hundings Zorn</t>
  </si>
  <si>
    <t>Hunding's Rage</t>
  </si>
  <si>
    <t>Lied der Lamien</t>
  </si>
  <si>
    <t>Song of Lamae</t>
  </si>
  <si>
    <t>Alessias Bollwerk</t>
  </si>
  <si>
    <t>Alessia's Bulwark</t>
  </si>
  <si>
    <t>Elfenfluch</t>
  </si>
  <si>
    <t>Elf Bane</t>
  </si>
  <si>
    <t>Orgnums Schuppen</t>
  </si>
  <si>
    <t>Orgnum's Scales</t>
  </si>
  <si>
    <t>Almalexias Gnade</t>
  </si>
  <si>
    <t>Almalexia's Mercy</t>
  </si>
  <si>
    <t>Eleganz der Königin</t>
  </si>
  <si>
    <t>Queen's Elegance</t>
  </si>
  <si>
    <t>Augen von Mara</t>
  </si>
  <si>
    <t>Eyes of Mara</t>
  </si>
  <si>
    <t>Roben der Zerstörungsbeherrschung</t>
  </si>
  <si>
    <t>Robes of Destruction Mastery</t>
  </si>
  <si>
    <t>Wachposten</t>
  </si>
  <si>
    <t>Sentry</t>
  </si>
  <si>
    <t>Biss des Senche</t>
  </si>
  <si>
    <t>Senche's Bite</t>
  </si>
  <si>
    <t>Vorteil des Vergessens</t>
  </si>
  <si>
    <t>Oblivion's Edge</t>
  </si>
  <si>
    <t>Kagrenacs Hoffnung</t>
  </si>
  <si>
    <t>Kagrenac's Hope</t>
  </si>
  <si>
    <t>Wut des Sturmritters</t>
  </si>
  <si>
    <t>Storm Knight's Plate</t>
  </si>
  <si>
    <t>Meridias gesegnete Rüstung</t>
  </si>
  <si>
    <t>Meridia's Blessed Armor</t>
  </si>
  <si>
    <t>Shalidors Fluch</t>
  </si>
  <si>
    <t>Shalidor's Curse</t>
  </si>
  <si>
    <t>Rüstung der Wahrheit</t>
  </si>
  <si>
    <t>Armor of Truth</t>
  </si>
  <si>
    <t>Erzmagier</t>
  </si>
  <si>
    <t>The Arch-Mage</t>
  </si>
  <si>
    <t>Nekropotenz</t>
  </si>
  <si>
    <t>Necropotence</t>
  </si>
  <si>
    <t>Erlösung</t>
  </si>
  <si>
    <t>Salvation</t>
  </si>
  <si>
    <t>Falkenauge</t>
  </si>
  <si>
    <t>Hawk's Eye</t>
  </si>
  <si>
    <t>Elend</t>
  </si>
  <si>
    <t>Affliction</t>
  </si>
  <si>
    <t>Schuppen des Dünenbrechers</t>
  </si>
  <si>
    <t>Duneripper's Scales</t>
  </si>
  <si>
    <t>Magickaschmiede</t>
  </si>
  <si>
    <t>Magicka Furnace</t>
  </si>
  <si>
    <t>Fluchfresser</t>
  </si>
  <si>
    <t>Curse Eater</t>
  </si>
  <si>
    <t>Zwillingsschwestern</t>
  </si>
  <si>
    <t>Twin Sisters</t>
  </si>
  <si>
    <t>Bogen der Wildkönigin</t>
  </si>
  <si>
    <t>Wilderqueen's Arch</t>
  </si>
  <si>
    <t>Segen des Wyrdbaums</t>
  </si>
  <si>
    <t>Wyrd Tree's Blessing</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</si>
  <si>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</si>
  <si>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</si>
  <si>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</si>
  <si>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</si>
  <si>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</si>
  <si>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</si>
  <si>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</si>
  <si>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</si>
  <si>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</si>
  <si>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</si>
  <si>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</si>
  <si>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</si>
  <si>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</si>
  <si>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</si>
  <si>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</si>
  <si>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</si>
  <si>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</si>
  <si>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</si>
  <si>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</si>
  <si>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</si>
  <si>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</si>
  <si>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</si>
  <si>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</si>
  <si>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</si>
  <si>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</si>
  <si>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</si>
  <si>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</si>
  <si>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</si>
  <si>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Hircine's Veneer</t>
  </si>
  <si>
    <t>Garderobe des Wurms</t>
  </si>
  <si>
    <t>The Worm's Raiment</t>
  </si>
  <si>
    <t>Zorn des Kaiserreichs</t>
  </si>
  <si>
    <t>Wrath of the Imperium</t>
  </si>
  <si>
    <t>Anmut der Uralten</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</si>
  <si>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</si>
  <si>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</si>
  <si>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</si>
  <si>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</si>
  <si>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</si>
  <si>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</si>
  <si>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</si>
  <si>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</si>
  <si>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</si>
  <si>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</si>
  <si>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</si>
  <si>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</si>
  <si>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</si>
  <si>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</si>
  <si>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</si>
  <si>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</si>
  <si>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</si>
  <si>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</si>
  <si>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Draugr's Heritage</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</si>
  <si>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</si>
  <si>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</si>
  <si>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</si>
  <si>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</si>
  <si>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</si>
  <si>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</si>
  <si>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</si>
  <si>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</si>
  <si>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</si>
  <si>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</si>
  <si>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</si>
  <si>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</si>
  <si>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</si>
  <si>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</si>
  <si>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</si>
  <si>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</si>
  <si>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</si>
  <si>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</si>
  <si>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</si>
  <si>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</si>
  <si>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</si>
  <si>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</si>
  <si>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</si>
  <si>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</si>
  <si>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</si>
  <si>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</si>
  <si>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</si>
  <si>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</si>
  <si>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</si>
  <si>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</si>
  <si>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</si>
  <si>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</si>
  <si>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</si>
  <si>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</si>
  <si>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</si>
  <si>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</si>
  <si>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</si>
  <si>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</si>
  <si>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</si>
  <si>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</si>
  <si>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</si>
  <si>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</si>
  <si>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</si>
  <si>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</si>
  <si>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</si>
  <si>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</si>
  <si>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</si>
  <si>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</si>
  <si>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</si>
  <si>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</si>
  <si>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</si>
  <si>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</si>
  <si>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</si>
  <si>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</si>
  <si>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Noble's Conquest</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</si>
  <si>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</si>
  <si>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</si>
  <si>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</si>
  <si>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</si>
  <si>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</si>
  <si>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</si>
  <si>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</si>
  <si>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</si>
  <si>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</si>
  <si>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</si>
  <si>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</si>
  <si>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</si>
  <si>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</si>
  <si>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</si>
  <si>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</si>
  <si>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</si>
  <si>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</si>
  <si>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</si>
  <si>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</si>
  <si>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</si>
  <si>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</si>
  <si>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</si>
  <si>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</si>
  <si>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</si>
  <si>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</si>
  <si>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</si>
  <si>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</si>
  <si>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</si>
  <si>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</si>
  <si>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</si>
  <si>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</si>
  <si>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</si>
  <si>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</si>
  <si>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</si>
  <si>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</si>
  <si>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</si>
  <si>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</si>
  <si>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</si>
  <si>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</si>
  <si>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</si>
  <si>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</si>
  <si>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</si>
  <si>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</si>
  <si>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</si>
  <si>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</si>
  <si>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</si>
  <si>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</si>
  <si>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</si>
  <si>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</si>
  <si>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</si>
  <si>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</si>
  <si>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</si>
  <si>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</si>
  <si>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</si>
  <si>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</si>
  <si>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</si>
  <si>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</si>
  <si>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</si>
  <si>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</si>
  <si>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</si>
  <si>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</si>
  <si>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</si>
  <si>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</si>
  <si>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</si>
  <si>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</si>
  <si>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</si>
  <si>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Trinimac's Valor</t>
  </si>
  <si>
    <t>Morkuldin</t>
  </si>
  <si>
    <t>Tavas Gunst</t>
  </si>
  <si>
    <t>Tava's Favor</t>
  </si>
  <si>
    <t>Schlauer Alchemist</t>
  </si>
  <si>
    <t>Clever Alchemist</t>
  </si>
  <si>
    <t>Ewige Jagd</t>
  </si>
  <si>
    <t>Eternal Hunt</t>
  </si>
  <si>
    <t>Bahrahas Fluch</t>
  </si>
  <si>
    <t>Bahraha's Curse</t>
  </si>
  <si>
    <t>Syvarras Schuppen</t>
  </si>
  <si>
    <t>Syvarra's Scales</t>
  </si>
  <si>
    <t>Zwielichtgenesung</t>
  </si>
  <si>
    <t>Twilight Remedy</t>
  </si>
  <si>
    <t>Mondtänzer</t>
  </si>
  <si>
    <t>Moondancer</t>
  </si>
  <si>
    <t>Mondbastion</t>
  </si>
  <si>
    <t>Lunar Bastion</t>
  </si>
  <si>
    <t>Brüllen von Alkosh</t>
  </si>
  <si>
    <t>Roar of Alkosh</t>
  </si>
  <si>
    <t>Wappen des Meisterschützen</t>
  </si>
  <si>
    <t>Marksman's Crest</t>
  </si>
  <si>
    <t>Roben der Transmutation</t>
  </si>
  <si>
    <t>Robes of Transmutation</t>
  </si>
  <si>
    <t>Grausamer Tod</t>
  </si>
  <si>
    <t>Vicious Death</t>
  </si>
  <si>
    <t>Lekis Fokus</t>
  </si>
  <si>
    <t>Leki's Focus</t>
  </si>
  <si>
    <t>Fasallas List</t>
  </si>
  <si>
    <t>Fasalla's Guile</t>
  </si>
  <si>
    <t>Raserei des Kriegers</t>
  </si>
  <si>
    <t>Warrior's Fury</t>
  </si>
  <si>
    <t>Gladiator von Kvatch</t>
  </si>
  <si>
    <t>Kvatch Gladiator</t>
  </si>
  <si>
    <t>Varens Erbe</t>
  </si>
  <si>
    <t>Varen's Legacy</t>
  </si>
  <si>
    <t>Pelinals Talent</t>
  </si>
  <si>
    <t>Pelinal's Aptitude</t>
  </si>
  <si>
    <t>Haut von Morihaus</t>
  </si>
  <si>
    <t>Hide of Morihaus</t>
  </si>
  <si>
    <t>Flankierender Stratege</t>
  </si>
  <si>
    <t>Flanking Strategist</t>
  </si>
  <si>
    <t>Sithis' Berührung</t>
  </si>
  <si>
    <t>Sithis' Touch</t>
  </si>
  <si>
    <t>Galerions Revanche</t>
  </si>
  <si>
    <t>Galerion's Revenge</t>
  </si>
  <si>
    <t>Vizekanoniker des Gifts</t>
  </si>
  <si>
    <t>Vicecanon of Venom</t>
  </si>
  <si>
    <t>Muskeln des Vorboten</t>
  </si>
  <si>
    <t>Thews of the Harbinger</t>
  </si>
  <si>
    <t>Kaiserliche Physis</t>
  </si>
  <si>
    <t>Imperial Physique</t>
  </si>
  <si>
    <t>Mächtiger Chudan</t>
  </si>
  <si>
    <t>Bernsteinplasma</t>
  </si>
  <si>
    <t>Amber Plasm</t>
  </si>
  <si>
    <t>Heem-Jas' Vergeltung</t>
  </si>
  <si>
    <t>Heem-Jas' Retribution</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</si>
  <si>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</si>
  <si>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</si>
  <si>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</si>
  <si>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</si>
  <si>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</si>
  <si>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</si>
  <si>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</si>
  <si>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</si>
  <si>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</si>
  <si>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</si>
  <si>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</si>
  <si>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</si>
  <si>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</si>
  <si>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</si>
  <si>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</si>
  <si>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</si>
  <si>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</si>
  <si>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</si>
  <si>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</si>
  <si>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</si>
  <si>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</si>
  <si>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</si>
  <si>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</si>
  <si>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</si>
  <si>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</si>
  <si>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</si>
  <si>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</si>
  <si>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</si>
  <si>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</si>
  <si>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</si>
  <si>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</si>
  <si>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</si>
  <si>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</si>
  <si>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Spriggan's Thorns</t>
  </si>
  <si>
    <t>Der Grüne Pakt</t>
  </si>
  <si>
    <t>Green Pact</t>
  </si>
  <si>
    <t>Werkzeug des Bienenhüters</t>
  </si>
  <si>
    <t>Beekeeper's Gear</t>
  </si>
  <si>
    <t>Gewänder des Webers</t>
  </si>
  <si>
    <t>Spinner's Garments</t>
  </si>
  <si>
    <t>Skoomaschmuggler</t>
  </si>
  <si>
    <t>Skooma Smuggler</t>
  </si>
  <si>
    <t>Schröterpanzer</t>
  </si>
  <si>
    <t>Shalk Exoskeleton</t>
  </si>
  <si>
    <t>Muttertränen</t>
  </si>
  <si>
    <t>Mother's Sorrow</t>
  </si>
  <si>
    <t>Seuchendoktor</t>
  </si>
  <si>
    <t>Plague Doctor</t>
  </si>
  <si>
    <t>Ysgramors Geburtsrecht</t>
  </si>
  <si>
    <t>Ysgramor's Birthright</t>
  </si>
  <si>
    <t>Ausbrecher</t>
  </si>
  <si>
    <t>Jailbreaker</t>
  </si>
  <si>
    <t>Höhlenforscher</t>
  </si>
  <si>
    <t>Spelunker</t>
  </si>
  <si>
    <t>Spinnenkultistenkutte</t>
  </si>
  <si>
    <t>Spider Cultist Cowl</t>
  </si>
  <si>
    <t>Lichtsprecher</t>
  </si>
  <si>
    <t>Light Speaker</t>
  </si>
  <si>
    <t>Zahnreihe</t>
  </si>
  <si>
    <t>Toothrow</t>
  </si>
  <si>
    <t>Berührung des Netch</t>
  </si>
  <si>
    <t>Netch's Touch</t>
  </si>
  <si>
    <t>Stärke des Automaten</t>
  </si>
  <si>
    <t>Strength of the Automaton</t>
  </si>
  <si>
    <t>Leviathan</t>
  </si>
  <si>
    <t>Lied der Lamie</t>
  </si>
  <si>
    <t>Lamia's Song</t>
  </si>
  <si>
    <t>Versteinernder Blick</t>
  </si>
  <si>
    <t>Medusa</t>
  </si>
  <si>
    <t>Schatzjäger</t>
  </si>
  <si>
    <t>Treasure Hunter</t>
  </si>
  <si>
    <t>Schwerfälliger Draugr</t>
  </si>
  <si>
    <t>Draugr Hulk</t>
  </si>
  <si>
    <t>Lumpen des Knochenpiraten</t>
  </si>
  <si>
    <t>Bone Pirate's Tatters</t>
  </si>
  <si>
    <t>Platten des Wanderritters</t>
  </si>
  <si>
    <t>Knight-errant's Mail</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</si>
  <si>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</si>
  <si>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</si>
  <si>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</si>
  <si>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</si>
  <si>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</si>
  <si>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</si>
  <si>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</si>
  <si>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</si>
  <si>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</si>
  <si>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</si>
  <si>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</si>
  <si>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</si>
  <si>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</si>
  <si>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</si>
  <si>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</si>
  <si>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</si>
  <si>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</si>
  <si>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</si>
  <si>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</si>
  <si>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</si>
  <si>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</si>
  <si>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</si>
  <si>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</si>
  <si>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Assassin's Guile</t>
  </si>
  <si>
    <t>Daedrische Gaunerei</t>
  </si>
  <si>
    <t>Daedric Trickery</t>
  </si>
  <si>
    <t>Kettensprenger</t>
  </si>
  <si>
    <t>Shacklebreaker</t>
  </si>
  <si>
    <t>Vorhutdisput</t>
  </si>
  <si>
    <t>Vanguard's Challenge</t>
  </si>
  <si>
    <t>Feiglingstracht</t>
  </si>
  <si>
    <t>Coward's Gear</t>
  </si>
  <si>
    <t>Ritterschlächter</t>
  </si>
  <si>
    <t>Knight Slayer</t>
  </si>
  <si>
    <t>Zaubererreplik</t>
  </si>
  <si>
    <t>Wizard's Riposte</t>
  </si>
  <si>
    <t>Automatisierte Verteidigung</t>
  </si>
  <si>
    <t>Automated Defense</t>
  </si>
  <si>
    <t>Kriegsmaschine</t>
  </si>
  <si>
    <t>War Machine</t>
  </si>
  <si>
    <t>Meisterarchitekt</t>
  </si>
  <si>
    <t>Master Architect</t>
  </si>
  <si>
    <t>Erfindergarde</t>
  </si>
  <si>
    <t>Inventor's Guard</t>
  </si>
  <si>
    <t>Unüberwindliche Rüstung</t>
  </si>
  <si>
    <t>Impregnable Armor</t>
  </si>
  <si>
    <t>Draugrruhe</t>
  </si>
  <si>
    <t>Draugr's Rest</t>
  </si>
  <si>
    <t>Säulen von Nirn</t>
  </si>
  <si>
    <t>Pillar of Nirn</t>
  </si>
  <si>
    <t>Eisenblut</t>
  </si>
  <si>
    <t>Ironblood</t>
  </si>
  <si>
    <t>Flammenblüte</t>
  </si>
  <si>
    <t>Flame Blossom</t>
  </si>
  <si>
    <t>Bluttrinker</t>
  </si>
  <si>
    <t>Blooddrinker</t>
  </si>
  <si>
    <t>Vettelgarten</t>
  </si>
  <si>
    <t>Hagraven's Garden</t>
  </si>
  <si>
    <t>Erdbluter</t>
  </si>
  <si>
    <t>Caluurions Erbe</t>
  </si>
  <si>
    <t>Caluurion's Legacy</t>
  </si>
  <si>
    <t>Stärkungsprunk</t>
  </si>
  <si>
    <t>Trappings of Invigoration</t>
  </si>
  <si>
    <t>Ulfnors Gunst</t>
  </si>
  <si>
    <t>Ulfnor's Favor</t>
  </si>
  <si>
    <t>Jorvulds Führung</t>
  </si>
  <si>
    <t>Jorvuld's Guidance</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</si>
  <si>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</si>
  <si>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</si>
  <si>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</si>
  <si>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</si>
  <si>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</si>
  <si>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</si>
  <si>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</si>
  <si>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</si>
  <si>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</si>
  <si>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</si>
  <si>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</si>
  <si>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</si>
  <si>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</si>
  <si>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</si>
  <si>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</si>
  <si>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</si>
  <si>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</si>
  <si>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</si>
  <si>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</si>
  <si>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</si>
  <si>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</si>
  <si>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</si>
  <si>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</si>
  <si>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</si>
  <si>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</si>
  <si>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</si>
  <si>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</si>
  <si>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</si>
  <si>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</si>
  <si>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</si>
  <si>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</si>
  <si>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</si>
  <si>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</si>
  <si>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</si>
  <si>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</si>
  <si>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</si>
  <si>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</si>
  <si>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</si>
  <si>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</si>
  <si>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</si>
  <si>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</si>
  <si>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</si>
  <si>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</si>
  <si>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</si>
  <si>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</si>
  <si>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</si>
  <si>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</si>
  <si>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</si>
  <si>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</si>
  <si>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</si>
  <si>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</si>
  <si>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</si>
  <si>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Prophet's</t>
  </si>
  <si>
    <t>Zerbrochene Seele</t>
  </si>
  <si>
    <t>Broken Soul</t>
  </si>
  <si>
    <t>Anmut der Gräue</t>
  </si>
  <si>
    <t>Grace of Gloom</t>
  </si>
  <si>
    <t>Wildheit des Greifen</t>
  </si>
  <si>
    <t>Gryphon's Ferocity</t>
  </si>
  <si>
    <t>Weisheit von Vanus</t>
  </si>
  <si>
    <t>Wisdom of Vanus</t>
  </si>
  <si>
    <t>Versierter Reiter</t>
  </si>
  <si>
    <t>Adept Rider</t>
  </si>
  <si>
    <t>Kreckenantlitz</t>
  </si>
  <si>
    <t>Sload's Semblance</t>
  </si>
  <si>
    <t>Nocturnals Gunst</t>
  </si>
  <si>
    <t>Nocturnal's Favor</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</si>
  <si>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</si>
  <si>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</si>
  <si>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</si>
  <si>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</si>
  <si>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</si>
  <si>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</si>
  <si>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</si>
  <si>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</si>
  <si>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</si>
  <si>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</si>
  <si>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</si>
  <si>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</si>
  <si>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</si>
  <si>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</si>
  <si>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</si>
  <si>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</si>
  <si>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</si>
  <si>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Hanu's Compassion</t>
  </si>
  <si>
    <t>Blutmond</t>
  </si>
  <si>
    <t>Blood Moon</t>
  </si>
  <si>
    <t>Zuflucht von Ursus</t>
  </si>
  <si>
    <t>Haven of Ursus</t>
  </si>
  <si>
    <t>Mondjäger</t>
  </si>
  <si>
    <t>Moon Hunter</t>
  </si>
  <si>
    <t>Wilder Werwolf</t>
  </si>
  <si>
    <t>Savage Werewolf</t>
  </si>
  <si>
    <t>Tenazität des Kerkermeisters</t>
  </si>
  <si>
    <t>Jailer's Tenacity</t>
  </si>
  <si>
    <t>Hellhalsstolz</t>
  </si>
  <si>
    <t>Bright-Throat's Boast</t>
  </si>
  <si>
    <t>Totwassertücke</t>
  </si>
  <si>
    <t>Dead-Water's Guile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</si>
  <si>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</si>
  <si>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</si>
  <si>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</si>
  <si>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</si>
  <si>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</si>
  <si>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</si>
  <si>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</si>
  <si>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</si>
  <si>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</si>
  <si>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</si>
  <si>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</si>
  <si>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</si>
  <si>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</si>
  <si>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</si>
  <si>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</si>
  <si>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</si>
  <si>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</si>
  <si>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</si>
  <si>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</si>
  <si>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Mender's Ward</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</si>
  <si>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</si>
  <si>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</si>
  <si>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</si>
  <si>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</si>
  <si>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</si>
  <si>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</si>
  <si>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</si>
  <si>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</si>
  <si>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</si>
  <si>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</si>
  <si>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</si>
  <si>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</si>
  <si>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</si>
  <si>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</si>
  <si>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</si>
  <si>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</si>
  <si>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</si>
  <si>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</si>
  <si>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</si>
  <si>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</si>
  <si>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</si>
  <si>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</si>
  <si>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</si>
  <si>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Perfect Mender's Ward</t>
  </si>
  <si>
    <t>Mächtiger Gletscher</t>
  </si>
  <si>
    <t>Mighty Glacier</t>
  </si>
  <si>
    <t>Tzogvins Kriegstrupp</t>
  </si>
  <si>
    <t>Tzogvin's Warband</t>
  </si>
  <si>
    <t>Eisiger Anrufer</t>
  </si>
  <si>
    <t>Icy Conjuror</t>
  </si>
  <si>
    <t>Steinwahrer</t>
  </si>
  <si>
    <t>Gefrorener Beobachter</t>
  </si>
  <si>
    <t>Frozen Watcher</t>
  </si>
  <si>
    <t>Ausbeutender Niedergang</t>
  </si>
  <si>
    <t>Scavenging Demise</t>
  </si>
  <si>
    <t>Donner des Auroraners</t>
  </si>
  <si>
    <t>Auroran's Thunder</t>
  </si>
  <si>
    <t>Sinfonie der Klingen</t>
  </si>
  <si>
    <t>ESO drop zone ID 1</t>
  </si>
  <si>
    <t>ESO drop zone ID 2</t>
  </si>
  <si>
    <t>ESO drop zone ID 3</t>
  </si>
  <si>
    <t>LibSets lua table "setInfo" generated code 1/x</t>
  </si>
  <si>
    <t>LibSets lua table "setInfo" generated code 2/x</t>
  </si>
  <si>
    <t>LibSets lua table "setInfo" generated code 3/x</t>
  </si>
  <si>
    <t>LibSets lua table "setInfo" generated code 4/x</t>
  </si>
  <si>
    <t>Comment</t>
  </si>
  <si>
    <t>???</t>
  </si>
  <si>
    <t>Arena</t>
  </si>
  <si>
    <t>Wayshrine ESO internal node ID</t>
  </si>
  <si>
    <t>The Maelstrom's Axe</t>
  </si>
  <si>
    <t>Axt des Mahlstroms</t>
  </si>
  <si>
    <t>Bidenhänder des Mahlstroms</t>
  </si>
  <si>
    <t>The Maelstrom's Greatsword</t>
  </si>
  <si>
    <t>Bidenhänder des Meisters</t>
  </si>
  <si>
    <t>The Master's Greatsword</t>
  </si>
  <si>
    <t>Blitzstab des Mahlstroms</t>
  </si>
  <si>
    <t>The Maelstrom's Lightning Staff</t>
  </si>
  <si>
    <t>Blitzstab des Meisters</t>
  </si>
  <si>
    <t>The Master's Lightning Staff</t>
  </si>
  <si>
    <t>Bogen des Mahlstroms</t>
  </si>
  <si>
    <t>The Maelstrom's Bow</t>
  </si>
  <si>
    <t>Bogen des Meisters</t>
  </si>
  <si>
    <t>The Master's Bow</t>
  </si>
  <si>
    <t>Dolch des Mahlstroms</t>
  </si>
  <si>
    <t>The Maelstrom's Dagger</t>
  </si>
  <si>
    <t>Dolch des Meisters</t>
  </si>
  <si>
    <t>The Master's Dagger</t>
  </si>
  <si>
    <t>Eisstab des Meisters</t>
  </si>
  <si>
    <t>The Master's Ice Staff</t>
  </si>
  <si>
    <t>Flammenstab des Mahlstroms</t>
  </si>
  <si>
    <t>The Maelstrom's Inferno Staff</t>
  </si>
  <si>
    <t>Flammenstab des Meisters</t>
  </si>
  <si>
    <t>The Master's Inferno Staff</t>
  </si>
  <si>
    <t>Froststab des Mahlstroms</t>
  </si>
  <si>
    <t>The Maelstrom's Ice Staff</t>
  </si>
  <si>
    <t>Heilungsstab des Mahlstroms</t>
  </si>
  <si>
    <t>The Maelstrom's Restoration Staff</t>
  </si>
  <si>
    <t>Heilungsstab des Meisters</t>
  </si>
  <si>
    <t>The Master's Restoration Staff</t>
  </si>
  <si>
    <t>Keule des Mahlstroms</t>
  </si>
  <si>
    <t>The Maelstrom's Mace</t>
  </si>
  <si>
    <t>Schwert des Mahlstroms</t>
  </si>
  <si>
    <t>The Maelstrom's Sword</t>
  </si>
  <si>
    <t>Schwert des Meisters</t>
  </si>
  <si>
    <t>The Master's Sword</t>
  </si>
  <si>
    <t>Streitaxt des Mahlstroms</t>
  </si>
  <si>
    <t>The Maelstrom's Battle Axe</t>
  </si>
  <si>
    <t>Streitkolben des Mahlstroms</t>
  </si>
  <si>
    <t>The Maelstrom's Maul</t>
  </si>
  <si>
    <t>Maelstrom weapons</t>
  </si>
  <si>
    <t>Master weapons</t>
  </si>
  <si>
    <t>Special Set Name</t>
  </si>
  <si>
    <t>Axt des Meisters</t>
  </si>
  <si>
    <t>The Master's Axe</t>
  </si>
  <si>
    <t>Keule des Meisters</t>
  </si>
  <si>
    <t>The Master's Mace</t>
  </si>
  <si>
    <t>Schild des Meisters</t>
  </si>
  <si>
    <t>The Master's Shield</t>
  </si>
  <si>
    <t>Schild des Mahlstroms</t>
  </si>
  <si>
    <t>The Maelstrom's Shield</t>
  </si>
  <si>
    <t>Streitaxt des Meisters</t>
  </si>
  <si>
    <t>Streitkolben des Meisters</t>
  </si>
  <si>
    <t>The Master's Battle Axe</t>
  </si>
  <si>
    <t>The Master's Maul</t>
  </si>
  <si>
    <t>Is a parent zone?</t>
  </si>
  <si>
    <t>DLC name</t>
  </si>
  <si>
    <t>Dungeon added
with LiBSets dlcID</t>
  </si>
  <si>
    <t>Is trial dungeon?</t>
  </si>
  <si>
    <t>Sunspire</t>
  </si>
  <si>
    <t>Crafty Alfiq</t>
  </si>
  <si>
    <t>Vesture of Darloc Brae</t>
  </si>
  <si>
    <t>Call of the Undertaker</t>
  </si>
  <si>
    <t>Overland</t>
  </si>
  <si>
    <t>Senche-raht's Grit</t>
  </si>
  <si>
    <t>Vastarie's Tutelage</t>
  </si>
  <si>
    <t>Coldharbour's Favorite</t>
  </si>
  <si>
    <t>Crafted</t>
  </si>
  <si>
    <t>False God's Devotion</t>
  </si>
  <si>
    <t>Eye of Nahviintaas</t>
  </si>
  <si>
    <t>Tooth of Lokkestiiz</t>
  </si>
  <si>
    <t>Claw of Yolnakhriin</t>
  </si>
  <si>
    <t>Perfected False God's Devotion</t>
  </si>
  <si>
    <t>Perfected Tooth of Lokkestiiz</t>
  </si>
  <si>
    <t>Perfected Claw of Yolnakhriin</t>
  </si>
  <si>
    <t>Trial</t>
  </si>
  <si>
    <t>Dungeon</t>
  </si>
  <si>
    <t>Monster</t>
  </si>
  <si>
    <t>Vorenor Winterbourne</t>
  </si>
  <si>
    <t>Domihaus the Bloody-Hornedin</t>
  </si>
  <si>
    <t>The Engine Guardian</t>
  </si>
  <si>
    <r>
      <t>Ilambris-Athor</t>
    </r>
    <r>
      <rPr>
        <sz val="11"/>
        <color rgb="FF000000"/>
        <rFont val="Calibri"/>
        <family val="2"/>
        <scheme val="minor"/>
      </rPr>
      <t> or </t>
    </r>
    <r>
      <rPr>
        <sz val="11"/>
        <color theme="1"/>
        <rFont val="Calibri"/>
        <family val="2"/>
        <scheme val="minor"/>
      </rPr>
      <t>Ilambris-Zaven</t>
    </r>
  </si>
  <si>
    <t>High Kinlord Rilis</t>
  </si>
  <si>
    <t>Tree-Minder Na-Kesh</t>
  </si>
  <si>
    <t>Captain Blackheart</t>
  </si>
  <si>
    <t>The Guardian Council</t>
  </si>
  <si>
    <t>Arena stage chest</t>
  </si>
  <si>
    <t>ESO internal mapIndex</t>
  </si>
  <si>
    <t>ESO internal mapId</t>
  </si>
  <si>
    <t>Wayshrine Name EN</t>
  </si>
  <si>
    <t>ESO ingame POI type</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</si>
  <si>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</si>
  <si>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</si>
  <si>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</si>
  <si>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</si>
  <si>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</si>
  <si>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</si>
  <si>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</si>
  <si>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</si>
  <si>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</si>
  <si>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</si>
  <si>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</si>
  <si>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</si>
  <si>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</si>
  <si>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</si>
  <si>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</si>
  <si>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</si>
  <si>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</si>
  <si>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</si>
  <si>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</si>
  <si>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</si>
  <si>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</si>
  <si>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</si>
  <si>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</si>
  <si>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</si>
  <si>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</si>
  <si>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</si>
  <si>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</si>
  <si>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</si>
  <si>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</si>
  <si>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</si>
  <si>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</si>
  <si>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</si>
  <si>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</si>
  <si>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</si>
  <si>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</si>
  <si>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</si>
  <si>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</si>
  <si>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</si>
  <si>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</si>
  <si>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</si>
  <si>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</si>
  <si>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</si>
  <si>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</si>
  <si>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</si>
  <si>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</si>
  <si>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</si>
  <si>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</si>
  <si>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</si>
  <si>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</si>
  <si>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</si>
  <si>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</si>
  <si>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</si>
  <si>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</si>
  <si>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Last Boss (normal)</t>
  </si>
  <si>
    <t>Last Boss (veteran)</t>
  </si>
  <si>
    <t>Battleground</t>
  </si>
  <si>
    <t>ESO drop zone ID 4</t>
  </si>
  <si>
    <t>ESO Drop zone4
Name EN</t>
  </si>
  <si>
    <t>ESO drop zone ID 5</t>
  </si>
  <si>
    <t>ESO Drop zone5
Name EN</t>
  </si>
  <si>
    <t>PVP gear vendor</t>
  </si>
  <si>
    <t>PVP: Rewards for the Worthy</t>
  </si>
  <si>
    <t>Daily random dungeon &amp; PVP: Imperial city</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</si>
  <si>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</si>
  <si>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</si>
  <si>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</si>
  <si>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</si>
  <si>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</si>
  <si>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</si>
  <si>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</si>
  <si>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</si>
  <si>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</si>
  <si>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</si>
  <si>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</si>
  <si>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</si>
  <si>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</si>
  <si>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</si>
  <si>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</si>
  <si>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</si>
  <si>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</si>
  <si>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</si>
  <si>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</si>
  <si>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</si>
  <si>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</si>
  <si>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</si>
  <si>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</si>
  <si>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</si>
  <si>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</si>
  <si>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</si>
  <si>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</si>
  <si>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</si>
  <si>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</si>
  <si>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</si>
  <si>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</si>
  <si>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</si>
  <si>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</si>
  <si>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</si>
  <si>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</si>
  <si>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</si>
  <si>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</si>
  <si>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</si>
  <si>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</si>
  <si>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</si>
  <si>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</si>
  <si>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</si>
  <si>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</si>
  <si>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</si>
  <si>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</si>
  <si>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</si>
  <si>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</si>
  <si>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</si>
  <si>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</si>
  <si>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</si>
  <si>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</si>
  <si>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</si>
  <si>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</si>
  <si>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</si>
  <si>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</si>
  <si>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</si>
  <si>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</si>
  <si>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</si>
  <si>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</si>
  <si>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</si>
  <si>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</si>
  <si>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</si>
  <si>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</si>
  <si>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</si>
  <si>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</si>
  <si>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</si>
  <si>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</si>
  <si>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</si>
  <si>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</si>
  <si>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</si>
  <si>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</si>
  <si>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</si>
  <si>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</si>
  <si>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</si>
  <si>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</si>
  <si>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Claws</t>
  </si>
  <si>
    <t>Dro'Zakars Krallen</t>
  </si>
  <si>
    <t>Renald's Resolve</t>
  </si>
  <si>
    <t>Renalds Entschlossenheit</t>
  </si>
  <si>
    <t>Z'en's Redress</t>
  </si>
  <si>
    <t>Z'ens Wiedergutmachung</t>
  </si>
  <si>
    <t>Azureblight Reaper</t>
  </si>
  <si>
    <t>Azurfäuleschnitter</t>
  </si>
  <si>
    <t>Dragon's Defilement</t>
  </si>
  <si>
    <t>Drachenschändung</t>
  </si>
  <si>
    <t>Grundwulf</t>
  </si>
  <si>
    <t>Maarselok</t>
  </si>
  <si>
    <t>DLC_SCALEBREAKER</t>
  </si>
  <si>
    <t>LibSets DLC constant</t>
  </si>
  <si>
    <t>LibSets DLC Id constant</t>
  </si>
  <si>
    <t>!Battleground</t>
  </si>
  <si>
    <t>!Level up advisor</t>
  </si>
  <si>
    <t>ESO lua code table LIBSETS_TABLEKEY_WAYSHRINENODEID2ZONEID</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</si>
  <si>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</si>
  <si>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</si>
  <si>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</si>
  <si>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</si>
  <si>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</si>
  <si>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</si>
  <si>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</si>
  <si>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</si>
  <si>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</si>
  <si>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</si>
  <si>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</si>
  <si>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</si>
  <si>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</si>
  <si>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</si>
  <si>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</si>
  <si>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</si>
  <si>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</si>
  <si>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LIBSETS_DROP_MECHANIC_CITY_CYRODIIL_ERNTEFURT</t>
  </si>
  <si>
    <t>LIBSETS_DROP_MECHANIC_CITY_CYRODIIL_BRUMA</t>
  </si>
  <si>
    <t>Drop mechanic
ID number</t>
  </si>
  <si>
    <t>LIBSETS_DROP_MECHANIC_CITY_CYRODIIL_VLASTARUS</t>
  </si>
  <si>
    <t>City Erntefurt (quartermaster)</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</si>
  <si>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</si>
  <si>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</si>
  <si>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</si>
  <si>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</si>
  <si>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</si>
  <si>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</si>
  <si>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</si>
  <si>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</si>
  <si>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</si>
  <si>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</si>
  <si>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</si>
  <si>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</si>
  <si>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</si>
  <si>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</si>
  <si>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</si>
  <si>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</si>
  <si>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</si>
  <si>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</si>
  <si>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</si>
  <si>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</si>
  <si>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</si>
  <si>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</si>
  <si>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</si>
  <si>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</si>
  <si>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</si>
  <si>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</si>
  <si>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</si>
  <si>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</si>
  <si>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</si>
  <si>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</si>
  <si>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</si>
  <si>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</si>
  <si>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</si>
  <si>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</si>
  <si>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</si>
  <si>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</si>
  <si>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</si>
  <si>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</si>
  <si>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</si>
  <si>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</si>
  <si>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</si>
  <si>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</si>
  <si>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</si>
  <si>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</si>
  <si>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</si>
  <si>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</si>
  <si>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</si>
  <si>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</si>
  <si>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</si>
  <si>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</si>
  <si>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</si>
  <si>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</si>
  <si>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</si>
  <si>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</si>
  <si>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</si>
  <si>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</si>
  <si>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</si>
  <si>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</si>
  <si>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</si>
  <si>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</si>
  <si>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</si>
  <si>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</si>
  <si>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</si>
  <si>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</si>
  <si>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</si>
  <si>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</si>
  <si>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Rahni'Za, School of Warriors</t>
  </si>
  <si>
    <t>In Excel map "ESO zone constants"?</t>
  </si>
  <si>
    <t>Verteidiger von Senchal</t>
  </si>
  <si>
    <t>Senchal Defender</t>
  </si>
  <si>
    <t>Marauder's Haste</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</si>
  <si>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</si>
  <si>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</si>
  <si>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</si>
  <si>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</si>
  <si>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</si>
  <si>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</si>
  <si>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</si>
  <si>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</si>
  <si>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</si>
  <si>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</si>
  <si>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</si>
  <si>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Bosses in dungeons, providing a monster set helm</t>
  </si>
  <si>
    <t>Bosse in Gruppenverliesen, gewähren einen Monster-Set Helm</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</si>
  <si>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</si>
  <si>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</si>
  <si>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</si>
  <si>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</si>
  <si>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</si>
  <si>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</si>
  <si>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</si>
  <si>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</si>
  <si>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</si>
  <si>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</si>
  <si>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</si>
  <si>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</si>
  <si>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</si>
  <si>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</si>
  <si>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</si>
  <si>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</si>
  <si>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</si>
  <si>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</si>
  <si>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</si>
  <si>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</si>
  <si>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</si>
  <si>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</si>
  <si>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</si>
  <si>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</si>
  <si>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</si>
  <si>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</si>
  <si>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</si>
  <si>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</si>
  <si>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</si>
  <si>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</si>
  <si>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</si>
  <si>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</si>
  <si>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See setIds 369-374</t>
  </si>
  <si>
    <t>See setIds 313-318</t>
  </si>
  <si>
    <t>DLC_HARROWSTORM</t>
  </si>
  <si>
    <t>Harrowstorm</t>
  </si>
  <si>
    <t>Unhallowed Grave</t>
  </si>
  <si>
    <t>Icereach</t>
  </si>
  <si>
    <t>Titanborn Strength</t>
  </si>
  <si>
    <t>Bani’s Torment</t>
  </si>
  <si>
    <t>Mother Ciannait</t>
  </si>
  <si>
    <t>Draugrkin’s Grip</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</si>
  <si>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</si>
  <si>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</si>
  <si>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</si>
  <si>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</si>
  <si>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</si>
  <si>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</si>
  <si>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</si>
  <si>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</si>
  <si>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</si>
  <si>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</si>
  <si>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</si>
  <si>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</si>
  <si>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</si>
  <si>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</si>
  <si>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</si>
  <si>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</si>
  <si>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</si>
  <si>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</si>
  <si>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</si>
  <si>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</si>
  <si>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</si>
  <si>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</si>
  <si>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</si>
  <si>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</si>
  <si>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</si>
  <si>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</si>
  <si>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</si>
  <si>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</si>
  <si>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</si>
  <si>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end, should be always the highest drop_mechanic (currently 15)!</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</si>
  <si>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</si>
  <si>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</si>
  <si>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</si>
  <si>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</si>
  <si>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</si>
  <si>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</si>
  <si>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</si>
  <si>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</si>
  <si>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</si>
  <si>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Used for iterations endt, should be always the highest DLCId (currently 18)!</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</si>
  <si>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</si>
  <si>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</si>
  <si>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</si>
  <si>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</si>
  <si>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</si>
  <si>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</si>
  <si>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</si>
  <si>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</si>
  <si>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</si>
  <si>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</si>
  <si>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</si>
  <si>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</si>
  <si>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</si>
  <si>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</si>
  <si>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</si>
  <si>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</si>
  <si>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</si>
  <si>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</si>
  <si>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</si>
  <si>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</si>
  <si>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</si>
  <si>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</si>
  <si>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</si>
  <si>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</si>
  <si>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</si>
  <si>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</si>
  <si>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</si>
  <si>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</si>
  <si>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</si>
  <si>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</si>
  <si>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</si>
  <si>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</si>
  <si>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</si>
  <si>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 xml:space="preserve">Domus Phrasticus </t>
  </si>
  <si>
    <t xml:space="preserve">Quondam Indorilia </t>
  </si>
  <si>
    <t xml:space="preserve">Tel Galen </t>
  </si>
  <si>
    <t xml:space="preserve">Wyrd Tree Wayshrine </t>
  </si>
  <si>
    <t xml:space="preserve">Aldcroft Wayshrine </t>
  </si>
  <si>
    <t xml:space="preserve">Deleyn's Mill Wayshrine </t>
  </si>
  <si>
    <t xml:space="preserve">Eagle's Brook Wayshrine </t>
  </si>
  <si>
    <t xml:space="preserve">North Hag Fen Wayshrine </t>
  </si>
  <si>
    <t xml:space="preserve">Lion Guard Redoubt Wayshrine </t>
  </si>
  <si>
    <t xml:space="preserve">Crosswych Wayshrine </t>
  </si>
  <si>
    <t xml:space="preserve">Farwatch Wayshrine </t>
  </si>
  <si>
    <t xml:space="preserve">Oldgate Wayshrine </t>
  </si>
  <si>
    <t xml:space="preserve">Crestshade Wayshrine </t>
  </si>
  <si>
    <t xml:space="preserve">Tamrith Camp Wayshrine </t>
  </si>
  <si>
    <t xml:space="preserve">Boralis Wayshrine </t>
  </si>
  <si>
    <t xml:space="preserve">Staging Grounds Wayshrine </t>
  </si>
  <si>
    <t xml:space="preserve">Koeglin Village Wayshrine </t>
  </si>
  <si>
    <t xml:space="preserve">Alcaire Castle Wayshrine </t>
  </si>
  <si>
    <t xml:space="preserve">Firebrand Keep Wayshrine </t>
  </si>
  <si>
    <t xml:space="preserve">Bonesnap Ruins Wayshrine </t>
  </si>
  <si>
    <t xml:space="preserve">Soulshriven Wayshrine </t>
  </si>
  <si>
    <t xml:space="preserve">Pariah Abbey Wayshrine </t>
  </si>
  <si>
    <t xml:space="preserve">Baelborne Rock Wayshrine </t>
  </si>
  <si>
    <t xml:space="preserve">Elden Root Temple Wayshrine </t>
  </si>
  <si>
    <t xml:space="preserve">Wind Keep Wayshrine </t>
  </si>
  <si>
    <t xml:space="preserve">Dro-Dara Plantation Wayshrine </t>
  </si>
  <si>
    <t xml:space="preserve">West Narsis Wayshrine </t>
  </si>
  <si>
    <t xml:space="preserve">Muth Gnaar Hills Wayshrine </t>
  </si>
  <si>
    <t xml:space="preserve">Quarantine Serk Wayshrine </t>
  </si>
  <si>
    <t xml:space="preserve">Ghost Snake Vale Wayshrine </t>
  </si>
  <si>
    <t xml:space="preserve">Mournhold Wayshrine </t>
  </si>
  <si>
    <t xml:space="preserve">Tal'Deic Grounds Wayshrine </t>
  </si>
  <si>
    <t xml:space="preserve">Obsidian Gorge Wayshrine </t>
  </si>
  <si>
    <t xml:space="preserve">Weeping Giant Wayshrine </t>
  </si>
  <si>
    <t xml:space="preserve">Mzithumz Wayshrine </t>
  </si>
  <si>
    <t xml:space="preserve">Evermore Wayshrine </t>
  </si>
  <si>
    <t xml:space="preserve">Troll's Toothpick Wayshrine </t>
  </si>
  <si>
    <t xml:space="preserve">Viridian Woods Wayshrine </t>
  </si>
  <si>
    <t xml:space="preserve">Bangkorai Pass Wayshrine </t>
  </si>
  <si>
    <t xml:space="preserve">Nilata Ruins Wayshrine </t>
  </si>
  <si>
    <t xml:space="preserve">Hallin's Stand Wayshrine </t>
  </si>
  <si>
    <t xml:space="preserve">Old Tower Wayshrine </t>
  </si>
  <si>
    <t xml:space="preserve">Onsi's Breath Wayshrine </t>
  </si>
  <si>
    <t xml:space="preserve">Fort Arand Wayshrine </t>
  </si>
  <si>
    <t xml:space="preserve">Morwha's Bounty Wayshrine </t>
  </si>
  <si>
    <t xml:space="preserve">Sentinel Wayshrine </t>
  </si>
  <si>
    <t xml:space="preserve">Bergama Wayshrine </t>
  </si>
  <si>
    <t xml:space="preserve">Leki's Blade Wayshrine </t>
  </si>
  <si>
    <t xml:space="preserve">Satakalaam Wayshrine </t>
  </si>
  <si>
    <t xml:space="preserve">Stillrise Wayshrine </t>
  </si>
  <si>
    <t xml:space="preserve">Stormhold Wayshrine </t>
  </si>
  <si>
    <t xml:space="preserve">Hatching Pools Wayshrine </t>
  </si>
  <si>
    <t xml:space="preserve">Alten Corimont Wayshrine </t>
  </si>
  <si>
    <t xml:space="preserve">Percolating Mire Wayshrine </t>
  </si>
  <si>
    <t xml:space="preserve">Hissmir Wayshrine </t>
  </si>
  <si>
    <t xml:space="preserve">Loriasel Wayshrine </t>
  </si>
  <si>
    <t xml:space="preserve"> </t>
  </si>
  <si>
    <t xml:space="preserve">Shornhelm Wayshrine </t>
  </si>
  <si>
    <t xml:space="preserve">Wayrest Wayshrine </t>
  </si>
  <si>
    <t xml:space="preserve">Divad's Chagrin Mine Wayshrine </t>
  </si>
  <si>
    <t xml:space="preserve">Kulati Mines Wayshrine </t>
  </si>
  <si>
    <t xml:space="preserve">Aswala Stables Wayshrine </t>
  </si>
  <si>
    <t xml:space="preserve">Shrikes' Aerie Wayshrine </t>
  </si>
  <si>
    <t xml:space="preserve">HoonDing's Watch Wayshrine </t>
  </si>
  <si>
    <t xml:space="preserve">Daggerfall Wayshrine </t>
  </si>
  <si>
    <t xml:space="preserve">Sunken Road Wayshrine </t>
  </si>
  <si>
    <t xml:space="preserve">Burial Tombs Wayshrine </t>
  </si>
  <si>
    <t xml:space="preserve">Davon's Watch Wayshrine </t>
  </si>
  <si>
    <t xml:space="preserve">Othrenis Wayshrine </t>
  </si>
  <si>
    <t xml:space="preserve">Ebonheart Wayshrine </t>
  </si>
  <si>
    <t xml:space="preserve">Vivec's Antlers Wayshrine </t>
  </si>
  <si>
    <t xml:space="preserve">Sulfur Pools Wayshrine </t>
  </si>
  <si>
    <t xml:space="preserve">Brothers of Strife Wayshrine </t>
  </si>
  <si>
    <t xml:space="preserve">Hrogar's Hold Wayshrine </t>
  </si>
  <si>
    <t xml:space="preserve">Fort Virak Wayshrine </t>
  </si>
  <si>
    <t xml:space="preserve">Iliath Temple Wayshrine </t>
  </si>
  <si>
    <t xml:space="preserve">Sathram Plantation Wayshrine </t>
  </si>
  <si>
    <t xml:space="preserve">Kragenmoor Wayshrine </t>
  </si>
  <si>
    <t xml:space="preserve">Ashen Road Wayshrine </t>
  </si>
  <si>
    <t xml:space="preserve">Venomous Fens Wayshrine </t>
  </si>
  <si>
    <t xml:space="preserve">Selfora Wayshrine </t>
  </si>
  <si>
    <t xml:space="preserve">Silent Mire Wayshrine </t>
  </si>
  <si>
    <t xml:space="preserve">Eidolon's Hollow Wayshrine </t>
  </si>
  <si>
    <t xml:space="preserve">Northpoint Wayshrine </t>
  </si>
  <si>
    <t xml:space="preserve">Fell's Run Wayshrine </t>
  </si>
  <si>
    <t xml:space="preserve">Hoarfrost Downs Wayshrine </t>
  </si>
  <si>
    <t xml:space="preserve">Forsaken Hamlet Wayshrine </t>
  </si>
  <si>
    <t xml:space="preserve">Sanguine Barrows Wayshrine </t>
  </si>
  <si>
    <t xml:space="preserve">Windhelm Wayshrine </t>
  </si>
  <si>
    <t xml:space="preserve">Fort Morvunskar Wayshrine </t>
  </si>
  <si>
    <t xml:space="preserve">Kynesgrove Wayshrine </t>
  </si>
  <si>
    <t xml:space="preserve">Voljar Meadery Wayshrine </t>
  </si>
  <si>
    <t xml:space="preserve">Cradlecrush Wayshrine </t>
  </si>
  <si>
    <t xml:space="preserve">Fort Amol Wayshrine </t>
  </si>
  <si>
    <t xml:space="preserve">Wittestadr Wayshrine </t>
  </si>
  <si>
    <t xml:space="preserve">Mistwatch Wayshrine </t>
  </si>
  <si>
    <t xml:space="preserve">Jorunn's Stand Wayshrine </t>
  </si>
  <si>
    <t xml:space="preserve">Logging Camp Wayshrine </t>
  </si>
  <si>
    <t xml:space="preserve">Skuldafn Wayshrine </t>
  </si>
  <si>
    <t xml:space="preserve">Dungeon: Fungal Grotto I </t>
  </si>
  <si>
    <t xml:space="preserve">Ilayas Ruins Wayshrine </t>
  </si>
  <si>
    <t xml:space="preserve">Vulkwasten Wayshrine </t>
  </si>
  <si>
    <t xml:space="preserve">Dra'bul Wayshrine </t>
  </si>
  <si>
    <t xml:space="preserve">Velyn Harbor Wayshrine </t>
  </si>
  <si>
    <t xml:space="preserve">Bloodtoil Wayshrine </t>
  </si>
  <si>
    <t xml:space="preserve">Abamath Wayshrine </t>
  </si>
  <si>
    <t xml:space="preserve">Wilding Run Wayshrine </t>
  </si>
  <si>
    <t xml:space="preserve">Baandari TradingPost Wayshrine </t>
  </si>
  <si>
    <t xml:space="preserve">Valeguard Wayshrine </t>
  </si>
  <si>
    <t xml:space="preserve">Senie Wayshrine </t>
  </si>
  <si>
    <t xml:space="preserve">Riften Wayshrine </t>
  </si>
  <si>
    <t xml:space="preserve">Skald's Retreat Wayshrine </t>
  </si>
  <si>
    <t xml:space="preserve">Trolhetta Wayshrine </t>
  </si>
  <si>
    <t xml:space="preserve">Trolhetta Summit Wayshrine </t>
  </si>
  <si>
    <t xml:space="preserve">Honrich Tower Wayshrine </t>
  </si>
  <si>
    <t xml:space="preserve">Fallowstone Hall Wayshrine </t>
  </si>
  <si>
    <t xml:space="preserve">Northwind Mine Wayshrine </t>
  </si>
  <si>
    <t xml:space="preserve">Geirmund's Hall Wayshrine </t>
  </si>
  <si>
    <t xml:space="preserve">Taarengrav Wayshrine </t>
  </si>
  <si>
    <t xml:space="preserve">Nimalten Wayshrine </t>
  </si>
  <si>
    <t xml:space="preserve">Ragged Hills Wayshrine </t>
  </si>
  <si>
    <t xml:space="preserve">Fullhelm Fort Wayshrine </t>
  </si>
  <si>
    <t xml:space="preserve">Skywatch Wayshrine </t>
  </si>
  <si>
    <t xml:space="preserve">Quendeluun Wayshrine </t>
  </si>
  <si>
    <t xml:space="preserve">College Wayshrine </t>
  </si>
  <si>
    <t xml:space="preserve">Greenwater Wayshrine </t>
  </si>
  <si>
    <t xml:space="preserve">Fort Zeren Wayshrine </t>
  </si>
  <si>
    <t xml:space="preserve">Foyen Docks Wayshrine </t>
  </si>
  <si>
    <t xml:space="preserve">Windy Glade Wayshrine </t>
  </si>
  <si>
    <t xml:space="preserve">Library of Dusk Wayshrine </t>
  </si>
  <si>
    <t xml:space="preserve">Great Shackle Wayshrine </t>
  </si>
  <si>
    <t xml:space="preserve">The Chasm Wayshrine </t>
  </si>
  <si>
    <t xml:space="preserve">Hollow City Wayshrine </t>
  </si>
  <si>
    <t xml:space="preserve">Endless Stair Wayshrine </t>
  </si>
  <si>
    <t xml:space="preserve">Everfull Flagon Wayshrine </t>
  </si>
  <si>
    <t xml:space="preserve">Moonless Walk Wayshrine </t>
  </si>
  <si>
    <t xml:space="preserve">Haj Uxith Wayshrine </t>
  </si>
  <si>
    <t xml:space="preserve">Manor of Revelry Wayshrine </t>
  </si>
  <si>
    <t xml:space="preserve">Sep's Spine Wayshrine </t>
  </si>
  <si>
    <t xml:space="preserve">Port Hunding Wayshrine </t>
  </si>
  <si>
    <t xml:space="preserve">Reaver Citadel Wayshrine </t>
  </si>
  <si>
    <t xml:space="preserve">The Orchard Wayshrine </t>
  </si>
  <si>
    <t xml:space="preserve">Khenarthi's Roost Wayshrine </t>
  </si>
  <si>
    <t xml:space="preserve">Mistral Wayshrine </t>
  </si>
  <si>
    <t xml:space="preserve">Marbruk Wayshrine </t>
  </si>
  <si>
    <t xml:space="preserve">Vinedusk Wayshrine </t>
  </si>
  <si>
    <t xml:space="preserve">Shrouded Plains Wayshrine </t>
  </si>
  <si>
    <t xml:space="preserve">Court of Contempt Wayshrine </t>
  </si>
  <si>
    <t xml:space="preserve">Greenheart Wayshrine </t>
  </si>
  <si>
    <t xml:space="preserve">Labyrinth Wayshrine </t>
  </si>
  <si>
    <t xml:space="preserve">Falinesti Wayshrine </t>
  </si>
  <si>
    <t xml:space="preserve">Seaside Sanctuary </t>
  </si>
  <si>
    <t xml:space="preserve">Verrant Morass Wayshrine </t>
  </si>
  <si>
    <t xml:space="preserve">Woodhearth Wayshrine </t>
  </si>
  <si>
    <t xml:space="preserve">Moonhenge Wayshrine </t>
  </si>
  <si>
    <t xml:space="preserve">Serpent's Grotto Wayshrine </t>
  </si>
  <si>
    <t xml:space="preserve">Goat's Head Oasis Wayshrine </t>
  </si>
  <si>
    <t xml:space="preserve">Fort Grimwatch Wayshrine </t>
  </si>
  <si>
    <t xml:space="preserve">Fort Sphinxmoth Wayshrine </t>
  </si>
  <si>
    <t xml:space="preserve">Arenthia Wayshrine </t>
  </si>
  <si>
    <t xml:space="preserve">Dune Wayshrine </t>
  </si>
  <si>
    <t xml:space="preserve">Willowgrove Wayshrine </t>
  </si>
  <si>
    <t xml:space="preserve">Moonmont Wayshrine </t>
  </si>
  <si>
    <t xml:space="preserve">Rawl'kha Wayshrine </t>
  </si>
  <si>
    <t xml:space="preserve">S'ren-ja Wayshrine </t>
  </si>
  <si>
    <t xml:space="preserve">Gil-Var-Delle Wayshrine </t>
  </si>
  <si>
    <t xml:space="preserve">Haven Wayshrine </t>
  </si>
  <si>
    <t xml:space="preserve">Redfur Trading Post Wayshrine </t>
  </si>
  <si>
    <t xml:space="preserve">Southpoint Wayshrine </t>
  </si>
  <si>
    <t xml:space="preserve">Cormount Wayshrine </t>
  </si>
  <si>
    <t xml:space="preserve">Ossuary Wayshrine </t>
  </si>
  <si>
    <t xml:space="preserve">Northern High Rock Wayshrine </t>
  </si>
  <si>
    <t xml:space="preserve">Bogmother Wayshrine </t>
  </si>
  <si>
    <t xml:space="preserve">Bleakrock Wayshrine </t>
  </si>
  <si>
    <t xml:space="preserve">Dhalmora Wayshrine </t>
  </si>
  <si>
    <t xml:space="preserve">Tanzelwil Wayshrine </t>
  </si>
  <si>
    <t xml:space="preserve">Firsthold Wayshrine </t>
  </si>
  <si>
    <t xml:space="preserve">Mathiisen Wayshrine </t>
  </si>
  <si>
    <t xml:space="preserve">Vulkhel Guard Wayshrine </t>
  </si>
  <si>
    <t xml:space="preserve">Phaer Wayshrine </t>
  </si>
  <si>
    <t xml:space="preserve">Sandy Grotto Wayshrine </t>
  </si>
  <si>
    <t xml:space="preserve">Saintsport Wayshrine </t>
  </si>
  <si>
    <t xml:space="preserve">Stonetooth Wayshrine </t>
  </si>
  <si>
    <t xml:space="preserve">Grimfield Wayshrine </t>
  </si>
  <si>
    <t xml:space="preserve">Carved Hills Wayshrine </t>
  </si>
  <si>
    <t xml:space="preserve">Dungeon: Vaults of Madness </t>
  </si>
  <si>
    <t xml:space="preserve">Dungeon: Selene's Web </t>
  </si>
  <si>
    <t xml:space="preserve">Dungeon: Blackheart Haven </t>
  </si>
  <si>
    <t xml:space="preserve">Dungeon: Blessed Crucible </t>
  </si>
  <si>
    <t xml:space="preserve">Dungeon: Tempest Island </t>
  </si>
  <si>
    <t xml:space="preserve">Dungeon: Wayrest Sewers I </t>
  </si>
  <si>
    <t xml:space="preserve">Dungeon: Crypt of Hearts I </t>
  </si>
  <si>
    <t xml:space="preserve">Dungeon: Elden Hollow I </t>
  </si>
  <si>
    <t xml:space="preserve">Dungeon: Arx Corinium </t>
  </si>
  <si>
    <t xml:space="preserve">Dungeon: Spindleclutch I </t>
  </si>
  <si>
    <t xml:space="preserve">Dungeon: The Banished Cells I </t>
  </si>
  <si>
    <t xml:space="preserve">Dungeon: Direfrost Keep </t>
  </si>
  <si>
    <t xml:space="preserve">Dungeon: Volenfell </t>
  </si>
  <si>
    <t xml:space="preserve">Dungeon: City of Ash I </t>
  </si>
  <si>
    <t xml:space="preserve">Dungeon: Darkshade Caverns I </t>
  </si>
  <si>
    <t xml:space="preserve">Southern High Rock Wayshrine </t>
  </si>
  <si>
    <t xml:space="preserve">Eastern Elsweyr Wayshrine </t>
  </si>
  <si>
    <t xml:space="preserve">Western Elsweyr Wayshrine </t>
  </si>
  <si>
    <t xml:space="preserve">North Morrowind Wayshrine </t>
  </si>
  <si>
    <t xml:space="preserve">South Morrowind Wayshrine </t>
  </si>
  <si>
    <t xml:space="preserve">Eastern Evermore Wayshrine </t>
  </si>
  <si>
    <t xml:space="preserve">Shad Astula Wayshrine </t>
  </si>
  <si>
    <t xml:space="preserve">Halcyon Lake Wayshrine </t>
  </si>
  <si>
    <t xml:space="preserve">Gray Mire Wayshrine </t>
  </si>
  <si>
    <t xml:space="preserve">Shrouded Pass Wayshrine </t>
  </si>
  <si>
    <t xml:space="preserve">The Harborage </t>
  </si>
  <si>
    <t xml:space="preserve">Falinesti Winter Wayshrine </t>
  </si>
  <si>
    <t xml:space="preserve">Elden Root Wayshrine </t>
  </si>
  <si>
    <t xml:space="preserve">Eyevea </t>
  </si>
  <si>
    <t xml:space="preserve">Hag Fen Wayshrine </t>
  </si>
  <si>
    <t xml:space="preserve">Seeker's Archive Wayshrine </t>
  </si>
  <si>
    <t xml:space="preserve">Shada's Tear Wayshrine </t>
  </si>
  <si>
    <t xml:space="preserve">Sandy Path Wayshrine </t>
  </si>
  <si>
    <t xml:space="preserve">Belkarth Wayshrine </t>
  </si>
  <si>
    <t xml:space="preserve">The Earth Forge </t>
  </si>
  <si>
    <t xml:space="preserve">Spellscar Wayshrine </t>
  </si>
  <si>
    <t xml:space="preserve">Mountain Overlook Wayshrine </t>
  </si>
  <si>
    <t xml:space="preserve">Inazzur's Hold Wayshrine </t>
  </si>
  <si>
    <t xml:space="preserve">Elinhir Wayshrine </t>
  </si>
  <si>
    <t xml:space="preserve">Trial: Hel Ra Citadel </t>
  </si>
  <si>
    <t xml:space="preserve">Trial: Aetherian Archive </t>
  </si>
  <si>
    <t xml:space="preserve">Trial: Sanctum Ophidia </t>
  </si>
  <si>
    <t xml:space="preserve">Dragonstar Wayshrine </t>
  </si>
  <si>
    <t xml:space="preserve">Skyreach Wayshrine </t>
  </si>
  <si>
    <t xml:space="preserve">Valley of Scars Wayshrine </t>
  </si>
  <si>
    <t xml:space="preserve">Dungeon: Imperial City Prison </t>
  </si>
  <si>
    <t xml:space="preserve">Shatul Wayshrine </t>
  </si>
  <si>
    <t xml:space="preserve">Icy Shore Wayshrine </t>
  </si>
  <si>
    <t xml:space="preserve">Two Rivers Wayshrine </t>
  </si>
  <si>
    <t xml:space="preserve">Morkul Plain Wayshrine </t>
  </si>
  <si>
    <t xml:space="preserve">Great Bay Wayshrine </t>
  </si>
  <si>
    <t xml:space="preserve">Frostbreak Ridge Wayshrine </t>
  </si>
  <si>
    <t xml:space="preserve">Siege Road Wayshrine </t>
  </si>
  <si>
    <t xml:space="preserve">Orsinium Wayshrine </t>
  </si>
  <si>
    <t xml:space="preserve">Trader's Road Wayshrine </t>
  </si>
  <si>
    <t xml:space="preserve">Merchant's Gate Wayshrine </t>
  </si>
  <si>
    <t xml:space="preserve">Dungeon: White-Gold Tower </t>
  </si>
  <si>
    <t xml:space="preserve">Maelstrom Arena </t>
  </si>
  <si>
    <t xml:space="preserve">Anvil Wayshrine </t>
  </si>
  <si>
    <t xml:space="preserve">Kvatch Wayshrine </t>
  </si>
  <si>
    <t xml:space="preserve">Strid River Wayshrine </t>
  </si>
  <si>
    <t xml:space="preserve">Gold Coast Wayshrine </t>
  </si>
  <si>
    <t xml:space="preserve">Abah's Landing Wayshrine </t>
  </si>
  <si>
    <t xml:space="preserve">Zeht's Displeasure Wayshrine </t>
  </si>
  <si>
    <t xml:space="preserve">No Shira Citadel Wayshrine </t>
  </si>
  <si>
    <t xml:space="preserve">Trial: Maw of Lorkhaj </t>
  </si>
  <si>
    <t xml:space="preserve">Dungeon: Ruins of Mazzatun </t>
  </si>
  <si>
    <t xml:space="preserve">Dungeon: Cradle of Shadows </t>
  </si>
  <si>
    <t xml:space="preserve">Dungeon: The Banished Cells II </t>
  </si>
  <si>
    <t xml:space="preserve">Dungeon: Wayrest Sewers II </t>
  </si>
  <si>
    <t xml:space="preserve">Dungeon: Darkshade Caverns II </t>
  </si>
  <si>
    <t xml:space="preserve">Dungeon: Elden Hollow II </t>
  </si>
  <si>
    <t xml:space="preserve">Dungeon: Fungal Grotto II </t>
  </si>
  <si>
    <t xml:space="preserve">Dungeon: Spindleclutch II </t>
  </si>
  <si>
    <t xml:space="preserve">Dungeon: City of Ash II </t>
  </si>
  <si>
    <t xml:space="preserve">Dungeon: Crypt of Hearts II </t>
  </si>
  <si>
    <t xml:space="preserve">Dragonstar Arena </t>
  </si>
  <si>
    <t xml:space="preserve">Seyda Neen Wayshrine </t>
  </si>
  <si>
    <t xml:space="preserve">Gnisis Wayshrine </t>
  </si>
  <si>
    <t xml:space="preserve">Ald'ruhn Wayshrine </t>
  </si>
  <si>
    <t xml:space="preserve">Balmora Wayshrine </t>
  </si>
  <si>
    <t xml:space="preserve">Suran Wayshrine </t>
  </si>
  <si>
    <t xml:space="preserve">Molag Mar Wayshrine </t>
  </si>
  <si>
    <t xml:space="preserve">Tel Branora Wayshrine </t>
  </si>
  <si>
    <t xml:space="preserve">Nchuleftingth Wayshrine </t>
  </si>
  <si>
    <t xml:space="preserve">Tel Mora Wayshrine </t>
  </si>
  <si>
    <t xml:space="preserve">Sadrith Mora Wayshrine </t>
  </si>
  <si>
    <t xml:space="preserve">Valley of the Wind Wayshrine </t>
  </si>
  <si>
    <t xml:space="preserve">Vivec City Wayshrine </t>
  </si>
  <si>
    <t xml:space="preserve">Barbed Hook Private Room </t>
  </si>
  <si>
    <t xml:space="preserve">Sisters of the Sands Apartment </t>
  </si>
  <si>
    <t xml:space="preserve">Flaming Nix Deluxe Garret </t>
  </si>
  <si>
    <t xml:space="preserve">Mara's Kiss Public House </t>
  </si>
  <si>
    <t xml:space="preserve">The Rosy Lion </t>
  </si>
  <si>
    <t xml:space="preserve">The Ebony Flask Inn Room </t>
  </si>
  <si>
    <t xml:space="preserve">Serenity Falls Estate </t>
  </si>
  <si>
    <t xml:space="preserve">Daggerfall Overlook </t>
  </si>
  <si>
    <t xml:space="preserve">Ebonheart Chateau </t>
  </si>
  <si>
    <t xml:space="preserve">Black Vine Villa </t>
  </si>
  <si>
    <t xml:space="preserve">Humblemud </t>
  </si>
  <si>
    <t xml:space="preserve">Snugpod </t>
  </si>
  <si>
    <t xml:space="preserve">Captain Margaux's Place </t>
  </si>
  <si>
    <t xml:space="preserve">Kragenhome </t>
  </si>
  <si>
    <t xml:space="preserve">Cyrodilic Jungle House </t>
  </si>
  <si>
    <t xml:space="preserve">Moonmirth House </t>
  </si>
  <si>
    <t xml:space="preserve">Autumn's-Gate </t>
  </si>
  <si>
    <t xml:space="preserve">Hammerdeath Bungalow </t>
  </si>
  <si>
    <t xml:space="preserve">Twin Arches </t>
  </si>
  <si>
    <t xml:space="preserve">Cliffshade </t>
  </si>
  <si>
    <t xml:space="preserve">The Ample Domicile </t>
  </si>
  <si>
    <t xml:space="preserve">Bouldertree Refuge </t>
  </si>
  <si>
    <t xml:space="preserve">Ravenhurst </t>
  </si>
  <si>
    <t xml:space="preserve">Velothi Reverie </t>
  </si>
  <si>
    <t xml:space="preserve">Sleek Creek House </t>
  </si>
  <si>
    <t xml:space="preserve">Grymharth's Woe </t>
  </si>
  <si>
    <t xml:space="preserve">Mournoth Keep </t>
  </si>
  <si>
    <t xml:space="preserve">House of the Silent Magnifico </t>
  </si>
  <si>
    <t xml:space="preserve">Mathiisen Manor </t>
  </si>
  <si>
    <t xml:space="preserve">Stay-Moist Mansion </t>
  </si>
  <si>
    <t xml:space="preserve">The Gorinir Estate </t>
  </si>
  <si>
    <t xml:space="preserve">Gardner House </t>
  </si>
  <si>
    <t xml:space="preserve">Strident Springs Demesne </t>
  </si>
  <si>
    <t xml:space="preserve">Dawnshadow </t>
  </si>
  <si>
    <t xml:space="preserve">Old Mistveil Manor </t>
  </si>
  <si>
    <t xml:space="preserve">Forsaken Stronghold </t>
  </si>
  <si>
    <t xml:space="preserve">Hunding's Palatial Hall </t>
  </si>
  <si>
    <t xml:space="preserve">Grand Topal Hideaway </t>
  </si>
  <si>
    <t xml:space="preserve">Dungeon: Bloodroot Forge </t>
  </si>
  <si>
    <t xml:space="preserve">Earthtear Cavern </t>
  </si>
  <si>
    <t xml:space="preserve">Vivec Temple Wayshrine </t>
  </si>
  <si>
    <t xml:space="preserve">West Gash Wayshrine </t>
  </si>
  <si>
    <t xml:space="preserve">Urshilaku Camp Wayshrine </t>
  </si>
  <si>
    <t xml:space="preserve">Trial: Halls of Fabrication </t>
  </si>
  <si>
    <t xml:space="preserve">Dungeon: Falkreath Hold </t>
  </si>
  <si>
    <t xml:space="preserve">Saint Delyn Penthouse </t>
  </si>
  <si>
    <t xml:space="preserve">Amaya Lake Lodge </t>
  </si>
  <si>
    <t xml:space="preserve">Ald Velothi Harbor House </t>
  </si>
  <si>
    <t xml:space="preserve">Brass Fortress Wayshrine </t>
  </si>
  <si>
    <t xml:space="preserve">Clockwork Crossroads Wayshrine </t>
  </si>
  <si>
    <t xml:space="preserve">Mire Mechanica Wayshrine </t>
  </si>
  <si>
    <t xml:space="preserve">Sanctuary Wayshrine </t>
  </si>
  <si>
    <t xml:space="preserve">Dungeon: Fang Lair </t>
  </si>
  <si>
    <t xml:space="preserve">Exorcised Coven Cottage </t>
  </si>
  <si>
    <t xml:space="preserve">Linchal Grand Manor </t>
  </si>
  <si>
    <t xml:space="preserve">Coldharbour Surreal Estate </t>
  </si>
  <si>
    <t xml:space="preserve">Hakkvild's High Hall </t>
  </si>
  <si>
    <t xml:space="preserve">Trial: Asylum Sanctorium </t>
  </si>
  <si>
    <t xml:space="preserve">The Orbservatory Prior </t>
  </si>
  <si>
    <t xml:space="preserve">Pariah's Pinnacle </t>
  </si>
  <si>
    <t xml:space="preserve">King's Haven Pass Wayshrine </t>
  </si>
  <si>
    <t xml:space="preserve">Shimmerene Wayshrine </t>
  </si>
  <si>
    <t xml:space="preserve">Sil-Var-Woad Wayshrine </t>
  </si>
  <si>
    <t xml:space="preserve">Russafeld Heights Wayshrine </t>
  </si>
  <si>
    <t xml:space="preserve">Cey-Tarn Keep Wayshrine </t>
  </si>
  <si>
    <t xml:space="preserve">Ebon Stadmont Wayshrine </t>
  </si>
  <si>
    <t xml:space="preserve">Alinor Wayshrine </t>
  </si>
  <si>
    <t xml:space="preserve">Lillandril Wayshrine </t>
  </si>
  <si>
    <t xml:space="preserve">Eastern Pass Wayshrine </t>
  </si>
  <si>
    <t xml:space="preserve">The Crystal Tower Wayshrine </t>
  </si>
  <si>
    <t xml:space="preserve">Eldbur Ruins Wayshrine </t>
  </si>
  <si>
    <t xml:space="preserve">Artaeum Wayshrine </t>
  </si>
  <si>
    <t xml:space="preserve">Princely Dawnlight Palace </t>
  </si>
  <si>
    <t xml:space="preserve">The Erstwhile Sanctuary </t>
  </si>
  <si>
    <t xml:space="preserve">Dungeon: Scalecaller Peak </t>
  </si>
  <si>
    <t xml:space="preserve">Trial: Cloudrest </t>
  </si>
  <si>
    <t xml:space="preserve">Sunhold Wayshrine </t>
  </si>
  <si>
    <t xml:space="preserve">Golden Gryphon Garret </t>
  </si>
  <si>
    <t xml:space="preserve">Alinor Crest Townhouse </t>
  </si>
  <si>
    <t xml:space="preserve">Colossal Aldmeri Grotto </t>
  </si>
  <si>
    <t xml:space="preserve">Veyond Wyte Wayshrine </t>
  </si>
  <si>
    <t xml:space="preserve">Dungeon: March of Sacrifices </t>
  </si>
  <si>
    <t xml:space="preserve">Dungeon: Moon Hunter Keep </t>
  </si>
  <si>
    <t xml:space="preserve">Hunter's Glade </t>
  </si>
  <si>
    <t xml:space="preserve">Grand Psijic Villa </t>
  </si>
  <si>
    <t xml:space="preserve">Lilmoth Wayshrine </t>
  </si>
  <si>
    <t xml:space="preserve">Bright-Throat Wayshrine </t>
  </si>
  <si>
    <t xml:space="preserve">Dead-Water Wayshrine </t>
  </si>
  <si>
    <t xml:space="preserve">Root-Whisper Wayshrine </t>
  </si>
  <si>
    <t xml:space="preserve">Blackrose Prison </t>
  </si>
  <si>
    <t xml:space="preserve">Blackrose Prison Wayshrine </t>
  </si>
  <si>
    <t xml:space="preserve">Enchanted Snow Globe Home </t>
  </si>
  <si>
    <t xml:space="preserve">Riverhold Wayshrine </t>
  </si>
  <si>
    <t xml:space="preserve">Rimmen Wayshrine </t>
  </si>
  <si>
    <t xml:space="preserve">The Stitches Wayshrine </t>
  </si>
  <si>
    <t xml:space="preserve">Tenmar Temple Wayshrine </t>
  </si>
  <si>
    <t xml:space="preserve">Scar's End Wayshrine </t>
  </si>
  <si>
    <t xml:space="preserve">Hakoshae Wayshrine </t>
  </si>
  <si>
    <t xml:space="preserve">Lakemire Xanmeer Manor </t>
  </si>
  <si>
    <t xml:space="preserve">Dungeon: Frostvault </t>
  </si>
  <si>
    <t xml:space="preserve">Dungeon: Depths of Malatar </t>
  </si>
  <si>
    <t xml:space="preserve">Dungeon: Moongrave Fane </t>
  </si>
  <si>
    <t xml:space="preserve">Frostvault Chasm </t>
  </si>
  <si>
    <t xml:space="preserve">Elinhir Private Arena </t>
  </si>
  <si>
    <t xml:space="preserve">Sugar Bowl Suite </t>
  </si>
  <si>
    <t xml:space="preserve">Star Haven Wayshrine </t>
  </si>
  <si>
    <t xml:space="preserve">Dungeon: Lair of Maarselok </t>
  </si>
  <si>
    <t xml:space="preserve">Trial: Sunspire </t>
  </si>
  <si>
    <t xml:space="preserve">Hall of the Lunar Champion </t>
  </si>
  <si>
    <t xml:space="preserve">Jode's Embrace </t>
  </si>
  <si>
    <t xml:space="preserve">Senchal Wayshrine </t>
  </si>
  <si>
    <t xml:space="preserve">South Guard Ruins Wayshrine </t>
  </si>
  <si>
    <t xml:space="preserve">Western Plains Wayshrine </t>
  </si>
  <si>
    <t xml:space="preserve">Black Heights Wayshrine </t>
  </si>
  <si>
    <t xml:space="preserve">Pridehome Wayshrine </t>
  </si>
  <si>
    <t xml:space="preserve">Dragonguard Sanctum Wayshrine </t>
  </si>
  <si>
    <t xml:space="preserve">Wraithhome </t>
  </si>
  <si>
    <t xml:space="preserve">Moon-Sugar Meadow </t>
  </si>
  <si>
    <t xml:space="preserve">Dusktown Wayshrine </t>
  </si>
  <si>
    <t xml:space="preserve">Greymoor Keep Wayshrine </t>
  </si>
  <si>
    <t xml:space="preserve">Lightless Hollow Wayshrine </t>
  </si>
  <si>
    <t xml:space="preserve">Dark Moon Grotto Wayshrine </t>
  </si>
  <si>
    <t xml:space="preserve">Kilkreath Temple Wayshrine </t>
  </si>
  <si>
    <t xml:space="preserve">Morthal Wayshrine </t>
  </si>
  <si>
    <t xml:space="preserve">Mor Khazgur Wayshrine </t>
  </si>
  <si>
    <t xml:space="preserve">Dragon Bridge Wayshrine </t>
  </si>
  <si>
    <t xml:space="preserve">Southern Watch Wayshrine </t>
  </si>
  <si>
    <t xml:space="preserve">Frozen Coast Wayshrine </t>
  </si>
  <si>
    <t xml:space="preserve">Solitude Wayshrine </t>
  </si>
  <si>
    <t xml:space="preserve">Lucky Cat Landing </t>
  </si>
  <si>
    <t xml:space="preserve">Potentate's Retreat </t>
  </si>
  <si>
    <t xml:space="preserve">Dungeon: Icereach </t>
  </si>
  <si>
    <t xml:space="preserve">Dungeon: Unhallowed Grave </t>
  </si>
  <si>
    <t xml:space="preserve">Solitude Docks Wayshrine </t>
  </si>
  <si>
    <t xml:space="preserve">Thieves' Oasis </t>
  </si>
  <si>
    <t xml:space="preserve">Forgemaster Falls </t>
  </si>
  <si>
    <t xml:space="preserve">Deepwood Vale Wayshrine </t>
  </si>
  <si>
    <t xml:space="preserve">Dwarven Run Wayshrine </t>
  </si>
  <si>
    <t xml:space="preserve">Grotto Falls Wayshrine </t>
  </si>
  <si>
    <t xml:space="preserve">Deep Overlook Wayshrine </t>
  </si>
  <si>
    <t xml:space="preserve">Western Greymoor Wayshrine </t>
  </si>
  <si>
    <t xml:space="preserve">Trial: Kyne's Aegis </t>
  </si>
  <si>
    <t>nodeId</t>
  </si>
  <si>
    <t>currentMapIndex</t>
  </si>
  <si>
    <t>currentMapId</t>
  </si>
  <si>
    <t>currentMapeName EN</t>
  </si>
  <si>
    <t>mapZoneId</t>
  </si>
  <si>
    <t>mapZoneIndex</t>
  </si>
  <si>
    <t>zoneName EN</t>
  </si>
  <si>
    <t>POI type</t>
  </si>
  <si>
    <t>wayshrine name EN</t>
  </si>
  <si>
    <t>Last dumped "map names" on: 2020-04-23, PTS 100031 Greymoor,  via chat /script LibSets.DebugGetAllMapNames(). For the different languages change the language ingame via chat /script SetCVar("language.2", "&lt;lang&gt;") where &lt;lang&gt;= "de",, "en", or "fr" e.g.</t>
  </si>
  <si>
    <t>Last dumped "set names" on: 2020-04-23, PTS 100031 Greymoor, via chat /script LibSets.DebugScanAllSetData() (non client language dependent) and then /script LibSets.DebugGetAllSetNames(). For the different languages change the language ingame via chat /script SetCVar("language.2", "&lt;lang&gt;") where &lt;lang&gt;= "de",, "en", or "fr" e.g.</t>
  </si>
  <si>
    <t>Last dumped "dungeon data" on: 2020-04-23, PTS 100031 Greymoor,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</si>
  <si>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"zone data": 2020-04-23, PTS 100031 Greymoor, via chat /script LibSets.DebugGetAllZoneInfo(). For the different languages change the language ingame via chat /script SetCVar("language.2", "&lt;lang&gt;") where &lt;lang&gt;= "de",, "en", or "fr" e.g.</t>
  </si>
  <si>
    <t>Last dumped "wayshrines" on: 2020-04-23, PTS 100031 Greymoor, via chat /script LibSets.DebugGetAllWayshrineInfo(). For the different languages change the language ingame via chat /script SetCVar("language.2", "&lt;lang&gt;") where &lt;lang&gt;= "de",, "en", or "fr" e.g.</t>
  </si>
  <si>
    <t xml:space="preserve">Last dumped "wayshrine names" on: 2020-04-23, PTS 100031 Greymoor, via chat /script LibSets.DebugGetAllWayshrineNames(). For the different languages change the language ingame via chat /script SetCVar("language.2", "&lt;lang&gt;") where &lt;lang&gt;= "de",, "en", or "fr" e.g.												</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</si>
  <si>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</si>
  <si>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</si>
  <si>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</si>
  <si>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</si>
  <si>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</si>
  <si>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Winter's Respite</t>
  </si>
  <si>
    <t>Winterruhe</t>
  </si>
  <si>
    <t>Giftschlag</t>
  </si>
  <si>
    <t>Venomous Smite</t>
  </si>
  <si>
    <t>Ewiger Elan</t>
  </si>
  <si>
    <t>Eternal Vigor</t>
  </si>
  <si>
    <t>Stuhns Gunst</t>
  </si>
  <si>
    <t>Stuhn's Favor</t>
  </si>
  <si>
    <t>Appetit des Drachen</t>
  </si>
  <si>
    <t>Dragon's Appetite</t>
  </si>
  <si>
    <t>Kynes Wind</t>
  </si>
  <si>
    <t>Kyne's Wind</t>
  </si>
  <si>
    <t>Kynes perfektionierter Wind</t>
  </si>
  <si>
    <t>Perfected Kyne's Wind</t>
  </si>
  <si>
    <t>Vrols Befehl</t>
  </si>
  <si>
    <t>Vrol's Command</t>
  </si>
  <si>
    <t>Vrols perfektionierter Befehl</t>
  </si>
  <si>
    <t>Perfected Vrol's Command</t>
  </si>
  <si>
    <t>Brüllender Opportunist</t>
  </si>
  <si>
    <t>Roaring Opportunist</t>
  </si>
  <si>
    <t>Perfektionierter brüllender Opportunist</t>
  </si>
  <si>
    <t>Perfected Roaring Opportunist</t>
  </si>
  <si>
    <t>Yandirs Macht</t>
  </si>
  <si>
    <t>Yandir's Might</t>
  </si>
  <si>
    <t>Yandirs perfektionierte Macht</t>
  </si>
  <si>
    <t>Perfected Yandir's Might</t>
  </si>
  <si>
    <t>Bloodlord's Embrace (OLD)</t>
  </si>
  <si>
    <t>Thrassian Stranglers</t>
  </si>
  <si>
    <t>Thrassische Würger</t>
  </si>
  <si>
    <t>Snow Treaders (OLD)</t>
  </si>
  <si>
    <t>Ring der Wilden Jagd</t>
  </si>
  <si>
    <t>Ring of the Wild Hunt</t>
  </si>
  <si>
    <t>Malacath's Band of Brutality X</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</si>
  <si>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</si>
  <si>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</si>
  <si>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</si>
  <si>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</si>
  <si>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</si>
  <si>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</si>
  <si>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</si>
  <si>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</si>
  <si>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</si>
  <si>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</si>
  <si>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</si>
  <si>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</si>
  <si>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Malacath's Band of Brutality</t>
  </si>
  <si>
    <t>Bloodlord's Embrace</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</si>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</sst>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rgb="FF00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sz val="10"/>
      <color rgb="FF000000"/>
      <name val="Courier New"/>
      <family val="3"/>
    </font>
    <font>
      <b/>
      <sz val="11"/>
      <color rgb="FF3F3F3F"/>
      <name val="Calibri"/>
      <family val="2"/>
      <scheme val="minor"/>
    </font>
  </fonts>
  <fills count="9">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s>
  <borders count="6">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7" borderId="3" applyNumberFormat="0" applyFont="0" applyAlignment="0" applyProtection="0"/>
    <xf numFmtId="0" fontId="13" fillId="8" borderId="1" applyNumberFormat="0" applyAlignment="0" applyProtection="0"/>
    <xf numFmtId="0" fontId="23" fillId="4" borderId="2" applyNumberFormat="0" applyAlignment="0" applyProtection="0"/>
  </cellStyleXfs>
  <cellXfs count="78">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1" fillId="4" borderId="1" xfId="3" applyFont="1" applyAlignment="1">
      <alignment vertical="center"/>
    </xf>
    <xf numFmtId="0" fontId="12"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3" fillId="8" borderId="1" xfId="5" applyAlignment="1">
      <alignment wrapText="1"/>
    </xf>
    <xf numFmtId="0" fontId="13" fillId="8" borderId="1" xfId="5"/>
    <xf numFmtId="0" fontId="14" fillId="0" borderId="0" xfId="0" applyFont="1"/>
    <xf numFmtId="0" fontId="14" fillId="0" borderId="0" xfId="0" applyFont="1" applyAlignment="1">
      <alignment wrapText="1"/>
    </xf>
    <xf numFmtId="0" fontId="1" fillId="0" borderId="0" xfId="1" applyFill="1"/>
    <xf numFmtId="0" fontId="0" fillId="0" borderId="0" xfId="0" applyFill="1"/>
    <xf numFmtId="0" fontId="0" fillId="6" borderId="0" xfId="0" applyFill="1" applyAlignment="1">
      <alignment horizontal="left"/>
    </xf>
    <xf numFmtId="0" fontId="8" fillId="0" borderId="0" xfId="3" applyFont="1" applyFill="1" applyBorder="1" applyAlignment="1"/>
    <xf numFmtId="0" fontId="0" fillId="0" borderId="1" xfId="0" applyBorder="1"/>
    <xf numFmtId="0" fontId="3" fillId="4" borderId="0" xfId="3" applyBorder="1"/>
    <xf numFmtId="0" fontId="13" fillId="8" borderId="0" xfId="5" applyBorder="1"/>
    <xf numFmtId="0" fontId="0" fillId="0" borderId="0" xfId="0" applyBorder="1"/>
    <xf numFmtId="0" fontId="3" fillId="4" borderId="1" xfId="3" applyBorder="1"/>
    <xf numFmtId="0" fontId="13" fillId="8" borderId="1" xfId="5" applyBorder="1"/>
    <xf numFmtId="0" fontId="0" fillId="0" borderId="1" xfId="0" applyFill="1" applyBorder="1"/>
    <xf numFmtId="0" fontId="1" fillId="2" borderId="0" xfId="1" applyBorder="1"/>
    <xf numFmtId="0" fontId="1" fillId="2" borderId="0" xfId="1" applyBorder="1" applyAlignment="1">
      <alignment vertical="center"/>
    </xf>
    <xf numFmtId="0" fontId="18" fillId="0" borderId="0" xfId="1" applyFont="1" applyFill="1" applyAlignment="1"/>
    <xf numFmtId="0" fontId="15" fillId="6" borderId="0" xfId="1" applyFont="1" applyFill="1" applyAlignment="1">
      <alignment horizontal="left"/>
    </xf>
    <xf numFmtId="0" fontId="18" fillId="0" borderId="0" xfId="0" applyFont="1"/>
    <xf numFmtId="0" fontId="19" fillId="0" borderId="0" xfId="0" applyFont="1"/>
    <xf numFmtId="0" fontId="20" fillId="4" borderId="1" xfId="3" applyFont="1" applyAlignment="1">
      <alignment vertical="center"/>
    </xf>
    <xf numFmtId="0" fontId="20" fillId="4" borderId="1" xfId="3" applyFont="1"/>
    <xf numFmtId="0" fontId="21" fillId="4" borderId="1" xfId="3" applyFont="1"/>
    <xf numFmtId="0" fontId="21" fillId="4" borderId="1" xfId="3" applyFont="1" applyAlignment="1">
      <alignment vertical="center"/>
    </xf>
    <xf numFmtId="0" fontId="22" fillId="0" borderId="0" xfId="0"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2" fillId="7" borderId="0" xfId="4" applyFont="1" applyBorder="1"/>
    <xf numFmtId="0" fontId="13" fillId="8" borderId="0" xfId="5" applyNumberFormat="1" applyBorder="1"/>
    <xf numFmtId="0" fontId="0" fillId="6" borderId="0" xfId="0" applyFill="1" applyAlignment="1"/>
    <xf numFmtId="0" fontId="0" fillId="6" borderId="4" xfId="0" applyFill="1" applyBorder="1" applyAlignment="1"/>
    <xf numFmtId="0" fontId="23" fillId="4" borderId="2" xfId="6" applyAlignment="1"/>
    <xf numFmtId="0" fontId="23" fillId="4" borderId="2" xfId="6" applyAlignment="1">
      <alignment wrapText="1"/>
    </xf>
    <xf numFmtId="0" fontId="23" fillId="4" borderId="2" xfId="6"/>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6" fillId="6" borderId="5" xfId="3" applyFont="1" applyFill="1" applyBorder="1" applyAlignment="1">
      <alignment horizontal="left"/>
    </xf>
    <xf numFmtId="0" fontId="16" fillId="6" borderId="0" xfId="3" applyFont="1" applyFill="1" applyBorder="1" applyAlignment="1">
      <alignment horizontal="left"/>
    </xf>
    <xf numFmtId="0" fontId="16" fillId="6" borderId="1" xfId="3" applyFont="1" applyFill="1" applyAlignment="1">
      <alignment horizontal="left"/>
    </xf>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491"/>
  <sheetViews>
    <sheetView tabSelected="1" zoomScaleNormal="100" workbookViewId="0">
      <pane xSplit="7" ySplit="2" topLeftCell="H469" activePane="bottomRight" state="frozen"/>
      <selection pane="topRight" activeCell="H1" sqref="H1"/>
      <selection pane="bottomLeft" activeCell="A3" sqref="A3"/>
      <selection pane="bottomRight" activeCell="A491" sqref="A491"/>
    </sheetView>
  </sheetViews>
  <sheetFormatPr baseColWidth="10" defaultRowHeight="15" x14ac:dyDescent="0.25"/>
  <cols>
    <col min="1" max="1" width="16.42578125" style="5" bestFit="1" customWidth="1"/>
    <col min="2" max="2" width="48.140625" bestFit="1" customWidth="1"/>
    <col min="3" max="3" width="37.28515625" bestFit="1" customWidth="1"/>
    <col min="4" max="4" width="23.85546875" style="3" customWidth="1"/>
    <col min="5" max="5" width="14.5703125" customWidth="1"/>
    <col min="6" max="6" width="17" customWidth="1"/>
    <col min="7" max="7" width="28.85546875" style="3" customWidth="1"/>
    <col min="8" max="8" width="8.140625" customWidth="1"/>
    <col min="9" max="9" width="16" customWidth="1"/>
    <col min="10" max="10" width="8.140625" bestFit="1" customWidth="1"/>
    <col min="11" max="11" width="11.85546875" customWidth="1"/>
    <col min="12" max="12" width="12.28515625" customWidth="1"/>
    <col min="13" max="13" width="12.140625" customWidth="1"/>
    <col min="14" max="14" width="9.5703125" customWidth="1"/>
    <col min="15" max="15" width="18.85546875" style="70" customWidth="1"/>
    <col min="16" max="16" width="19.85546875" style="3" bestFit="1" customWidth="1"/>
    <col min="17" max="17" width="26.140625" bestFit="1" customWidth="1"/>
    <col min="18" max="18" width="18.7109375" style="70" customWidth="1"/>
    <col min="19" max="19" width="16" style="19" customWidth="1"/>
    <col min="20" max="20" width="22.42578125" style="3" bestFit="1" customWidth="1"/>
    <col min="21" max="21" width="22.42578125" style="33" customWidth="1"/>
    <col min="22" max="22" width="28.28515625" style="3" customWidth="1"/>
    <col min="23" max="23" width="28.85546875" style="3" bestFit="1" customWidth="1"/>
    <col min="24" max="24" width="19.85546875" style="3" customWidth="1"/>
    <col min="25" max="25" width="19.42578125" bestFit="1" customWidth="1"/>
    <col min="26" max="26" width="19.42578125" style="33" customWidth="1"/>
    <col min="27" max="28" width="17.7109375" style="3" customWidth="1"/>
    <col min="29" max="29" width="19.85546875" bestFit="1" customWidth="1"/>
    <col min="30" max="30" width="17.7109375" customWidth="1"/>
    <col min="31" max="31" width="17.7109375" style="33" customWidth="1"/>
    <col min="32" max="33" width="17.7109375" style="3" customWidth="1"/>
    <col min="34" max="34" width="19.85546875" bestFit="1" customWidth="1"/>
    <col min="35" max="35" width="17.7109375" customWidth="1"/>
    <col min="36" max="36" width="17.7109375" style="33" customWidth="1"/>
    <col min="37" max="38" width="17.7109375" style="3" customWidth="1"/>
    <col min="39" max="39" width="19.85546875" style="3" customWidth="1"/>
    <col min="40" max="40" width="17.140625" bestFit="1" customWidth="1"/>
    <col min="41" max="41" width="17.140625" style="33" customWidth="1"/>
    <col min="42" max="43" width="17.7109375" style="3" customWidth="1"/>
    <col min="44" max="44" width="19.85546875" style="3" customWidth="1"/>
    <col min="45" max="45" width="17.140625" bestFit="1" customWidth="1"/>
    <col min="46" max="46" width="17.140625" style="33" customWidth="1"/>
    <col min="47" max="48" width="17.7109375" style="3" customWidth="1"/>
    <col min="49" max="49" width="79" style="21" bestFit="1" customWidth="1"/>
    <col min="50" max="50" width="75.5703125" style="21" bestFit="1" customWidth="1"/>
    <col min="51" max="51" width="73" style="21" bestFit="1" customWidth="1"/>
    <col min="52" max="52" width="166.140625" style="21" customWidth="1"/>
    <col min="53" max="53" width="88" style="21" customWidth="1"/>
  </cols>
  <sheetData>
    <row r="1" spans="1:53" s="37" customFormat="1" x14ac:dyDescent="0.25">
      <c r="A1" s="36"/>
      <c r="D1" s="66" t="s">
        <v>2343</v>
      </c>
      <c r="E1" s="66"/>
      <c r="F1" s="66"/>
      <c r="G1" s="66"/>
      <c r="H1" s="66"/>
      <c r="I1" s="66"/>
      <c r="J1" s="66"/>
      <c r="K1" s="66"/>
      <c r="L1" s="66"/>
      <c r="M1" s="66"/>
      <c r="N1" s="66"/>
      <c r="O1" s="68"/>
      <c r="P1" s="66"/>
      <c r="Q1" s="66"/>
      <c r="R1" s="68"/>
      <c r="S1" s="66"/>
      <c r="T1" s="66"/>
      <c r="U1" s="66"/>
      <c r="V1" s="66"/>
      <c r="W1" s="66"/>
      <c r="X1" s="66"/>
      <c r="Y1" s="66"/>
      <c r="Z1" s="66"/>
      <c r="AA1" s="66"/>
      <c r="AB1" s="66"/>
      <c r="AC1" s="66"/>
      <c r="AD1" s="66"/>
      <c r="AE1" s="66"/>
      <c r="AF1" s="66"/>
      <c r="AG1" s="66"/>
      <c r="AH1" s="66"/>
      <c r="AI1" s="66"/>
      <c r="AJ1" s="66"/>
      <c r="AK1" s="66"/>
      <c r="AL1" s="66"/>
      <c r="AM1" s="66"/>
      <c r="AN1" s="66"/>
      <c r="AO1" s="66"/>
      <c r="AP1" s="66"/>
      <c r="AQ1" s="66"/>
      <c r="AR1" s="66"/>
      <c r="AS1" s="66"/>
      <c r="AT1" s="66"/>
      <c r="AU1" s="66"/>
      <c r="AV1" s="66"/>
      <c r="AW1" s="66"/>
      <c r="AX1" s="66"/>
      <c r="AY1" s="66"/>
      <c r="AZ1" s="66"/>
      <c r="BA1" s="67"/>
    </row>
    <row r="2" spans="1:53" s="1" customFormat="1" ht="120" customHeight="1" x14ac:dyDescent="0.25">
      <c r="A2" s="5" t="s">
        <v>89</v>
      </c>
      <c r="B2" s="1" t="s">
        <v>81</v>
      </c>
      <c r="C2" s="1" t="s">
        <v>82</v>
      </c>
      <c r="D2" s="3" t="s">
        <v>1615</v>
      </c>
      <c r="E2" s="1" t="s">
        <v>1445</v>
      </c>
      <c r="F2" s="1" t="s">
        <v>1491</v>
      </c>
      <c r="G2" s="3" t="s">
        <v>1588</v>
      </c>
      <c r="H2" s="11" t="s">
        <v>1549</v>
      </c>
      <c r="I2" s="11" t="s">
        <v>2429</v>
      </c>
      <c r="J2" s="11" t="s">
        <v>1548</v>
      </c>
      <c r="K2" s="11" t="s">
        <v>1617</v>
      </c>
      <c r="L2" s="11" t="s">
        <v>1546</v>
      </c>
      <c r="M2" s="11" t="s">
        <v>1547</v>
      </c>
      <c r="N2" s="11" t="s">
        <v>1545</v>
      </c>
      <c r="O2" s="69" t="s">
        <v>2428</v>
      </c>
      <c r="P2" s="13" t="s">
        <v>1438</v>
      </c>
      <c r="Q2" s="23" t="s">
        <v>1550</v>
      </c>
      <c r="R2" s="69" t="s">
        <v>2423</v>
      </c>
      <c r="S2" s="22" t="s">
        <v>1589</v>
      </c>
      <c r="T2" s="3" t="s">
        <v>75</v>
      </c>
      <c r="U2" s="32" t="s">
        <v>1708</v>
      </c>
      <c r="V2" s="13" t="s">
        <v>1696</v>
      </c>
      <c r="W2" s="13" t="s">
        <v>1697</v>
      </c>
      <c r="X2" s="13" t="s">
        <v>1439</v>
      </c>
      <c r="Y2" s="23" t="s">
        <v>1551</v>
      </c>
      <c r="Z2" s="32" t="s">
        <v>1712</v>
      </c>
      <c r="AA2" s="13" t="s">
        <v>1698</v>
      </c>
      <c r="AB2" s="13" t="s">
        <v>1699</v>
      </c>
      <c r="AC2" s="13" t="s">
        <v>1440</v>
      </c>
      <c r="AD2" s="23" t="s">
        <v>1552</v>
      </c>
      <c r="AE2" s="32" t="s">
        <v>1754</v>
      </c>
      <c r="AF2" s="13" t="s">
        <v>1700</v>
      </c>
      <c r="AG2" s="13" t="s">
        <v>1701</v>
      </c>
      <c r="AH2" s="13" t="s">
        <v>1596</v>
      </c>
      <c r="AI2" s="23" t="s">
        <v>1597</v>
      </c>
      <c r="AJ2" s="32" t="s">
        <v>1755</v>
      </c>
      <c r="AK2" s="13" t="s">
        <v>1702</v>
      </c>
      <c r="AL2" s="13" t="s">
        <v>1703</v>
      </c>
      <c r="AM2" s="13" t="s">
        <v>1598</v>
      </c>
      <c r="AN2" s="23" t="s">
        <v>1599</v>
      </c>
      <c r="AO2" s="32" t="s">
        <v>1756</v>
      </c>
      <c r="AP2" s="13" t="s">
        <v>1704</v>
      </c>
      <c r="AQ2" s="13" t="s">
        <v>1705</v>
      </c>
      <c r="AR2" s="13" t="s">
        <v>1613</v>
      </c>
      <c r="AS2" s="23" t="s">
        <v>1614</v>
      </c>
      <c r="AT2" s="32" t="s">
        <v>1757</v>
      </c>
      <c r="AU2" s="13" t="s">
        <v>1706</v>
      </c>
      <c r="AV2" s="13" t="s">
        <v>1707</v>
      </c>
      <c r="AW2" s="20" t="s">
        <v>1441</v>
      </c>
      <c r="AX2" s="20" t="s">
        <v>1442</v>
      </c>
      <c r="AY2" s="20" t="s">
        <v>1443</v>
      </c>
      <c r="AZ2" s="20"/>
      <c r="BA2" s="20" t="s">
        <v>1444</v>
      </c>
    </row>
    <row r="3" spans="1:53" x14ac:dyDescent="0.25">
      <c r="A3" s="12">
        <v>19</v>
      </c>
      <c r="B3" t="s">
        <v>738</v>
      </c>
      <c r="C3" t="s">
        <v>739</v>
      </c>
      <c r="D3" s="3">
        <f t="shared" ref="D3:D66" si="0">A3</f>
        <v>19</v>
      </c>
      <c r="G3" s="8" t="s">
        <v>1652</v>
      </c>
      <c r="I3" t="s">
        <v>97</v>
      </c>
      <c r="J3" t="s">
        <v>97</v>
      </c>
      <c r="K3">
        <v>-1</v>
      </c>
      <c r="L3">
        <v>-1</v>
      </c>
      <c r="M3">
        <v>-1</v>
      </c>
      <c r="N3">
        <v>0</v>
      </c>
      <c r="O3" s="70" t="s">
        <v>59</v>
      </c>
      <c r="P3" s="3">
        <f>IF(AND(G3&lt;&gt;"LIBSETS_SETTYPE_BATTLEGROUND",G3&lt;&gt;"LIBSETS_SETTYPE_SPECIAL",G3&lt;&gt;"LIBSETS_SETTYPE_MYTHIC"), IF(Q3&lt;&gt;"",VLOOKUP(Q3,'ESO zone constants'!$D$2:$H$4950,5,FALSE),""),"")</f>
        <v>31</v>
      </c>
      <c r="Q3" t="str">
        <f>IF(OR(K3="",K3&lt;=0,ISERROR(K3)),IF(AND(O3&lt;&gt;"",NOT(ISERROR(O3))),O3, ""),VLOOKUP(K3,'ESO wayshrine node constants'!$A$3:$D$10003,4,FALSE))</f>
        <v>Selene's Web</v>
      </c>
      <c r="S3" s="19" t="str">
        <f>IF(AND(R3&lt;&gt;"",NOT(ISERROR(R3))),R3,IF(P3&lt;&gt;"",IF(NOT(ISERROR(VLOOKUP(P3,'ESO Dungeon constants'!$D$3:$H$9999,5,FALSE))),VLOOKUP(P3,'ESO Dungeon constants'!$D$3:$I$9999,6,FALSE),VLOOKUP(P3,'ESO zone constants'!$H$2:$K$9984,4,FALSE)),""))</f>
        <v>DLC_BASE_GAME</v>
      </c>
      <c r="T3" s="3" t="str">
        <f>IF(S3&lt;&gt;"",VLOOKUP(S3,'LibSets constants'!$B$4:$C$1000,2,FALSE),"")</f>
        <v>Included in base game</v>
      </c>
      <c r="V3" s="44" t="str">
        <f>IF(U3&lt;&gt;"",IF(U3&lt;&gt;"LIBSETS_DROP_MECHANIC_MONSTER_NAME",VLOOKUP(U3,'LibSets constants'!$I$4:$L$1000,3,FALSE),""),"")</f>
        <v/>
      </c>
      <c r="W3" s="44" t="str">
        <f>IF(U3&lt;&gt;"",IF(U3&lt;&gt;"LIBSETS_DROP_MECHANIC_MONSTER_NAME",VLOOKUP(U3,'LibSets constants'!$I$4:$L$1000,4,FALSE),""),"")</f>
        <v/>
      </c>
      <c r="X3" s="3" t="str">
        <f>IF(G3&lt;&gt;"LIBSETS_SETTYPE_BATTLEGROUND",IF(G3&lt;&gt;"LIBSETS_SETTYPE_SPECIAL",IF(Y3&lt;&gt;"",VLOOKUP(Y3,'ESO zone constants'!$D$2:$H$4950,5,FALSE),""),""),"")</f>
        <v/>
      </c>
      <c r="Z3" s="45"/>
      <c r="AA3" s="44" t="str">
        <f>IF(Z3&lt;&gt;"",IF(Z3&lt;&gt;"LIBSETS_DROP_MECHANIC_MONSTER_NAME",VLOOKUP(Z3,'LibSets constants'!$I$4:$L$1000,3,FALSE),""),"")</f>
        <v/>
      </c>
      <c r="AB3" s="44" t="str">
        <f>IF(Z3&lt;&gt;"",IF(Z3&lt;&gt;"LIBSETS_DROP_MECHANIC_MONSTER_NAME",VLOOKUP(Z3,'LibSets constants'!$I$4:$L$1000,4,FALSE),""),"")</f>
        <v/>
      </c>
      <c r="AC3" s="3" t="str">
        <f>IF(G3&lt;&gt;"LIBSETS_SETTYPE_BATTLEGROUND",IF(G3&lt;&gt;"LIBSETS_SETTYPE_SPECIAL",IF(AD3&lt;&gt;"",VLOOKUP(AD3,'ESO zone constants'!$D$2:$H$4950,5,FALSE),""),""),"")</f>
        <v/>
      </c>
      <c r="AE3" s="45"/>
      <c r="AF3" s="44" t="str">
        <f>IF(AE3&lt;&gt;"",IF(AE3&lt;&gt;"LIBSETS_DROP_MECHANIC_MONSTER_NAME",VLOOKUP(AE3,'LibSets constants'!$I$4:$L$1000,3,FALSE),""),"")</f>
        <v/>
      </c>
      <c r="AG3" s="44" t="str">
        <f>IF(AE3&lt;&gt;"",IF(AE3&lt;&gt;"LIBSETS_DROP_MECHANIC_MONSTER_NAME",VLOOKUP(AE3,'LibSets constants'!$I$4:$L$1000,4,FALSE),""),"")</f>
        <v/>
      </c>
      <c r="AH3" s="3" t="str">
        <f>IF(G3&lt;&gt;"LIBSETS_SETTYPE_BATTLEGROUND",IF(G3&lt;&gt;"LIBSETS_SETTYPE_SPECIAL",IF(AI3&lt;&gt;"",VLOOKUP(AI3,'ESO zone constants'!$D$2:$H$4950,5,FALSE),""),""),"")</f>
        <v/>
      </c>
      <c r="AJ3" s="45"/>
      <c r="AK3" s="44" t="str">
        <f>IF(AJ3&lt;&gt;"",IF(AJ3&lt;&gt;"LIBSETS_DROP_MECHANIC_MONSTER_NAME",VLOOKUP(AJ3,'LibSets constants'!$I$4:$L$1000,3,FALSE),""),"")</f>
        <v/>
      </c>
      <c r="AL3" s="44" t="str">
        <f>IF(AJ3&lt;&gt;"",IF(AJ3&lt;&gt;"LIBSETS_DROP_MECHANIC_MONSTER_NAME",VLOOKUP(AJ3,'LibSets constants'!$I$4:$L$1000,4,FALSE),""),"")</f>
        <v/>
      </c>
      <c r="AM3" s="3" t="str">
        <f>IF(G3&lt;&gt;"LIBSETS_SETTYPE_BATTLEGROUND",IF(G3&lt;&gt;"LIBSETS_SETTYPE_SPECIAL",IF(AN3&lt;&gt;"",VLOOKUP(AN3,'ESO zone constants'!$D$2:$H$4950,5,FALSE),""),""),"")</f>
        <v/>
      </c>
      <c r="AO3" s="45"/>
      <c r="AP3" s="44" t="str">
        <f>IF(AO3&lt;&gt;"",IF(AO3&lt;&gt;"LIBSETS_DROP_MECHANIC_MONSTER_NAME",VLOOKUP(AO3,'LibSets constants'!$I$4:$L$1000,3,FALSE),""),"")</f>
        <v/>
      </c>
      <c r="AQ3" s="44" t="str">
        <f>IF(AO3&lt;&gt;"",IF(AO3&lt;&gt;"LIBSETS_DROP_MECHANIC_MONSTER_NAME",VLOOKUP(AO3,'LibSets constants'!$I$4:$L$1000,4,FALSE),""),"")</f>
        <v/>
      </c>
      <c r="AR3" s="3" t="str">
        <f>IF(G3&lt;&gt;"LIBSETS_SETTYPE_BATTLEGROUND",IF(G3&lt;&gt;"LIBSETS_SETTYPE_SPECIAL",IF(AS3&lt;&gt;"",VLOOKUP(AS3,'ESO zone constants'!$D$2:$H$4950,5,FALSE),""),""),"")</f>
        <v/>
      </c>
      <c r="AT3" s="45"/>
      <c r="AU3" s="44" t="str">
        <f>IF(AT3&lt;&gt;"",IF(AT3&lt;&gt;"LIBSETS_DROP_MECHANIC_MONSTER_NAME",VLOOKUP(AT3,'LibSets constants'!$I$4:$L$1000,3,FALSE),""),"")</f>
        <v/>
      </c>
      <c r="AV3" s="44" t="str">
        <f>IF(AT3&lt;&gt;"",IF(AT3&lt;&gt;"LIBSETS_DROP_MECHANIC_MONSTER_NAME",VLOOKUP(AT3,'LibSets constants'!$I$4:$L$1000,4,FALSE),""),"")</f>
        <v/>
      </c>
      <c r="AW3" s="21" t="str">
        <f t="shared" ref="AW3:AW66" si="1">IF(A3="???","--","")&amp;IF(F3&lt;&gt;"Not in the game (anymore)",IF(A3&lt;&gt;"",CONCATENATE("[",A3,"] = {wayshrines={")&amp;IF(K3&lt;&gt;"",CONCATENATE(K3,","),"")&amp;IF(L3&lt;&gt;"",CONCATENATE(L3,","),"")&amp;IF(M3&lt;&gt;"",CONCATENATE(M3,","),"")&amp;CONCATENATE("}")&amp;IF(VALUE(N3)&gt;0,CONCATENATE(", traitsNeeded=",N3),"")&amp;CONCATENATE(", dlcId=",IF(S3&lt;&gt;"",S3,"DLC_BASE_GAME")),""),"")</f>
        <v>[19] = {wayshrines={-1,-1,-1,}, dlcId=DLC_BASE_GAME</v>
      </c>
      <c r="AX3" s="21" t="str">
        <f t="shared" ref="AX3:AX66" si="2">IF(F3&lt;&gt;"Not in the game (anymore)",IF(A3&lt;&gt;"",IF(P3&lt;&gt;"",CONCATENATE(", zoneIds={",P3),"")&amp;IF(X3&lt;&gt;"",CONCATENATE(",",X3),"")&amp;IF(AC3&lt;&gt;"",CONCATENATE(",",AC3),"")&amp;IF(AH3&lt;&gt;"",CONCATENATE(",",AH3),"")&amp;IF(AM3&lt;&gt;"",CONCATENATE(",",AM3),"")&amp;IF(AR3&lt;&gt;"",CONCATENATE(",",AR3),"")&amp;IF(P3&lt;&gt;"",CONCATENATE("}",""),"")&amp;IF(OR(I3="true",I3="false",I3&lt;&gt;""), CONCATENATE(", veteran=", I3), ""),""),"")</f>
        <v>, zoneIds={31}, veteran=false</v>
      </c>
      <c r="AY3" s="21" t="str">
        <f t="shared" ref="AY3:AY66" si="3">IF(F3&lt;&gt;"Not in the game (anymore)",IF(A3&lt;&gt;"",", setType="&amp;G3,"")&amp;IF(J3="true",", multiTrialSet=true",""),"")</f>
        <v>, setType=LIBSETS_SETTYPE_DUNGEON</v>
      </c>
      <c r="AZ3" s="21" t="str">
        <f t="shared" ref="AZ3:AZ66" si="4">IF(F3&lt;&gt;"Not in the game (anymore)",IF(U3&lt;&gt;"",", dropMechanic={"&amp;U3&amp;IF(Z3&lt;&gt;"",","&amp;Z3,"")&amp;IF(AE3&lt;&gt;"",","&amp;AE3,"")&amp;IF(AJ3&lt;&gt;"",","&amp;AJ3,"")&amp;IF(AO3&lt;&gt;"",","&amp;AO3,"")&amp;IF(AT3&lt;&gt;"",","&amp;AT3,"")&amp;"}"&amp;IF(U3="LIBSETS_DROP_MECHANIC_MONSTER_NAME",", dropMechanicNames={" &amp; IF(V3&lt;&gt;"","['en']='"&amp;V3&amp;"'","") &amp; IF(W3&lt;&gt;"",", ['de']='" &amp; W3&amp;"'","") &amp; "}",""),"")&amp;"},","")</f>
        <v>},</v>
      </c>
      <c r="BA3" s="21" t="str">
        <f t="shared" ref="BA3:BA66" si="5">IF(F3&lt;&gt;"Not in the game (anymore)",IF(C3&lt;&gt;"",CONCATENATE(" --",C3," / ",B3,"   [",IF(Q3&lt;&gt;"",Q3,""),IF(Y3&lt;&gt;"",", "&amp;Y3,""),IF(AD3&lt;&gt;"",", "&amp;AD3,""),IF(AI3&lt;&gt;"",", "&amp;AI3,""),IF(AN3&lt;&gt;"",", "&amp;AN3,""),IF(AS3&lt;&gt;"",", "&amp;AS3,""),"]")),"")</f>
        <v xml:space="preserve"> --Vestments of the Warlock / Gewänder des Hexers   [Selene's Web]</v>
      </c>
    </row>
    <row r="4" spans="1:53" x14ac:dyDescent="0.25">
      <c r="A4" s="12">
        <v>20</v>
      </c>
      <c r="B4" t="s">
        <v>740</v>
      </c>
      <c r="C4" t="s">
        <v>741</v>
      </c>
      <c r="D4" s="3">
        <f t="shared" si="0"/>
        <v>20</v>
      </c>
      <c r="G4" s="8" t="s">
        <v>1655</v>
      </c>
      <c r="I4" t="s">
        <v>97</v>
      </c>
      <c r="J4" t="s">
        <v>97</v>
      </c>
      <c r="K4">
        <v>-1</v>
      </c>
      <c r="L4">
        <v>-1</v>
      </c>
      <c r="M4">
        <v>-1</v>
      </c>
      <c r="N4">
        <v>0</v>
      </c>
      <c r="O4" s="70" t="s">
        <v>117</v>
      </c>
      <c r="P4" s="3">
        <f>IF(AND(G4&lt;&gt;"LIBSETS_SETTYPE_BATTLEGROUND",G4&lt;&gt;"LIBSETS_SETTYPE_SPECIAL",G4&lt;&gt;"LIBSETS_SETTYPE_MYTHIC"), IF(Q4&lt;&gt;"",VLOOKUP(Q4,'ESO zone constants'!$D$2:$H$4950,5,FALSE),""),"")</f>
        <v>103</v>
      </c>
      <c r="Q4" t="str">
        <f>IF(OR(K4="",K4&lt;=0,ISERROR(K4)),IF(AND(O4&lt;&gt;"",NOT(ISERROR(O4))),O4, ""),VLOOKUP(K4,'ESO wayshrine node constants'!$A$3:$D$10003,4,FALSE))</f>
        <v>The Rift</v>
      </c>
      <c r="S4" s="19" t="str">
        <f>IF(AND(R4&lt;&gt;"",NOT(ISERROR(R4))),R4,IF(P4&lt;&gt;"",IF(NOT(ISERROR(VLOOKUP(P4,'ESO Dungeon constants'!$D$3:$H$9999,5,FALSE))),VLOOKUP(P4,'ESO Dungeon constants'!$D$3:$I$9999,6,FALSE),VLOOKUP(P4,'ESO zone constants'!$H$2:$K$9984,4,FALSE)),""))</f>
        <v>DLC_BASE_GAME</v>
      </c>
      <c r="T4" s="3" t="str">
        <f>IF(S4&lt;&gt;"",VLOOKUP(S4,'LibSets constants'!$B$4:$C$1000,2,FALSE),"")</f>
        <v>Included in base game</v>
      </c>
      <c r="U4" s="33" t="s">
        <v>1742</v>
      </c>
      <c r="V4" s="44" t="str">
        <f>IF(U4&lt;&gt;"",IF(U4&lt;&gt;"LIBSETS_DROP_MECHANIC_MONSTER_NAME",VLOOKUP(U4,'LibSets constants'!$I$4:$L$1000,3,FALSE),""),"")</f>
        <v>Delve bosses have a chance to drop a waist or feet.</v>
      </c>
      <c r="W4" s="44" t="str">
        <f>IF(U4&lt;&gt;"",IF(U4&lt;&gt;"LIBSETS_DROP_MECHANIC_MONSTER_NAME",VLOOKUP(U4,'LibSets constants'!$I$4:$L$1000,4,FALSE),""),"")</f>
        <v>Bosse in Gewölben haben die Chance, eine Taille oder Füße fallen zu lassen.</v>
      </c>
      <c r="X4" s="3" t="str">
        <f>IF(G4&lt;&gt;"LIBSETS_SETTYPE_BATTLEGROUND",IF(G4&lt;&gt;"LIBSETS_SETTYPE_SPECIAL",IF(Y4&lt;&gt;"",VLOOKUP(Y4,'ESO zone constants'!$D$2:$H$4950,5,FALSE),""),""),"")</f>
        <v/>
      </c>
      <c r="Z4" s="45" t="s">
        <v>1743</v>
      </c>
      <c r="AA4" s="44" t="str">
        <f>IF(Z4&lt;&gt;"",IF(Z4&lt;&gt;"LIBSETS_DROP_MECHANIC_MONSTER_NAME",VLOOKUP(Z4,'LibSets constants'!$I$4:$L$1000,3,FALSE),""),"")</f>
        <v>Overland group bosses have a 100% chance to drop head, chest, legs, or weapon.</v>
      </c>
      <c r="AB4" s="44" t="str">
        <f>IF(Z4&lt;&gt;"",IF(Z4&lt;&gt;"LIBSETS_DROP_MECHANIC_MONSTER_NAME",VLOOKUP(Z4,'LibSets constants'!$I$4:$L$1000,4,FALSE),""),"")</f>
        <v>Überland Gruppenbosse haben eine Chance von 100%, Kopf, Brust, Beine oder Waffen fallen zu lassen.</v>
      </c>
      <c r="AC4" s="3" t="str">
        <f>IF(G4&lt;&gt;"LIBSETS_SETTYPE_BATTLEGROUND",IF(G4&lt;&gt;"LIBSETS_SETTYPE_SPECIAL",IF(AD4&lt;&gt;"",VLOOKUP(AD4,'ESO zone constants'!$D$2:$H$4950,5,FALSE),""),""),"")</f>
        <v/>
      </c>
      <c r="AE4" s="45" t="s">
        <v>1744</v>
      </c>
      <c r="AF4" s="44" t="str">
        <f>IF(AE4&lt;&gt;"",IF(AE4&lt;&gt;"LIBSETS_DROP_MECHANIC_MONSTER_NAME",VLOOKUP(AE4,'LibSets constants'!$I$4:$L$1000,3,FALSE),""),"")</f>
        <v>Public dungeon bosses have a chance to drop a shoulder, hand, or weapon.</v>
      </c>
      <c r="AG4" s="44" t="str">
        <f>IF(AE4&lt;&gt;"",IF(AE4&lt;&gt;"LIBSETS_DROP_MECHANIC_MONSTER_NAME",VLOOKUP(AE4,'LibSets constants'!$I$4:$L$1000,4,FALSE),""),"")</f>
        <v>Öffentliche Dungeon-Bosse haben die Möglichkeit, eine Schulter, Handschuhe oder eine Waffe fallen zu lassen.</v>
      </c>
      <c r="AH4" s="3" t="str">
        <f>IF(G4&lt;&gt;"LIBSETS_SETTYPE_BATTLEGROUND",IF(G4&lt;&gt;"LIBSETS_SETTYPE_SPECIAL",IF(AI4&lt;&gt;"",VLOOKUP(AI4,'ESO zone constants'!$D$2:$H$4950,5,FALSE),""),""),"")</f>
        <v/>
      </c>
      <c r="AJ4" s="45" t="s">
        <v>1745</v>
      </c>
      <c r="AK4" s="44" t="str">
        <f>IF(AJ4&lt;&gt;"",IF(AJ4&lt;&gt;"LIBSETS_DROP_MECHANIC_MONSTER_NAME",VLOOKUP(AJ4,'LibSets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 s="44" t="str">
        <f>IF(AJ4&lt;&gt;"",IF(AJ4&lt;&gt;"LIBSETS_DROP_MECHANIC_MONSTER_NAME",VLOOKUP(AJ4,'LibSets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 s="3" t="str">
        <f>IF(G4&lt;&gt;"LIBSETS_SETTYPE_BATTLEGROUND",IF(G4&lt;&gt;"LIBSETS_SETTYPE_SPECIAL",IF(AN4&lt;&gt;"",VLOOKUP(AN4,'ESO zone constants'!$D$2:$H$4950,5,FALSE),""),""),"")</f>
        <v/>
      </c>
      <c r="AO4" s="45"/>
      <c r="AP4" s="44" t="str">
        <f>IF(AO4&lt;&gt;"",IF(AO4&lt;&gt;"LIBSETS_DROP_MECHANIC_MONSTER_NAME",VLOOKUP(AO4,'LibSets constants'!$I$4:$L$1000,3,FALSE),""),"")</f>
        <v/>
      </c>
      <c r="AQ4" s="44" t="str">
        <f>IF(AO4&lt;&gt;"",IF(AO4&lt;&gt;"LIBSETS_DROP_MECHANIC_MONSTER_NAME",VLOOKUP(AO4,'LibSets constants'!$I$4:$L$1000,4,FALSE),""),"")</f>
        <v/>
      </c>
      <c r="AR4" s="3" t="str">
        <f>IF(G4&lt;&gt;"LIBSETS_SETTYPE_BATTLEGROUND",IF(G4&lt;&gt;"LIBSETS_SETTYPE_SPECIAL",IF(AS4&lt;&gt;"",VLOOKUP(AS4,'ESO zone constants'!$D$2:$H$4950,5,FALSE),""),""),"")</f>
        <v/>
      </c>
      <c r="AT4" s="45"/>
      <c r="AU4" s="44" t="str">
        <f>IF(AT4&lt;&gt;"",IF(AT4&lt;&gt;"LIBSETS_DROP_MECHANIC_MONSTER_NAME",VLOOKUP(AT4,'LibSets constants'!$I$4:$L$1000,3,FALSE),""),"")</f>
        <v/>
      </c>
      <c r="AV4" s="44" t="str">
        <f>IF(AT4&lt;&gt;"",IF(AT4&lt;&gt;"LIBSETS_DROP_MECHANIC_MONSTER_NAME",VLOOKUP(AT4,'LibSets constants'!$I$4:$L$1000,4,FALSE),""),"")</f>
        <v/>
      </c>
      <c r="AW4" s="21" t="str">
        <f t="shared" si="1"/>
        <v>[20] = {wayshrines={-1,-1,-1,}, dlcId=DLC_BASE_GAME</v>
      </c>
      <c r="AX4" s="21" t="str">
        <f t="shared" si="2"/>
        <v>, zoneIds={103}, veteran=false</v>
      </c>
      <c r="AY4" s="21" t="str">
        <f t="shared" si="3"/>
        <v>, setType=LIBSETS_SETTYPE_OVERLAND</v>
      </c>
      <c r="AZ4" s="21" t="str">
        <f t="shared" si="4"/>
        <v>, dropMechanic={LIBSETS_DROP_MECHANIC_OVERLAND_BOSS_DELVE,LIBSETS_DROP_MECHANIC_OVERLAND_WORLDBOSS,LIBSETS_DROP_MECHANIC_OVERLAND_BOSS_PUBLIC_DUNGEON,LIBSETS_DROP_MECHANIC_OVERLAND_CHEST}},</v>
      </c>
      <c r="BA4" s="21" t="str">
        <f t="shared" si="5"/>
        <v xml:space="preserve"> --Witchman Armor / Hexenwerk   [The Rift]</v>
      </c>
    </row>
    <row r="5" spans="1:53" x14ac:dyDescent="0.25">
      <c r="A5" s="12">
        <v>21</v>
      </c>
      <c r="B5" t="s">
        <v>742</v>
      </c>
      <c r="C5" t="s">
        <v>743</v>
      </c>
      <c r="D5" s="3">
        <f t="shared" si="0"/>
        <v>21</v>
      </c>
      <c r="G5" s="8" t="s">
        <v>1655</v>
      </c>
      <c r="I5" t="s">
        <v>97</v>
      </c>
      <c r="J5" t="s">
        <v>97</v>
      </c>
      <c r="K5">
        <v>-1</v>
      </c>
      <c r="L5">
        <v>-1</v>
      </c>
      <c r="M5">
        <v>-1</v>
      </c>
      <c r="N5">
        <v>0</v>
      </c>
      <c r="O5" s="70" t="s">
        <v>116</v>
      </c>
      <c r="P5" s="3">
        <f>IF(AND(G5&lt;&gt;"LIBSETS_SETTYPE_BATTLEGROUND",G5&lt;&gt;"LIBSETS_SETTYPE_SPECIAL",G5&lt;&gt;"LIBSETS_SETTYPE_MYTHIC"), IF(Q5&lt;&gt;"",VLOOKUP(Q5,'ESO zone constants'!$D$2:$H$4950,5,FALSE),""),"")</f>
        <v>101</v>
      </c>
      <c r="Q5" t="str">
        <f>IF(OR(K5="",K5&lt;=0,ISERROR(K5)),IF(AND(O5&lt;&gt;"",NOT(ISERROR(O5))),O5, ""),VLOOKUP(K5,'ESO wayshrine node constants'!$A$3:$D$10003,4,FALSE))</f>
        <v>Eastmarch</v>
      </c>
      <c r="S5" s="19" t="str">
        <f>IF(AND(R5&lt;&gt;"",NOT(ISERROR(R5))),R5,IF(P5&lt;&gt;"",IF(NOT(ISERROR(VLOOKUP(P5,'ESO Dungeon constants'!$D$3:$H$9999,5,FALSE))),VLOOKUP(P5,'ESO Dungeon constants'!$D$3:$I$9999,6,FALSE),VLOOKUP(P5,'ESO zone constants'!$H$2:$K$9984,4,FALSE)),""))</f>
        <v>DLC_BASE_GAME</v>
      </c>
      <c r="T5" s="3" t="str">
        <f>IF(S5&lt;&gt;"",VLOOKUP(S5,'LibSets constants'!$B$4:$C$1000,2,FALSE),"")</f>
        <v>Included in base game</v>
      </c>
      <c r="U5" s="33" t="s">
        <v>1742</v>
      </c>
      <c r="V5" s="3" t="str">
        <f>IF(U5&lt;&gt;"",IF(U5&lt;&gt;"LIBSETS_DROP_MECHANIC_MONSTER_NAME",VLOOKUP(U5,'LibSets constants'!$I$4:$L$1000,3,FALSE),""),"")</f>
        <v>Delve bosses have a chance to drop a waist or feet.</v>
      </c>
      <c r="W5" s="3" t="str">
        <f>IF(U5&lt;&gt;"",IF(U5&lt;&gt;"LIBSETS_DROP_MECHANIC_MONSTER_NAME",VLOOKUP(U5,'LibSets constants'!$I$4:$L$1000,4,FALSE),""),"")</f>
        <v>Bosse in Gewölben haben die Chance, eine Taille oder Füße fallen zu lassen.</v>
      </c>
      <c r="X5" s="3" t="str">
        <f>IF(G5&lt;&gt;"LIBSETS_SETTYPE_BATTLEGROUND",IF(G5&lt;&gt;"LIBSETS_SETTYPE_SPECIAL",IF(Y5&lt;&gt;"",VLOOKUP(Y5,'ESO zone constants'!$D$2:$H$4950,5,FALSE),""),""),"")</f>
        <v/>
      </c>
      <c r="Z5" s="33" t="s">
        <v>1743</v>
      </c>
      <c r="AA5" s="3" t="str">
        <f>IF(Z5&lt;&gt;"",IF(Z5&lt;&gt;"LIBSETS_DROP_MECHANIC_MONSTER_NAME",VLOOKUP(Z5,'LibSets constants'!$I$4:$L$1000,3,FALSE),""),"")</f>
        <v>Overland group bosses have a 100% chance to drop head, chest, legs, or weapon.</v>
      </c>
      <c r="AB5" s="3" t="str">
        <f>IF(Z5&lt;&gt;"",IF(Z5&lt;&gt;"LIBSETS_DROP_MECHANIC_MONSTER_NAME",VLOOKUP(Z5,'LibSets constants'!$I$4:$L$1000,4,FALSE),""),"")</f>
        <v>Überland Gruppenbosse haben eine Chance von 100%, Kopf, Brust, Beine oder Waffen fallen zu lassen.</v>
      </c>
      <c r="AC5" s="3" t="str">
        <f>IF(G5&lt;&gt;"LIBSETS_SETTYPE_BATTLEGROUND",IF(G5&lt;&gt;"LIBSETS_SETTYPE_SPECIAL",IF(AD5&lt;&gt;"",VLOOKUP(AD5,'ESO zone constants'!$D$2:$H$4950,5,FALSE),""),""),"")</f>
        <v/>
      </c>
      <c r="AE5" s="33" t="s">
        <v>1744</v>
      </c>
      <c r="AF5" s="3" t="str">
        <f>IF(AE5&lt;&gt;"",IF(AE5&lt;&gt;"LIBSETS_DROP_MECHANIC_MONSTER_NAME",VLOOKUP(AE5,'LibSets constants'!$I$4:$L$1000,3,FALSE),""),"")</f>
        <v>Public dungeon bosses have a chance to drop a shoulder, hand, or weapon.</v>
      </c>
      <c r="AG5" s="3" t="str">
        <f>IF(AE5&lt;&gt;"",IF(AE5&lt;&gt;"LIBSETS_DROP_MECHANIC_MONSTER_NAME",VLOOKUP(AE5,'LibSets constants'!$I$4:$L$1000,4,FALSE),""),"")</f>
        <v>Öffentliche Dungeon-Bosse haben die Möglichkeit, eine Schulter, Handschuhe oder eine Waffe fallen zu lassen.</v>
      </c>
      <c r="AH5" s="3" t="str">
        <f>IF(G5&lt;&gt;"LIBSETS_SETTYPE_BATTLEGROUND",IF(G5&lt;&gt;"LIBSETS_SETTYPE_SPECIAL",IF(AI5&lt;&gt;"",VLOOKUP(AI5,'ESO zone constants'!$D$2:$H$4950,5,FALSE),""),""),"")</f>
        <v/>
      </c>
      <c r="AJ5" s="33" t="s">
        <v>1745</v>
      </c>
      <c r="AK5" s="3" t="str">
        <f>IF(AJ5&lt;&gt;"",IF(AJ5&lt;&gt;"LIBSETS_DROP_MECHANIC_MONSTER_NAME",VLOOKUP(AJ5,'LibSets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 s="3" t="str">
        <f>IF(AJ5&lt;&gt;"",IF(AJ5&lt;&gt;"LIBSETS_DROP_MECHANIC_MONSTER_NAME",VLOOKUP(AJ5,'LibSets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 s="3" t="str">
        <f>IF(G5&lt;&gt;"LIBSETS_SETTYPE_BATTLEGROUND",IF(G5&lt;&gt;"LIBSETS_SETTYPE_SPECIAL",IF(AN5&lt;&gt;"",VLOOKUP(AN5,'ESO zone constants'!$D$2:$H$4950,5,FALSE),""),""),"")</f>
        <v/>
      </c>
      <c r="AP5" s="3" t="str">
        <f>IF(AO5&lt;&gt;"",IF(AO5&lt;&gt;"LIBSETS_DROP_MECHANIC_MONSTER_NAME",VLOOKUP(AO5,'LibSets constants'!$I$4:$L$1000,3,FALSE),""),"")</f>
        <v/>
      </c>
      <c r="AQ5" s="3" t="str">
        <f>IF(AO5&lt;&gt;"",IF(AO5&lt;&gt;"LIBSETS_DROP_MECHANIC_MONSTER_NAME",VLOOKUP(AO5,'LibSets constants'!$I$4:$L$1000,4,FALSE),""),"")</f>
        <v/>
      </c>
      <c r="AR5" s="3" t="str">
        <f>IF(G5&lt;&gt;"LIBSETS_SETTYPE_BATTLEGROUND",IF(G5&lt;&gt;"LIBSETS_SETTYPE_SPECIAL",IF(AS5&lt;&gt;"",VLOOKUP(AS5,'ESO zone constants'!$D$2:$H$4950,5,FALSE),""),""),"")</f>
        <v/>
      </c>
      <c r="AU5" s="3" t="str">
        <f>IF(AT5&lt;&gt;"",IF(AT5&lt;&gt;"LIBSETS_DROP_MECHANIC_MONSTER_NAME",VLOOKUP(AT5,'LibSets constants'!$I$4:$L$1000,3,FALSE),""),"")</f>
        <v/>
      </c>
      <c r="AV5" s="3" t="str">
        <f>IF(AT5&lt;&gt;"",IF(AT5&lt;&gt;"LIBSETS_DROP_MECHANIC_MONSTER_NAME",VLOOKUP(AT5,'LibSets constants'!$I$4:$L$1000,4,FALSE),""),"")</f>
        <v/>
      </c>
      <c r="AW5" s="21" t="str">
        <f t="shared" si="1"/>
        <v>[21] = {wayshrines={-1,-1,-1,}, dlcId=DLC_BASE_GAME</v>
      </c>
      <c r="AX5" s="21" t="str">
        <f t="shared" si="2"/>
        <v>, zoneIds={101}, veteran=false</v>
      </c>
      <c r="AY5" s="21" t="str">
        <f t="shared" si="3"/>
        <v>, setType=LIBSETS_SETTYPE_OVERLAND</v>
      </c>
      <c r="AZ5" s="21" t="str">
        <f t="shared" si="4"/>
        <v>, dropMechanic={LIBSETS_DROP_MECHANIC_OVERLAND_BOSS_DELVE,LIBSETS_DROP_MECHANIC_OVERLAND_WORLDBOSS,LIBSETS_DROP_MECHANIC_OVERLAND_BOSS_PUBLIC_DUNGEON,LIBSETS_DROP_MECHANIC_OVERLAND_CHEST}},</v>
      </c>
      <c r="BA5" s="21" t="str">
        <f t="shared" si="5"/>
        <v xml:space="preserve"> --Akaviri Dragonguard / Akavirische Drachengarde   [Eastmarch]</v>
      </c>
    </row>
    <row r="6" spans="1:53" x14ac:dyDescent="0.25">
      <c r="A6" s="12">
        <v>22</v>
      </c>
      <c r="B6" t="s">
        <v>744</v>
      </c>
      <c r="C6" t="s">
        <v>745</v>
      </c>
      <c r="D6" s="3">
        <f t="shared" si="0"/>
        <v>22</v>
      </c>
      <c r="G6" s="8" t="s">
        <v>1655</v>
      </c>
      <c r="I6" t="s">
        <v>97</v>
      </c>
      <c r="J6" t="s">
        <v>97</v>
      </c>
      <c r="K6">
        <v>-1</v>
      </c>
      <c r="L6">
        <v>-1</v>
      </c>
      <c r="M6">
        <v>-1</v>
      </c>
      <c r="N6">
        <v>0</v>
      </c>
      <c r="O6" s="70" t="s">
        <v>110</v>
      </c>
      <c r="P6" s="3">
        <f>IF(AND(G6&lt;&gt;"LIBSETS_SETTYPE_BATTLEGROUND",G6&lt;&gt;"LIBSETS_SETTYPE_SPECIAL",G6&lt;&gt;"LIBSETS_SETTYPE_MYTHIC"), IF(Q6&lt;&gt;"",VLOOKUP(Q6,'ESO zone constants'!$D$2:$H$4950,5,FALSE),""),"")</f>
        <v>19</v>
      </c>
      <c r="Q6" t="str">
        <f>IF(OR(K6="",K6&lt;=0,ISERROR(K6)),IF(AND(O6&lt;&gt;"",NOT(ISERROR(O6))),O6, ""),VLOOKUP(K6,'ESO wayshrine node constants'!$A$3:$D$10003,4,FALSE))</f>
        <v>Stormhaven</v>
      </c>
      <c r="S6" s="19" t="str">
        <f>IF(AND(R6&lt;&gt;"",NOT(ISERROR(R6))),R6,IF(P6&lt;&gt;"",IF(NOT(ISERROR(VLOOKUP(P6,'ESO Dungeon constants'!$D$3:$H$9999,5,FALSE))),VLOOKUP(P6,'ESO Dungeon constants'!$D$3:$I$9999,6,FALSE),VLOOKUP(P6,'ESO zone constants'!$H$2:$K$9984,4,FALSE)),""))</f>
        <v>DLC_BASE_GAME</v>
      </c>
      <c r="T6" s="3" t="str">
        <f>IF(S6&lt;&gt;"",VLOOKUP(S6,'LibSets constants'!$B$4:$C$1000,2,FALSE),"")</f>
        <v>Included in base game</v>
      </c>
      <c r="U6" s="33" t="s">
        <v>1742</v>
      </c>
      <c r="V6" s="3" t="str">
        <f>IF(U6&lt;&gt;"",IF(U6&lt;&gt;"LIBSETS_DROP_MECHANIC_MONSTER_NAME",VLOOKUP(U6,'LibSets constants'!$I$4:$L$1000,3,FALSE),""),"")</f>
        <v>Delve bosses have a chance to drop a waist or feet.</v>
      </c>
      <c r="W6" s="3" t="str">
        <f>IF(U6&lt;&gt;"",IF(U6&lt;&gt;"LIBSETS_DROP_MECHANIC_MONSTER_NAME",VLOOKUP(U6,'LibSets constants'!$I$4:$L$1000,4,FALSE),""),"")</f>
        <v>Bosse in Gewölben haben die Chance, eine Taille oder Füße fallen zu lassen.</v>
      </c>
      <c r="X6" s="3" t="str">
        <f>IF(G6&lt;&gt;"LIBSETS_SETTYPE_BATTLEGROUND",IF(G6&lt;&gt;"LIBSETS_SETTYPE_SPECIAL",IF(Y6&lt;&gt;"",VLOOKUP(Y6,'ESO zone constants'!$D$2:$H$4950,5,FALSE),""),""),"")</f>
        <v/>
      </c>
      <c r="Z6" s="33" t="s">
        <v>1743</v>
      </c>
      <c r="AA6" s="3" t="str">
        <f>IF(Z6&lt;&gt;"",IF(Z6&lt;&gt;"LIBSETS_DROP_MECHANIC_MONSTER_NAME",VLOOKUP(Z6,'LibSets constants'!$I$4:$L$1000,3,FALSE),""),"")</f>
        <v>Overland group bosses have a 100% chance to drop head, chest, legs, or weapon.</v>
      </c>
      <c r="AB6" s="3" t="str">
        <f>IF(Z6&lt;&gt;"",IF(Z6&lt;&gt;"LIBSETS_DROP_MECHANIC_MONSTER_NAME",VLOOKUP(Z6,'LibSets constants'!$I$4:$L$1000,4,FALSE),""),"")</f>
        <v>Überland Gruppenbosse haben eine Chance von 100%, Kopf, Brust, Beine oder Waffen fallen zu lassen.</v>
      </c>
      <c r="AC6" s="3" t="str">
        <f>IF(G6&lt;&gt;"LIBSETS_SETTYPE_BATTLEGROUND",IF(G6&lt;&gt;"LIBSETS_SETTYPE_SPECIAL",IF(AD6&lt;&gt;"",VLOOKUP(AD6,'ESO zone constants'!$D$2:$H$4950,5,FALSE),""),""),"")</f>
        <v/>
      </c>
      <c r="AE6" s="33" t="s">
        <v>1744</v>
      </c>
      <c r="AF6" s="3" t="str">
        <f>IF(AE6&lt;&gt;"",IF(AE6&lt;&gt;"LIBSETS_DROP_MECHANIC_MONSTER_NAME",VLOOKUP(AE6,'LibSets constants'!$I$4:$L$1000,3,FALSE),""),"")</f>
        <v>Public dungeon bosses have a chance to drop a shoulder, hand, or weapon.</v>
      </c>
      <c r="AG6" s="3" t="str">
        <f>IF(AE6&lt;&gt;"",IF(AE6&lt;&gt;"LIBSETS_DROP_MECHANIC_MONSTER_NAME",VLOOKUP(AE6,'LibSets constants'!$I$4:$L$1000,4,FALSE),""),"")</f>
        <v>Öffentliche Dungeon-Bosse haben die Möglichkeit, eine Schulter, Handschuhe oder eine Waffe fallen zu lassen.</v>
      </c>
      <c r="AH6" s="3" t="str">
        <f>IF(G6&lt;&gt;"LIBSETS_SETTYPE_BATTLEGROUND",IF(G6&lt;&gt;"LIBSETS_SETTYPE_SPECIAL",IF(AI6&lt;&gt;"",VLOOKUP(AI6,'ESO zone constants'!$D$2:$H$4950,5,FALSE),""),""),"")</f>
        <v/>
      </c>
      <c r="AJ6" s="33" t="s">
        <v>1745</v>
      </c>
      <c r="AK6" s="3" t="str">
        <f>IF(AJ6&lt;&gt;"",IF(AJ6&lt;&gt;"LIBSETS_DROP_MECHANIC_MONSTER_NAME",VLOOKUP(AJ6,'LibSets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 s="3" t="str">
        <f>IF(AJ6&lt;&gt;"",IF(AJ6&lt;&gt;"LIBSETS_DROP_MECHANIC_MONSTER_NAME",VLOOKUP(AJ6,'LibSets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 s="3" t="str">
        <f>IF(G6&lt;&gt;"LIBSETS_SETTYPE_BATTLEGROUND",IF(G6&lt;&gt;"LIBSETS_SETTYPE_SPECIAL",IF(AN6&lt;&gt;"",VLOOKUP(AN6,'ESO zone constants'!$D$2:$H$4950,5,FALSE),""),""),"")</f>
        <v/>
      </c>
      <c r="AP6" s="3" t="str">
        <f>IF(AO6&lt;&gt;"",IF(AO6&lt;&gt;"LIBSETS_DROP_MECHANIC_MONSTER_NAME",VLOOKUP(AO6,'LibSets constants'!$I$4:$L$1000,3,FALSE),""),"")</f>
        <v/>
      </c>
      <c r="AQ6" s="3" t="str">
        <f>IF(AO6&lt;&gt;"",IF(AO6&lt;&gt;"LIBSETS_DROP_MECHANIC_MONSTER_NAME",VLOOKUP(AO6,'LibSets constants'!$I$4:$L$1000,4,FALSE),""),"")</f>
        <v/>
      </c>
      <c r="AR6" s="3" t="str">
        <f>IF(G6&lt;&gt;"LIBSETS_SETTYPE_BATTLEGROUND",IF(G6&lt;&gt;"LIBSETS_SETTYPE_SPECIAL",IF(AS6&lt;&gt;"",VLOOKUP(AS6,'ESO zone constants'!$D$2:$H$4950,5,FALSE),""),""),"")</f>
        <v/>
      </c>
      <c r="AU6" s="3" t="str">
        <f>IF(AT6&lt;&gt;"",IF(AT6&lt;&gt;"LIBSETS_DROP_MECHANIC_MONSTER_NAME",VLOOKUP(AT6,'LibSets constants'!$I$4:$L$1000,3,FALSE),""),"")</f>
        <v/>
      </c>
      <c r="AV6" s="3" t="str">
        <f>IF(AT6&lt;&gt;"",IF(AT6&lt;&gt;"LIBSETS_DROP_MECHANIC_MONSTER_NAME",VLOOKUP(AT6,'LibSets constants'!$I$4:$L$1000,4,FALSE),""),"")</f>
        <v/>
      </c>
      <c r="AW6" s="21" t="str">
        <f t="shared" si="1"/>
        <v>[22] = {wayshrines={-1,-1,-1,}, dlcId=DLC_BASE_GAME</v>
      </c>
      <c r="AX6" s="21" t="str">
        <f t="shared" si="2"/>
        <v>, zoneIds={19}, veteran=false</v>
      </c>
      <c r="AY6" s="21" t="str">
        <f t="shared" si="3"/>
        <v>, setType=LIBSETS_SETTYPE_OVERLAND</v>
      </c>
      <c r="AZ6" s="21" t="str">
        <f t="shared" si="4"/>
        <v>, dropMechanic={LIBSETS_DROP_MECHANIC_OVERLAND_BOSS_DELVE,LIBSETS_DROP_MECHANIC_OVERLAND_WORLDBOSS,LIBSETS_DROP_MECHANIC_OVERLAND_BOSS_PUBLIC_DUNGEON,LIBSETS_DROP_MECHANIC_OVERLAND_CHEST}},</v>
      </c>
      <c r="BA6" s="21" t="str">
        <f t="shared" si="5"/>
        <v xml:space="preserve"> --Dreamer's Mantle / Mantel des Träumers   [Stormhaven]</v>
      </c>
    </row>
    <row r="7" spans="1:53" x14ac:dyDescent="0.25">
      <c r="A7" s="12">
        <v>23</v>
      </c>
      <c r="B7" t="s">
        <v>746</v>
      </c>
      <c r="C7" t="s">
        <v>747</v>
      </c>
      <c r="D7" s="3">
        <f t="shared" si="0"/>
        <v>23</v>
      </c>
      <c r="G7" s="8" t="s">
        <v>1647</v>
      </c>
      <c r="I7" t="s">
        <v>97</v>
      </c>
      <c r="J7" t="s">
        <v>97</v>
      </c>
      <c r="K7">
        <v>-1</v>
      </c>
      <c r="L7">
        <v>-1</v>
      </c>
      <c r="M7">
        <v>-1</v>
      </c>
      <c r="N7">
        <v>0</v>
      </c>
      <c r="O7" s="70" t="s">
        <v>447</v>
      </c>
      <c r="P7" s="3">
        <f>IF(AND(G7&lt;&gt;"LIBSETS_SETTYPE_BATTLEGROUND",G7&lt;&gt;"LIBSETS_SETTYPE_SPECIAL",G7&lt;&gt;"LIBSETS_SETTYPE_MYTHIC"), IF(Q7&lt;&gt;"",VLOOKUP(Q7,'ESO zone constants'!$D$2:$H$4950,5,FALSE),""),"")</f>
        <v>635</v>
      </c>
      <c r="Q7" t="str">
        <f>IF(OR(K7="",K7&lt;=0,ISERROR(K7)),IF(AND(O7&lt;&gt;"",NOT(ISERROR(O7))),O7, ""),VLOOKUP(K7,'ESO wayshrine node constants'!$A$3:$D$10003,4,FALSE))</f>
        <v>Dragonstar Arena</v>
      </c>
      <c r="S7" s="19" t="str">
        <f>IF(AND(R7&lt;&gt;"",NOT(ISERROR(R7))),R7,IF(P7&lt;&gt;"",IF(NOT(ISERROR(VLOOKUP(P7,'ESO Dungeon constants'!$D$3:$H$9999,5,FALSE))),VLOOKUP(P7,'ESO Dungeon constants'!$D$3:$I$9999,6,FALSE),VLOOKUP(P7,'ESO zone constants'!$H$2:$K$9984,4,FALSE)),""))</f>
        <v>DLC_BASE_GAME</v>
      </c>
      <c r="T7" s="3" t="str">
        <f>IF(S7&lt;&gt;"",VLOOKUP(S7,'LibSets constants'!$B$4:$C$1000,2,FALSE),"")</f>
        <v>Included in base game</v>
      </c>
      <c r="U7" s="33" t="s">
        <v>1738</v>
      </c>
      <c r="V7" s="3" t="str">
        <f>IF(U7&lt;&gt;"",IF(U7&lt;&gt;"LIBSETS_DROP_MECHANIC_MONSTER_NAME",VLOOKUP(U7,'LibSets constants'!$I$4:$L$1000,3,FALSE),""),"")</f>
        <v>Arena stage chest</v>
      </c>
      <c r="W7" s="3" t="str">
        <f>IF(U7&lt;&gt;"",IF(U7&lt;&gt;"LIBSETS_DROP_MECHANIC_MONSTER_NAME",VLOOKUP(U7,'LibSets constants'!$I$4:$L$1000,4,FALSE),""),"")</f>
        <v>Arena-Phasen Schatztruhe</v>
      </c>
      <c r="X7" s="3" t="str">
        <f>IF(G7&lt;&gt;"LIBSETS_SETTYPE_BATTLEGROUND",IF(G7&lt;&gt;"LIBSETS_SETTYPE_SPECIAL",IF(Y7&lt;&gt;"",VLOOKUP(Y7,'ESO zone constants'!$D$2:$H$4950,5,FALSE),""),""),"")</f>
        <v/>
      </c>
      <c r="AA7" s="3" t="str">
        <f>IF(Z7&lt;&gt;"",IF(Z7&lt;&gt;"LIBSETS_DROP_MECHANIC_MONSTER_NAME",VLOOKUP(Z7,'LibSets constants'!$I$4:$L$1000,3,FALSE),""),"")</f>
        <v/>
      </c>
      <c r="AB7" s="3" t="str">
        <f>IF(Z7&lt;&gt;"",IF(Z7&lt;&gt;"LIBSETS_DROP_MECHANIC_MONSTER_NAME",VLOOKUP(Z7,'LibSets constants'!$I$4:$L$1000,4,FALSE),""),"")</f>
        <v/>
      </c>
      <c r="AC7" s="3" t="str">
        <f>IF(G7&lt;&gt;"LIBSETS_SETTYPE_BATTLEGROUND",IF(G7&lt;&gt;"LIBSETS_SETTYPE_SPECIAL",IF(AD7&lt;&gt;"",VLOOKUP(AD7,'ESO zone constants'!$D$2:$H$4950,5,FALSE),""),""),"")</f>
        <v/>
      </c>
      <c r="AF7" s="3" t="str">
        <f>IF(AE7&lt;&gt;"",IF(AE7&lt;&gt;"LIBSETS_DROP_MECHANIC_MONSTER_NAME",VLOOKUP(AE7,'LibSets constants'!$I$4:$L$1000,3,FALSE),""),"")</f>
        <v/>
      </c>
      <c r="AG7" s="3" t="str">
        <f>IF(AE7&lt;&gt;"",IF(AE7&lt;&gt;"LIBSETS_DROP_MECHANIC_MONSTER_NAME",VLOOKUP(AE7,'LibSets constants'!$I$4:$L$1000,4,FALSE),""),"")</f>
        <v/>
      </c>
      <c r="AH7" s="3" t="str">
        <f>IF(G7&lt;&gt;"LIBSETS_SETTYPE_BATTLEGROUND",IF(G7&lt;&gt;"LIBSETS_SETTYPE_SPECIAL",IF(AI7&lt;&gt;"",VLOOKUP(AI7,'ESO zone constants'!$D$2:$H$4950,5,FALSE),""),""),"")</f>
        <v/>
      </c>
      <c r="AK7" s="3" t="str">
        <f>IF(AJ7&lt;&gt;"",IF(AJ7&lt;&gt;"LIBSETS_DROP_MECHANIC_MONSTER_NAME",VLOOKUP(AJ7,'LibSets constants'!$I$4:$L$1000,3,FALSE),""),"")</f>
        <v/>
      </c>
      <c r="AL7" s="3" t="str">
        <f>IF(AJ7&lt;&gt;"",IF(AJ7&lt;&gt;"LIBSETS_DROP_MECHANIC_MONSTER_NAME",VLOOKUP(AJ7,'LibSets constants'!$I$4:$L$1000,4,FALSE),""),"")</f>
        <v/>
      </c>
      <c r="AM7" s="3" t="str">
        <f>IF(G7&lt;&gt;"LIBSETS_SETTYPE_BATTLEGROUND",IF(G7&lt;&gt;"LIBSETS_SETTYPE_SPECIAL",IF(AN7&lt;&gt;"",VLOOKUP(AN7,'ESO zone constants'!$D$2:$H$4950,5,FALSE),""),""),"")</f>
        <v/>
      </c>
      <c r="AP7" s="3" t="str">
        <f>IF(AO7&lt;&gt;"",IF(AO7&lt;&gt;"LIBSETS_DROP_MECHANIC_MONSTER_NAME",VLOOKUP(AO7,'LibSets constants'!$I$4:$L$1000,3,FALSE),""),"")</f>
        <v/>
      </c>
      <c r="AQ7" s="3" t="str">
        <f>IF(AO7&lt;&gt;"",IF(AO7&lt;&gt;"LIBSETS_DROP_MECHANIC_MONSTER_NAME",VLOOKUP(AO7,'LibSets constants'!$I$4:$L$1000,4,FALSE),""),"")</f>
        <v/>
      </c>
      <c r="AR7" s="3" t="str">
        <f>IF(G7&lt;&gt;"LIBSETS_SETTYPE_BATTLEGROUND",IF(G7&lt;&gt;"LIBSETS_SETTYPE_SPECIAL",IF(AS7&lt;&gt;"",VLOOKUP(AS7,'ESO zone constants'!$D$2:$H$4950,5,FALSE),""),""),"")</f>
        <v/>
      </c>
      <c r="AU7" s="3" t="str">
        <f>IF(AT7&lt;&gt;"",IF(AT7&lt;&gt;"LIBSETS_DROP_MECHANIC_MONSTER_NAME",VLOOKUP(AT7,'LibSets constants'!$I$4:$L$1000,3,FALSE),""),"")</f>
        <v/>
      </c>
      <c r="AV7" s="3" t="str">
        <f>IF(AT7&lt;&gt;"",IF(AT7&lt;&gt;"LIBSETS_DROP_MECHANIC_MONSTER_NAME",VLOOKUP(AT7,'LibSets constants'!$I$4:$L$1000,4,FALSE),""),"")</f>
        <v/>
      </c>
      <c r="AW7" s="21" t="str">
        <f t="shared" si="1"/>
        <v>[23] = {wayshrines={-1,-1,-1,}, dlcId=DLC_BASE_GAME</v>
      </c>
      <c r="AX7" s="21" t="str">
        <f t="shared" si="2"/>
        <v>, zoneIds={635}, veteran=false</v>
      </c>
      <c r="AY7" s="21" t="str">
        <f t="shared" si="3"/>
        <v>, setType=LIBSETS_SETTYPE_ARENA</v>
      </c>
      <c r="AZ7" s="21" t="str">
        <f t="shared" si="4"/>
        <v>, dropMechanic={LIBSETS_DROP_MECHANIC_ARENA_STAGE_CHEST}},</v>
      </c>
      <c r="BA7" s="21" t="str">
        <f t="shared" si="5"/>
        <v xml:space="preserve"> --Archer's Mind / Schützensinn   [Dragonstar Arena]</v>
      </c>
    </row>
    <row r="8" spans="1:53" x14ac:dyDescent="0.25">
      <c r="A8" s="12">
        <v>24</v>
      </c>
      <c r="B8" t="s">
        <v>748</v>
      </c>
      <c r="C8" t="s">
        <v>749</v>
      </c>
      <c r="D8" s="3">
        <f t="shared" si="0"/>
        <v>24</v>
      </c>
      <c r="G8" s="8" t="s">
        <v>1647</v>
      </c>
      <c r="I8" t="s">
        <v>97</v>
      </c>
      <c r="J8" t="s">
        <v>97</v>
      </c>
      <c r="K8">
        <v>-1</v>
      </c>
      <c r="L8">
        <v>-1</v>
      </c>
      <c r="M8">
        <v>-1</v>
      </c>
      <c r="N8">
        <v>0</v>
      </c>
      <c r="O8" s="70" t="s">
        <v>447</v>
      </c>
      <c r="P8" s="3">
        <f>IF(AND(G8&lt;&gt;"LIBSETS_SETTYPE_BATTLEGROUND",G8&lt;&gt;"LIBSETS_SETTYPE_SPECIAL",G8&lt;&gt;"LIBSETS_SETTYPE_MYTHIC"), IF(Q8&lt;&gt;"",VLOOKUP(Q8,'ESO zone constants'!$D$2:$H$4950,5,FALSE),""),"")</f>
        <v>635</v>
      </c>
      <c r="Q8" t="str">
        <f>IF(OR(K8="",K8&lt;=0,ISERROR(K8)),IF(AND(O8&lt;&gt;"",NOT(ISERROR(O8))),O8, ""),VLOOKUP(K8,'ESO wayshrine node constants'!$A$3:$D$10003,4,FALSE))</f>
        <v>Dragonstar Arena</v>
      </c>
      <c r="S8" s="19" t="str">
        <f>IF(AND(R8&lt;&gt;"",NOT(ISERROR(R8))),R8,IF(P8&lt;&gt;"",IF(NOT(ISERROR(VLOOKUP(P8,'ESO Dungeon constants'!$D$3:$H$9999,5,FALSE))),VLOOKUP(P8,'ESO Dungeon constants'!$D$3:$I$9999,6,FALSE),VLOOKUP(P8,'ESO zone constants'!$H$2:$K$9984,4,FALSE)),""))</f>
        <v>DLC_BASE_GAME</v>
      </c>
      <c r="T8" s="3" t="str">
        <f>IF(S8&lt;&gt;"",VLOOKUP(S8,'LibSets constants'!$B$4:$C$1000,2,FALSE),"")</f>
        <v>Included in base game</v>
      </c>
      <c r="U8" s="33" t="s">
        <v>1738</v>
      </c>
      <c r="V8" s="3" t="str">
        <f>IF(U8&lt;&gt;"",IF(U8&lt;&gt;"LIBSETS_DROP_MECHANIC_MONSTER_NAME",VLOOKUP(U8,'LibSets constants'!$I$4:$L$1000,3,FALSE),""),"")</f>
        <v>Arena stage chest</v>
      </c>
      <c r="W8" s="3" t="str">
        <f>IF(U8&lt;&gt;"",IF(U8&lt;&gt;"LIBSETS_DROP_MECHANIC_MONSTER_NAME",VLOOKUP(U8,'LibSets constants'!$I$4:$L$1000,4,FALSE),""),"")</f>
        <v>Arena-Phasen Schatztruhe</v>
      </c>
      <c r="X8" s="3" t="str">
        <f>IF(G8&lt;&gt;"LIBSETS_SETTYPE_BATTLEGROUND",IF(G8&lt;&gt;"LIBSETS_SETTYPE_SPECIAL",IF(Y8&lt;&gt;"",VLOOKUP(Y8,'ESO zone constants'!$D$2:$H$4950,5,FALSE),""),""),"")</f>
        <v/>
      </c>
      <c r="AA8" s="3" t="str">
        <f>IF(Z8&lt;&gt;"",IF(Z8&lt;&gt;"LIBSETS_DROP_MECHANIC_MONSTER_NAME",VLOOKUP(Z8,'LibSets constants'!$I$4:$L$1000,3,FALSE),""),"")</f>
        <v/>
      </c>
      <c r="AB8" s="3" t="str">
        <f>IF(Z8&lt;&gt;"",IF(Z8&lt;&gt;"LIBSETS_DROP_MECHANIC_MONSTER_NAME",VLOOKUP(Z8,'LibSets constants'!$I$4:$L$1000,4,FALSE),""),"")</f>
        <v/>
      </c>
      <c r="AC8" s="3" t="str">
        <f>IF(G8&lt;&gt;"LIBSETS_SETTYPE_BATTLEGROUND",IF(G8&lt;&gt;"LIBSETS_SETTYPE_SPECIAL",IF(AD8&lt;&gt;"",VLOOKUP(AD8,'ESO zone constants'!$D$2:$H$4950,5,FALSE),""),""),"")</f>
        <v/>
      </c>
      <c r="AF8" s="3" t="str">
        <f>IF(AE8&lt;&gt;"",IF(AE8&lt;&gt;"LIBSETS_DROP_MECHANIC_MONSTER_NAME",VLOOKUP(AE8,'LibSets constants'!$I$4:$L$1000,3,FALSE),""),"")</f>
        <v/>
      </c>
      <c r="AG8" s="3" t="str">
        <f>IF(AE8&lt;&gt;"",IF(AE8&lt;&gt;"LIBSETS_DROP_MECHANIC_MONSTER_NAME",VLOOKUP(AE8,'LibSets constants'!$I$4:$L$1000,4,FALSE),""),"")</f>
        <v/>
      </c>
      <c r="AH8" s="3" t="str">
        <f>IF(G8&lt;&gt;"LIBSETS_SETTYPE_BATTLEGROUND",IF(G8&lt;&gt;"LIBSETS_SETTYPE_SPECIAL",IF(AI8&lt;&gt;"",VLOOKUP(AI8,'ESO zone constants'!$D$2:$H$4950,5,FALSE),""),""),"")</f>
        <v/>
      </c>
      <c r="AK8" s="3" t="str">
        <f>IF(AJ8&lt;&gt;"",IF(AJ8&lt;&gt;"LIBSETS_DROP_MECHANIC_MONSTER_NAME",VLOOKUP(AJ8,'LibSets constants'!$I$4:$L$1000,3,FALSE),""),"")</f>
        <v/>
      </c>
      <c r="AL8" s="3" t="str">
        <f>IF(AJ8&lt;&gt;"",IF(AJ8&lt;&gt;"LIBSETS_DROP_MECHANIC_MONSTER_NAME",VLOOKUP(AJ8,'LibSets constants'!$I$4:$L$1000,4,FALSE),""),"")</f>
        <v/>
      </c>
      <c r="AM8" s="3" t="str">
        <f>IF(G8&lt;&gt;"LIBSETS_SETTYPE_BATTLEGROUND",IF(G8&lt;&gt;"LIBSETS_SETTYPE_SPECIAL",IF(AN8&lt;&gt;"",VLOOKUP(AN8,'ESO zone constants'!$D$2:$H$4950,5,FALSE),""),""),"")</f>
        <v/>
      </c>
      <c r="AP8" s="3" t="str">
        <f>IF(AO8&lt;&gt;"",IF(AO8&lt;&gt;"LIBSETS_DROP_MECHANIC_MONSTER_NAME",VLOOKUP(AO8,'LibSets constants'!$I$4:$L$1000,3,FALSE),""),"")</f>
        <v/>
      </c>
      <c r="AQ8" s="3" t="str">
        <f>IF(AO8&lt;&gt;"",IF(AO8&lt;&gt;"LIBSETS_DROP_MECHANIC_MONSTER_NAME",VLOOKUP(AO8,'LibSets constants'!$I$4:$L$1000,4,FALSE),""),"")</f>
        <v/>
      </c>
      <c r="AR8" s="3" t="str">
        <f>IF(G8&lt;&gt;"LIBSETS_SETTYPE_BATTLEGROUND",IF(G8&lt;&gt;"LIBSETS_SETTYPE_SPECIAL",IF(AS8&lt;&gt;"",VLOOKUP(AS8,'ESO zone constants'!$D$2:$H$4950,5,FALSE),""),""),"")</f>
        <v/>
      </c>
      <c r="AU8" s="3" t="str">
        <f>IF(AT8&lt;&gt;"",IF(AT8&lt;&gt;"LIBSETS_DROP_MECHANIC_MONSTER_NAME",VLOOKUP(AT8,'LibSets constants'!$I$4:$L$1000,3,FALSE),""),"")</f>
        <v/>
      </c>
      <c r="AV8" s="3" t="str">
        <f>IF(AT8&lt;&gt;"",IF(AT8&lt;&gt;"LIBSETS_DROP_MECHANIC_MONSTER_NAME",VLOOKUP(AT8,'LibSets constants'!$I$4:$L$1000,4,FALSE),""),"")</f>
        <v/>
      </c>
      <c r="AW8" s="21" t="str">
        <f t="shared" si="1"/>
        <v>[24] = {wayshrines={-1,-1,-1,}, dlcId=DLC_BASE_GAME</v>
      </c>
      <c r="AX8" s="21" t="str">
        <f t="shared" si="2"/>
        <v>, zoneIds={635}, veteran=false</v>
      </c>
      <c r="AY8" s="21" t="str">
        <f t="shared" si="3"/>
        <v>, setType=LIBSETS_SETTYPE_ARENA</v>
      </c>
      <c r="AZ8" s="21" t="str">
        <f t="shared" si="4"/>
        <v>, dropMechanic={LIBSETS_DROP_MECHANIC_ARENA_STAGE_CHEST}},</v>
      </c>
      <c r="BA8" s="21" t="str">
        <f t="shared" si="5"/>
        <v xml:space="preserve"> --Footman's Fortune / Geschick des Fußsoldaten   [Dragonstar Arena]</v>
      </c>
    </row>
    <row r="9" spans="1:53" x14ac:dyDescent="0.25">
      <c r="A9" s="12">
        <v>25</v>
      </c>
      <c r="B9" t="s">
        <v>750</v>
      </c>
      <c r="C9" t="s">
        <v>751</v>
      </c>
      <c r="D9" s="3">
        <f t="shared" si="0"/>
        <v>25</v>
      </c>
      <c r="G9" s="8" t="s">
        <v>1650</v>
      </c>
      <c r="I9" t="s">
        <v>97</v>
      </c>
      <c r="J9" t="s">
        <v>97</v>
      </c>
      <c r="K9">
        <v>-1</v>
      </c>
      <c r="L9">
        <v>-1</v>
      </c>
      <c r="M9">
        <v>-1</v>
      </c>
      <c r="N9">
        <v>0</v>
      </c>
      <c r="O9" s="70" t="s">
        <v>131</v>
      </c>
      <c r="P9" s="3">
        <f>IF(AND(G9&lt;&gt;"LIBSETS_SETTYPE_BATTLEGROUND",G9&lt;&gt;"LIBSETS_SETTYPE_SPECIAL",G9&lt;&gt;"LIBSETS_SETTYPE_MYTHIC"), IF(Q9&lt;&gt;"",VLOOKUP(Q9,'ESO zone constants'!$D$2:$H$4950,5,FALSE),""),"")</f>
        <v>181</v>
      </c>
      <c r="Q9" t="str">
        <f>IF(OR(K9="",K9&lt;=0,ISERROR(K9)),IF(AND(O9&lt;&gt;"",NOT(ISERROR(O9))),O9, ""),VLOOKUP(K9,'ESO wayshrine node constants'!$A$3:$D$10003,4,FALSE))</f>
        <v>Cyrodiil</v>
      </c>
      <c r="S9" s="19" t="str">
        <f>IF(AND(R9&lt;&gt;"",NOT(ISERROR(R9))),R9,IF(P9&lt;&gt;"",IF(NOT(ISERROR(VLOOKUP(P9,'ESO Dungeon constants'!$D$3:$H$9999,5,FALSE))),VLOOKUP(P9,'ESO Dungeon constants'!$D$3:$I$9999,6,FALSE),VLOOKUP(P9,'ESO zone constants'!$H$2:$K$9984,4,FALSE)),""))</f>
        <v>DLC_BASE_GAME</v>
      </c>
      <c r="T9" s="3" t="str">
        <f>IF(S9&lt;&gt;"",VLOOKUP(S9,'LibSets constants'!$B$4:$C$1000,2,FALSE),"")</f>
        <v>Included in base game</v>
      </c>
      <c r="U9" s="33" t="s">
        <v>1723</v>
      </c>
      <c r="V9" s="3" t="str">
        <f>IF(U9&lt;&gt;"",IF(U9&lt;&gt;"LIBSETS_DROP_MECHANIC_MONSTER_NAME",VLOOKUP(U9,'LibSets constants'!$I$4:$L$1000,3,FALSE),""),"")</f>
        <v>Rewards for the worthy (Cyrodiil/Battleground mail)</v>
      </c>
      <c r="W9" s="3" t="str">
        <f>IF(U9&lt;&gt;"",IF(U9&lt;&gt;"LIBSETS_DROP_MECHANIC_MONSTER_NAME",VLOOKUP(U9,'LibSets constants'!$I$4:$L$1000,4,FALSE),""),"")</f>
        <v>Gerechter Lohn (Cyrodiil/Schlachtfeld Mail)</v>
      </c>
      <c r="X9" s="3">
        <f>IF(G9&lt;&gt;"LIBSETS_SETTYPE_BATTLEGROUND",IF(G9&lt;&gt;"LIBSETS_SETTYPE_SPECIAL",IF(Y9&lt;&gt;"",VLOOKUP(Y9,'ESO zone constants'!$D$2:$H$4950,5,FALSE),""),""),"")</f>
        <v>181</v>
      </c>
      <c r="Y9" t="s">
        <v>131</v>
      </c>
      <c r="Z9" s="33" t="s">
        <v>1713</v>
      </c>
      <c r="AA9" s="3" t="str">
        <f>IF(Z9&lt;&gt;"",IF(Z9&lt;&gt;"LIBSETS_DROP_MECHANIC_MONSTER_NAME",VLOOKUP(Z9,'LibSets constants'!$I$4:$L$1000,3,FALSE),""),"")</f>
        <v>City Erntefurt (quartermaster)</v>
      </c>
      <c r="AB9" s="3" t="str">
        <f>IF(Z9&lt;&gt;"",IF(Z9&lt;&gt;"LIBSETS_DROP_MECHANIC_MONSTER_NAME",VLOOKUP(Z9,'LibSets constants'!$I$4:$L$1000,4,FALSE),""),"")</f>
        <v>Stadt Erntefurt (Quartiermeister)</v>
      </c>
      <c r="AC9" s="3" t="str">
        <f>IF(G9&lt;&gt;"LIBSETS_SETTYPE_BATTLEGROUND",IF(G9&lt;&gt;"LIBSETS_SETTYPE_SPECIAL",IF(AD9&lt;&gt;"",VLOOKUP(AD9,'ESO zone constants'!$D$2:$H$4950,5,FALSE),""),""),"")</f>
        <v/>
      </c>
      <c r="AF9" s="3" t="str">
        <f>IF(AE9&lt;&gt;"",IF(AE9&lt;&gt;"LIBSETS_DROP_MECHANIC_MONSTER_NAME",VLOOKUP(AE9,'LibSets constants'!$I$4:$L$1000,3,FALSE),""),"")</f>
        <v/>
      </c>
      <c r="AG9" s="3" t="str">
        <f>IF(AE9&lt;&gt;"",IF(AE9&lt;&gt;"LIBSETS_DROP_MECHANIC_MONSTER_NAME",VLOOKUP(AE9,'LibSets constants'!$I$4:$L$1000,4,FALSE),""),"")</f>
        <v/>
      </c>
      <c r="AH9" s="3" t="str">
        <f>IF(G9&lt;&gt;"LIBSETS_SETTYPE_BATTLEGROUND",IF(G9&lt;&gt;"LIBSETS_SETTYPE_SPECIAL",IF(AI9&lt;&gt;"",VLOOKUP(AI9,'ESO zone constants'!$D$2:$H$4950,5,FALSE),""),""),"")</f>
        <v/>
      </c>
      <c r="AK9" s="3" t="str">
        <f>IF(AJ9&lt;&gt;"",IF(AJ9&lt;&gt;"LIBSETS_DROP_MECHANIC_MONSTER_NAME",VLOOKUP(AJ9,'LibSets constants'!$I$4:$L$1000,3,FALSE),""),"")</f>
        <v/>
      </c>
      <c r="AL9" s="3" t="str">
        <f>IF(AJ9&lt;&gt;"",IF(AJ9&lt;&gt;"LIBSETS_DROP_MECHANIC_MONSTER_NAME",VLOOKUP(AJ9,'LibSets constants'!$I$4:$L$1000,4,FALSE),""),"")</f>
        <v/>
      </c>
      <c r="AM9" s="3" t="str">
        <f>IF(G9&lt;&gt;"LIBSETS_SETTYPE_BATTLEGROUND",IF(G9&lt;&gt;"LIBSETS_SETTYPE_SPECIAL",IF(AN9&lt;&gt;"",VLOOKUP(AN9,'ESO zone constants'!$D$2:$H$4950,5,FALSE),""),""),"")</f>
        <v/>
      </c>
      <c r="AP9" s="3" t="str">
        <f>IF(AO9&lt;&gt;"",IF(AO9&lt;&gt;"LIBSETS_DROP_MECHANIC_MONSTER_NAME",VLOOKUP(AO9,'LibSets constants'!$I$4:$L$1000,3,FALSE),""),"")</f>
        <v/>
      </c>
      <c r="AQ9" s="3" t="str">
        <f>IF(AO9&lt;&gt;"",IF(AO9&lt;&gt;"LIBSETS_DROP_MECHANIC_MONSTER_NAME",VLOOKUP(AO9,'LibSets constants'!$I$4:$L$1000,4,FALSE),""),"")</f>
        <v/>
      </c>
      <c r="AR9" s="3" t="str">
        <f>IF(G9&lt;&gt;"LIBSETS_SETTYPE_BATTLEGROUND",IF(G9&lt;&gt;"LIBSETS_SETTYPE_SPECIAL",IF(AS9&lt;&gt;"",VLOOKUP(AS9,'ESO zone constants'!$D$2:$H$4950,5,FALSE),""),""),"")</f>
        <v/>
      </c>
      <c r="AU9" s="3" t="str">
        <f>IF(AT9&lt;&gt;"",IF(AT9&lt;&gt;"LIBSETS_DROP_MECHANIC_MONSTER_NAME",VLOOKUP(AT9,'LibSets constants'!$I$4:$L$1000,3,FALSE),""),"")</f>
        <v/>
      </c>
      <c r="AV9" s="3" t="str">
        <f>IF(AT9&lt;&gt;"",IF(AT9&lt;&gt;"LIBSETS_DROP_MECHANIC_MONSTER_NAME",VLOOKUP(AT9,'LibSets constants'!$I$4:$L$1000,4,FALSE),""),"")</f>
        <v/>
      </c>
      <c r="AW9" s="21" t="str">
        <f t="shared" si="1"/>
        <v>[25] = {wayshrines={-1,-1,-1,}, dlcId=DLC_BASE_GAME</v>
      </c>
      <c r="AX9" s="21" t="str">
        <f t="shared" si="2"/>
        <v>, zoneIds={181,181}, veteran=false</v>
      </c>
      <c r="AY9" s="21" t="str">
        <f t="shared" si="3"/>
        <v>, setType=LIBSETS_SETTYPE_CYRODIIL</v>
      </c>
      <c r="AZ9" s="21" t="str">
        <f t="shared" si="4"/>
        <v>, dropMechanic={LIBSETS_DROP_MECHANIC_MAIL_PVP_REWARDS_FOR_THE_WORTHY,LIBSETS_DROP_MECHANIC_CITY_CYRODIIL_ERNTEFURT}},</v>
      </c>
      <c r="BA9" s="21" t="str">
        <f t="shared" si="5"/>
        <v xml:space="preserve"> --Desert Rose / Wüstenrose   [Cyrodiil, Cyrodiil]</v>
      </c>
    </row>
    <row r="10" spans="1:53" x14ac:dyDescent="0.25">
      <c r="A10" s="12">
        <v>26</v>
      </c>
      <c r="B10" t="s">
        <v>752</v>
      </c>
      <c r="C10" t="s">
        <v>753</v>
      </c>
      <c r="D10" s="3">
        <f t="shared" si="0"/>
        <v>26</v>
      </c>
      <c r="G10" s="8" t="s">
        <v>1655</v>
      </c>
      <c r="I10" t="s">
        <v>97</v>
      </c>
      <c r="J10" t="s">
        <v>97</v>
      </c>
      <c r="K10">
        <v>-1</v>
      </c>
      <c r="L10">
        <v>-1</v>
      </c>
      <c r="M10">
        <v>-1</v>
      </c>
      <c r="N10">
        <v>0</v>
      </c>
      <c r="O10" s="70" t="s">
        <v>247</v>
      </c>
      <c r="P10" s="3">
        <f>IF(AND(G10&lt;&gt;"LIBSETS_SETTYPE_BATTLEGROUND",G10&lt;&gt;"LIBSETS_SETTYPE_SPECIAL",G10&lt;&gt;"LIBSETS_SETTYPE_MYTHIC"), IF(Q10&lt;&gt;"",VLOOKUP(Q10,'ESO zone constants'!$D$2:$H$4950,5,FALSE),""),"")</f>
        <v>347</v>
      </c>
      <c r="Q10" t="str">
        <f>IF(OR(K10="",K10&lt;=0,ISERROR(K10)),IF(AND(O10&lt;&gt;"",NOT(ISERROR(O10))),O10, ""),VLOOKUP(K10,'ESO wayshrine node constants'!$A$3:$D$10003,4,FALSE))</f>
        <v>Coldharbour</v>
      </c>
      <c r="S10" s="19" t="str">
        <f>IF(AND(R10&lt;&gt;"",NOT(ISERROR(R10))),R10,IF(P10&lt;&gt;"",IF(NOT(ISERROR(VLOOKUP(P10,'ESO Dungeon constants'!$D$3:$H$9999,5,FALSE))),VLOOKUP(P10,'ESO Dungeon constants'!$D$3:$I$9999,6,FALSE),VLOOKUP(P10,'ESO zone constants'!$H$2:$K$9984,4,FALSE)),""))</f>
        <v>DLC_BASE_GAME</v>
      </c>
      <c r="T10" s="3" t="str">
        <f>IF(S10&lt;&gt;"",VLOOKUP(S10,'LibSets constants'!$B$4:$C$1000,2,FALSE),"")</f>
        <v>Included in base game</v>
      </c>
      <c r="U10" s="33" t="s">
        <v>1742</v>
      </c>
      <c r="V10" s="3" t="str">
        <f>IF(U10&lt;&gt;"",IF(U10&lt;&gt;"LIBSETS_DROP_MECHANIC_MONSTER_NAME",VLOOKUP(U10,'LibSets constants'!$I$4:$L$1000,3,FALSE),""),"")</f>
        <v>Delve bosses have a chance to drop a waist or feet.</v>
      </c>
      <c r="W10" s="3" t="str">
        <f>IF(U10&lt;&gt;"",IF(U10&lt;&gt;"LIBSETS_DROP_MECHANIC_MONSTER_NAME",VLOOKUP(U10,'LibSets constants'!$I$4:$L$1000,4,FALSE),""),"")</f>
        <v>Bosse in Gewölben haben die Chance, eine Taille oder Füße fallen zu lassen.</v>
      </c>
      <c r="X10" s="3" t="str">
        <f>IF(G10&lt;&gt;"LIBSETS_SETTYPE_BATTLEGROUND",IF(G10&lt;&gt;"LIBSETS_SETTYPE_SPECIAL",IF(Y10&lt;&gt;"",VLOOKUP(Y10,'ESO zone constants'!$D$2:$H$4950,5,FALSE),""),""),"")</f>
        <v/>
      </c>
      <c r="Z10" s="33" t="s">
        <v>1743</v>
      </c>
      <c r="AA10" s="3" t="str">
        <f>IF(Z10&lt;&gt;"",IF(Z10&lt;&gt;"LIBSETS_DROP_MECHANIC_MONSTER_NAME",VLOOKUP(Z10,'LibSets constants'!$I$4:$L$1000,3,FALSE),""),"")</f>
        <v>Overland group bosses have a 100% chance to drop head, chest, legs, or weapon.</v>
      </c>
      <c r="AB10" s="3" t="str">
        <f>IF(Z10&lt;&gt;"",IF(Z10&lt;&gt;"LIBSETS_DROP_MECHANIC_MONSTER_NAME",VLOOKUP(Z10,'LibSets constants'!$I$4:$L$1000,4,FALSE),""),"")</f>
        <v>Überland Gruppenbosse haben eine Chance von 100%, Kopf, Brust, Beine oder Waffen fallen zu lassen.</v>
      </c>
      <c r="AC10" s="3" t="str">
        <f>IF(G10&lt;&gt;"LIBSETS_SETTYPE_BATTLEGROUND",IF(G10&lt;&gt;"LIBSETS_SETTYPE_SPECIAL",IF(AD10&lt;&gt;"",VLOOKUP(AD10,'ESO zone constants'!$D$2:$H$4950,5,FALSE),""),""),"")</f>
        <v/>
      </c>
      <c r="AE10" s="33" t="s">
        <v>1744</v>
      </c>
      <c r="AF10" s="3" t="str">
        <f>IF(AE10&lt;&gt;"",IF(AE10&lt;&gt;"LIBSETS_DROP_MECHANIC_MONSTER_NAME",VLOOKUP(AE10,'LibSets constants'!$I$4:$L$1000,3,FALSE),""),"")</f>
        <v>Public dungeon bosses have a chance to drop a shoulder, hand, or weapon.</v>
      </c>
      <c r="AG10" s="3" t="str">
        <f>IF(AE10&lt;&gt;"",IF(AE10&lt;&gt;"LIBSETS_DROP_MECHANIC_MONSTER_NAME",VLOOKUP(AE10,'LibSets constants'!$I$4:$L$1000,4,FALSE),""),"")</f>
        <v>Öffentliche Dungeon-Bosse haben die Möglichkeit, eine Schulter, Handschuhe oder eine Waffe fallen zu lassen.</v>
      </c>
      <c r="AH10" s="3" t="str">
        <f>IF(G10&lt;&gt;"LIBSETS_SETTYPE_BATTLEGROUND",IF(G10&lt;&gt;"LIBSETS_SETTYPE_SPECIAL",IF(AI10&lt;&gt;"",VLOOKUP(AI10,'ESO zone constants'!$D$2:$H$4950,5,FALSE),""),""),"")</f>
        <v/>
      </c>
      <c r="AJ10" s="33" t="s">
        <v>1745</v>
      </c>
      <c r="AK10" s="3" t="str">
        <f>IF(AJ10&lt;&gt;"",IF(AJ10&lt;&gt;"LIBSETS_DROP_MECHANIC_MONSTER_NAME",VLOOKUP(AJ10,'LibSets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0" s="3" t="str">
        <f>IF(AJ10&lt;&gt;"",IF(AJ10&lt;&gt;"LIBSETS_DROP_MECHANIC_MONSTER_NAME",VLOOKUP(AJ10,'LibSets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0" s="3" t="str">
        <f>IF(G10&lt;&gt;"LIBSETS_SETTYPE_BATTLEGROUND",IF(G10&lt;&gt;"LIBSETS_SETTYPE_SPECIAL",IF(AN10&lt;&gt;"",VLOOKUP(AN10,'ESO zone constants'!$D$2:$H$4950,5,FALSE),""),""),"")</f>
        <v/>
      </c>
      <c r="AP10" s="3" t="str">
        <f>IF(AO10&lt;&gt;"",IF(AO10&lt;&gt;"LIBSETS_DROP_MECHANIC_MONSTER_NAME",VLOOKUP(AO10,'LibSets constants'!$I$4:$L$1000,3,FALSE),""),"")</f>
        <v/>
      </c>
      <c r="AQ10" s="3" t="str">
        <f>IF(AO10&lt;&gt;"",IF(AO10&lt;&gt;"LIBSETS_DROP_MECHANIC_MONSTER_NAME",VLOOKUP(AO10,'LibSets constants'!$I$4:$L$1000,4,FALSE),""),"")</f>
        <v/>
      </c>
      <c r="AR10" s="3" t="str">
        <f>IF(G10&lt;&gt;"LIBSETS_SETTYPE_BATTLEGROUND",IF(G10&lt;&gt;"LIBSETS_SETTYPE_SPECIAL",IF(AS10&lt;&gt;"",VLOOKUP(AS10,'ESO zone constants'!$D$2:$H$4950,5,FALSE),""),""),"")</f>
        <v/>
      </c>
      <c r="AU10" s="3" t="str">
        <f>IF(AT10&lt;&gt;"",IF(AT10&lt;&gt;"LIBSETS_DROP_MECHANIC_MONSTER_NAME",VLOOKUP(AT10,'LibSets constants'!$I$4:$L$1000,3,FALSE),""),"")</f>
        <v/>
      </c>
      <c r="AV10" s="3" t="str">
        <f>IF(AT10&lt;&gt;"",IF(AT10&lt;&gt;"LIBSETS_DROP_MECHANIC_MONSTER_NAME",VLOOKUP(AT10,'LibSets constants'!$I$4:$L$1000,4,FALSE),""),"")</f>
        <v/>
      </c>
      <c r="AW10" s="21" t="str">
        <f t="shared" si="1"/>
        <v>[26] = {wayshrines={-1,-1,-1,}, dlcId=DLC_BASE_GAME</v>
      </c>
      <c r="AX10" s="21" t="str">
        <f t="shared" si="2"/>
        <v>, zoneIds={347}, veteran=false</v>
      </c>
      <c r="AY10" s="21" t="str">
        <f t="shared" si="3"/>
        <v>, setType=LIBSETS_SETTYPE_OVERLAND</v>
      </c>
      <c r="AZ10" s="21" t="str">
        <f t="shared" si="4"/>
        <v>, dropMechanic={LIBSETS_DROP_MECHANIC_OVERLAND_BOSS_DELVE,LIBSETS_DROP_MECHANIC_OVERLAND_WORLDBOSS,LIBSETS_DROP_MECHANIC_OVERLAND_BOSS_PUBLIC_DUNGEON,LIBSETS_DROP_MECHANIC_OVERLAND_CHEST}},</v>
      </c>
      <c r="BA10" s="21" t="str">
        <f t="shared" si="5"/>
        <v xml:space="preserve"> --Prisoner's Rags / Lumpen des Gefangenen   [Coldharbour]</v>
      </c>
    </row>
    <row r="11" spans="1:53" x14ac:dyDescent="0.25">
      <c r="A11" s="12">
        <v>27</v>
      </c>
      <c r="B11" t="s">
        <v>754</v>
      </c>
      <c r="C11" t="s">
        <v>755</v>
      </c>
      <c r="D11" s="3">
        <f t="shared" si="0"/>
        <v>27</v>
      </c>
      <c r="G11" s="8" t="s">
        <v>1655</v>
      </c>
      <c r="I11" t="s">
        <v>97</v>
      </c>
      <c r="J11" t="s">
        <v>97</v>
      </c>
      <c r="K11">
        <v>-1</v>
      </c>
      <c r="L11">
        <v>-1</v>
      </c>
      <c r="M11">
        <v>-1</v>
      </c>
      <c r="N11">
        <v>0</v>
      </c>
      <c r="O11" s="70" t="s">
        <v>116</v>
      </c>
      <c r="P11" s="3">
        <f>IF(AND(G11&lt;&gt;"LIBSETS_SETTYPE_BATTLEGROUND",G11&lt;&gt;"LIBSETS_SETTYPE_SPECIAL",G11&lt;&gt;"LIBSETS_SETTYPE_MYTHIC"), IF(Q11&lt;&gt;"",VLOOKUP(Q11,'ESO zone constants'!$D$2:$H$4950,5,FALSE),""),"")</f>
        <v>101</v>
      </c>
      <c r="Q11" t="str">
        <f>IF(OR(K11="",K11&lt;=0,ISERROR(K11)),IF(AND(O11&lt;&gt;"",NOT(ISERROR(O11))),O11, ""),VLOOKUP(K11,'ESO wayshrine node constants'!$A$3:$D$10003,4,FALSE))</f>
        <v>Eastmarch</v>
      </c>
      <c r="S11" s="19" t="str">
        <f>IF(AND(R11&lt;&gt;"",NOT(ISERROR(R11))),R11,IF(P11&lt;&gt;"",IF(NOT(ISERROR(VLOOKUP(P11,'ESO Dungeon constants'!$D$3:$H$9999,5,FALSE))),VLOOKUP(P11,'ESO Dungeon constants'!$D$3:$I$9999,6,FALSE),VLOOKUP(P11,'ESO zone constants'!$H$2:$K$9984,4,FALSE)),""))</f>
        <v>DLC_BASE_GAME</v>
      </c>
      <c r="T11" s="3" t="str">
        <f>IF(S11&lt;&gt;"",VLOOKUP(S11,'LibSets constants'!$B$4:$C$1000,2,FALSE),"")</f>
        <v>Included in base game</v>
      </c>
      <c r="U11" s="33" t="s">
        <v>1742</v>
      </c>
      <c r="V11" s="3" t="str">
        <f>IF(U11&lt;&gt;"",IF(U11&lt;&gt;"LIBSETS_DROP_MECHANIC_MONSTER_NAME",VLOOKUP(U11,'LibSets constants'!$I$4:$L$1000,3,FALSE),""),"")</f>
        <v>Delve bosses have a chance to drop a waist or feet.</v>
      </c>
      <c r="W11" s="3" t="str">
        <f>IF(U11&lt;&gt;"",IF(U11&lt;&gt;"LIBSETS_DROP_MECHANIC_MONSTER_NAME",VLOOKUP(U11,'LibSets constants'!$I$4:$L$1000,4,FALSE),""),"")</f>
        <v>Bosse in Gewölben haben die Chance, eine Taille oder Füße fallen zu lassen.</v>
      </c>
      <c r="X11" s="3" t="str">
        <f>IF(G11&lt;&gt;"LIBSETS_SETTYPE_BATTLEGROUND",IF(G11&lt;&gt;"LIBSETS_SETTYPE_SPECIAL",IF(Y11&lt;&gt;"",VLOOKUP(Y11,'ESO zone constants'!$D$2:$H$4950,5,FALSE),""),""),"")</f>
        <v/>
      </c>
      <c r="Z11" s="33" t="s">
        <v>1743</v>
      </c>
      <c r="AA11" s="3" t="str">
        <f>IF(Z11&lt;&gt;"",IF(Z11&lt;&gt;"LIBSETS_DROP_MECHANIC_MONSTER_NAME",VLOOKUP(Z11,'LibSets constants'!$I$4:$L$1000,3,FALSE),""),"")</f>
        <v>Overland group bosses have a 100% chance to drop head, chest, legs, or weapon.</v>
      </c>
      <c r="AB11" s="3" t="str">
        <f>IF(Z11&lt;&gt;"",IF(Z11&lt;&gt;"LIBSETS_DROP_MECHANIC_MONSTER_NAME",VLOOKUP(Z11,'LibSets constants'!$I$4:$L$1000,4,FALSE),""),"")</f>
        <v>Überland Gruppenbosse haben eine Chance von 100%, Kopf, Brust, Beine oder Waffen fallen zu lassen.</v>
      </c>
      <c r="AC11" s="3" t="str">
        <f>IF(G11&lt;&gt;"LIBSETS_SETTYPE_BATTLEGROUND",IF(G11&lt;&gt;"LIBSETS_SETTYPE_SPECIAL",IF(AD11&lt;&gt;"",VLOOKUP(AD11,'ESO zone constants'!$D$2:$H$4950,5,FALSE),""),""),"")</f>
        <v/>
      </c>
      <c r="AE11" s="33" t="s">
        <v>1744</v>
      </c>
      <c r="AF11" s="3" t="str">
        <f>IF(AE11&lt;&gt;"",IF(AE11&lt;&gt;"LIBSETS_DROP_MECHANIC_MONSTER_NAME",VLOOKUP(AE11,'LibSets constants'!$I$4:$L$1000,3,FALSE),""),"")</f>
        <v>Public dungeon bosses have a chance to drop a shoulder, hand, or weapon.</v>
      </c>
      <c r="AG11" s="3" t="str">
        <f>IF(AE11&lt;&gt;"",IF(AE11&lt;&gt;"LIBSETS_DROP_MECHANIC_MONSTER_NAME",VLOOKUP(AE11,'LibSets constants'!$I$4:$L$1000,4,FALSE),""),"")</f>
        <v>Öffentliche Dungeon-Bosse haben die Möglichkeit, eine Schulter, Handschuhe oder eine Waffe fallen zu lassen.</v>
      </c>
      <c r="AH11" s="3" t="str">
        <f>IF(G11&lt;&gt;"LIBSETS_SETTYPE_BATTLEGROUND",IF(G11&lt;&gt;"LIBSETS_SETTYPE_SPECIAL",IF(AI11&lt;&gt;"",VLOOKUP(AI11,'ESO zone constants'!$D$2:$H$4950,5,FALSE),""),""),"")</f>
        <v/>
      </c>
      <c r="AJ11" s="33" t="s">
        <v>1745</v>
      </c>
      <c r="AK11" s="3" t="str">
        <f>IF(AJ11&lt;&gt;"",IF(AJ11&lt;&gt;"LIBSETS_DROP_MECHANIC_MONSTER_NAME",VLOOKUP(AJ11,'LibSets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 s="3" t="str">
        <f>IF(AJ11&lt;&gt;"",IF(AJ11&lt;&gt;"LIBSETS_DROP_MECHANIC_MONSTER_NAME",VLOOKUP(AJ11,'LibSets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 s="3" t="str">
        <f>IF(G11&lt;&gt;"LIBSETS_SETTYPE_BATTLEGROUND",IF(G11&lt;&gt;"LIBSETS_SETTYPE_SPECIAL",IF(AN11&lt;&gt;"",VLOOKUP(AN11,'ESO zone constants'!$D$2:$H$4950,5,FALSE),""),""),"")</f>
        <v/>
      </c>
      <c r="AP11" s="3" t="str">
        <f>IF(AO11&lt;&gt;"",IF(AO11&lt;&gt;"LIBSETS_DROP_MECHANIC_MONSTER_NAME",VLOOKUP(AO11,'LibSets constants'!$I$4:$L$1000,3,FALSE),""),"")</f>
        <v/>
      </c>
      <c r="AQ11" s="3" t="str">
        <f>IF(AO11&lt;&gt;"",IF(AO11&lt;&gt;"LIBSETS_DROP_MECHANIC_MONSTER_NAME",VLOOKUP(AO11,'LibSets constants'!$I$4:$L$1000,4,FALSE),""),"")</f>
        <v/>
      </c>
      <c r="AR11" s="3" t="str">
        <f>IF(G11&lt;&gt;"LIBSETS_SETTYPE_BATTLEGROUND",IF(G11&lt;&gt;"LIBSETS_SETTYPE_SPECIAL",IF(AS11&lt;&gt;"",VLOOKUP(AS11,'ESO zone constants'!$D$2:$H$4950,5,FALSE),""),""),"")</f>
        <v/>
      </c>
      <c r="AU11" s="3" t="str">
        <f>IF(AT11&lt;&gt;"",IF(AT11&lt;&gt;"LIBSETS_DROP_MECHANIC_MONSTER_NAME",VLOOKUP(AT11,'LibSets constants'!$I$4:$L$1000,3,FALSE),""),"")</f>
        <v/>
      </c>
      <c r="AV11" s="3" t="str">
        <f>IF(AT11&lt;&gt;"",IF(AT11&lt;&gt;"LIBSETS_DROP_MECHANIC_MONSTER_NAME",VLOOKUP(AT11,'LibSets constants'!$I$4:$L$1000,4,FALSE),""),"")</f>
        <v/>
      </c>
      <c r="AW11" s="21" t="str">
        <f t="shared" si="1"/>
        <v>[27] = {wayshrines={-1,-1,-1,}, dlcId=DLC_BASE_GAME</v>
      </c>
      <c r="AX11" s="21" t="str">
        <f t="shared" si="2"/>
        <v>, zoneIds={101}, veteran=false</v>
      </c>
      <c r="AY11" s="21" t="str">
        <f t="shared" si="3"/>
        <v>, setType=LIBSETS_SETTYPE_OVERLAND</v>
      </c>
      <c r="AZ11" s="21" t="str">
        <f t="shared" si="4"/>
        <v>, dropMechanic={LIBSETS_DROP_MECHANIC_OVERLAND_BOSS_DELVE,LIBSETS_DROP_MECHANIC_OVERLAND_WORLDBOSS,LIBSETS_DROP_MECHANIC_OVERLAND_BOSS_PUBLIC_DUNGEON,LIBSETS_DROP_MECHANIC_OVERLAND_CHEST}},</v>
      </c>
      <c r="BA11" s="21" t="str">
        <f t="shared" si="5"/>
        <v xml:space="preserve"> --Fiord's Legacy / Fiords Erbe   [Eastmarch]</v>
      </c>
    </row>
    <row r="12" spans="1:53" x14ac:dyDescent="0.25">
      <c r="A12" s="12">
        <v>28</v>
      </c>
      <c r="B12" t="s">
        <v>756</v>
      </c>
      <c r="C12" t="s">
        <v>757</v>
      </c>
      <c r="D12" s="3">
        <f t="shared" si="0"/>
        <v>28</v>
      </c>
      <c r="G12" s="8" t="s">
        <v>1652</v>
      </c>
      <c r="I12" t="s">
        <v>97</v>
      </c>
      <c r="J12" t="s">
        <v>97</v>
      </c>
      <c r="K12">
        <v>-1</v>
      </c>
      <c r="L12">
        <v>-1</v>
      </c>
      <c r="M12">
        <v>-1</v>
      </c>
      <c r="N12">
        <v>0</v>
      </c>
      <c r="O12" s="70" t="s">
        <v>43</v>
      </c>
      <c r="P12" s="3">
        <f>IF(AND(G12&lt;&gt;"LIBSETS_SETTYPE_BATTLEGROUND",G12&lt;&gt;"LIBSETS_SETTYPE_SPECIAL",G12&lt;&gt;"LIBSETS_SETTYPE_MYTHIC"), IF(Q12&lt;&gt;"",VLOOKUP(Q12,'ESO zone constants'!$D$2:$H$4950,5,FALSE),""),"")</f>
        <v>126</v>
      </c>
      <c r="Q12" t="str">
        <f>IF(OR(K12="",K12&lt;=0,ISERROR(K12)),IF(AND(O12&lt;&gt;"",NOT(ISERROR(O12))),O12, ""),VLOOKUP(K12,'ESO wayshrine node constants'!$A$3:$D$10003,4,FALSE))</f>
        <v>Elden Hollow I</v>
      </c>
      <c r="S12" s="19" t="str">
        <f>IF(AND(R12&lt;&gt;"",NOT(ISERROR(R12))),R12,IF(P12&lt;&gt;"",IF(NOT(ISERROR(VLOOKUP(P12,'ESO Dungeon constants'!$D$3:$H$9999,5,FALSE))),VLOOKUP(P12,'ESO Dungeon constants'!$D$3:$I$9999,6,FALSE),VLOOKUP(P12,'ESO zone constants'!$H$2:$K$9984,4,FALSE)),""))</f>
        <v>DLC_BASE_GAME</v>
      </c>
      <c r="T12" s="3" t="str">
        <f>IF(S12&lt;&gt;"",VLOOKUP(S12,'LibSets constants'!$B$4:$C$1000,2,FALSE),"")</f>
        <v>Included in base game</v>
      </c>
      <c r="V12" s="3" t="str">
        <f>IF(U12&lt;&gt;"",IF(U12&lt;&gt;"LIBSETS_DROP_MECHANIC_MONSTER_NAME",VLOOKUP(U12,'LibSets constants'!$I$4:$L$1000,3,FALSE),""),"")</f>
        <v/>
      </c>
      <c r="W12" s="3" t="str">
        <f>IF(U12&lt;&gt;"",IF(U12&lt;&gt;"LIBSETS_DROP_MECHANIC_MONSTER_NAME",VLOOKUP(U12,'LibSets constants'!$I$4:$L$1000,4,FALSE),""),"")</f>
        <v/>
      </c>
      <c r="X12" s="3">
        <f>IF(G12&lt;&gt;"LIBSETS_SETTYPE_BATTLEGROUND",IF(G12&lt;&gt;"LIBSETS_SETTYPE_SPECIAL",IF(Y12&lt;&gt;"",VLOOKUP(Y12,'ESO zone constants'!$D$2:$H$4950,5,FALSE),""),""),"")</f>
        <v>931</v>
      </c>
      <c r="Y12" t="s">
        <v>56</v>
      </c>
      <c r="AA12" s="3" t="str">
        <f>IF(Z12&lt;&gt;"",IF(Z12&lt;&gt;"LIBSETS_DROP_MECHANIC_MONSTER_NAME",VLOOKUP(Z12,'LibSets constants'!$I$4:$L$1000,3,FALSE),""),"")</f>
        <v/>
      </c>
      <c r="AB12" s="3" t="str">
        <f>IF(Z12&lt;&gt;"",IF(Z12&lt;&gt;"LIBSETS_DROP_MECHANIC_MONSTER_NAME",VLOOKUP(Z12,'LibSets constants'!$I$4:$L$1000,4,FALSE),""),"")</f>
        <v/>
      </c>
      <c r="AC12" s="3" t="str">
        <f>IF(G12&lt;&gt;"LIBSETS_SETTYPE_BATTLEGROUND",IF(G12&lt;&gt;"LIBSETS_SETTYPE_SPECIAL",IF(AD12&lt;&gt;"",VLOOKUP(AD12,'ESO zone constants'!$D$2:$H$4950,5,FALSE),""),""),"")</f>
        <v/>
      </c>
      <c r="AF12" s="3" t="str">
        <f>IF(AE12&lt;&gt;"",IF(AE12&lt;&gt;"LIBSETS_DROP_MECHANIC_MONSTER_NAME",VLOOKUP(AE12,'LibSets constants'!$I$4:$L$1000,3,FALSE),""),"")</f>
        <v/>
      </c>
      <c r="AG12" s="3" t="str">
        <f>IF(AE12&lt;&gt;"",IF(AE12&lt;&gt;"LIBSETS_DROP_MECHANIC_MONSTER_NAME",VLOOKUP(AE12,'LibSets constants'!$I$4:$L$1000,4,FALSE),""),"")</f>
        <v/>
      </c>
      <c r="AH12" s="3" t="str">
        <f>IF(G12&lt;&gt;"LIBSETS_SETTYPE_BATTLEGROUND",IF(G12&lt;&gt;"LIBSETS_SETTYPE_SPECIAL",IF(AI12&lt;&gt;"",VLOOKUP(AI12,'ESO zone constants'!$D$2:$H$4950,5,FALSE),""),""),"")</f>
        <v/>
      </c>
      <c r="AK12" s="3" t="str">
        <f>IF(AJ12&lt;&gt;"",IF(AJ12&lt;&gt;"LIBSETS_DROP_MECHANIC_MONSTER_NAME",VLOOKUP(AJ12,'LibSets constants'!$I$4:$L$1000,3,FALSE),""),"")</f>
        <v/>
      </c>
      <c r="AL12" s="3" t="str">
        <f>IF(AJ12&lt;&gt;"",IF(AJ12&lt;&gt;"LIBSETS_DROP_MECHANIC_MONSTER_NAME",VLOOKUP(AJ12,'LibSets constants'!$I$4:$L$1000,4,FALSE),""),"")</f>
        <v/>
      </c>
      <c r="AM12" s="3" t="str">
        <f>IF(G12&lt;&gt;"LIBSETS_SETTYPE_BATTLEGROUND",IF(G12&lt;&gt;"LIBSETS_SETTYPE_SPECIAL",IF(AN12&lt;&gt;"",VLOOKUP(AN12,'ESO zone constants'!$D$2:$H$4950,5,FALSE),""),""),"")</f>
        <v/>
      </c>
      <c r="AP12" s="3" t="str">
        <f>IF(AO12&lt;&gt;"",IF(AO12&lt;&gt;"LIBSETS_DROP_MECHANIC_MONSTER_NAME",VLOOKUP(AO12,'LibSets constants'!$I$4:$L$1000,3,FALSE),""),"")</f>
        <v/>
      </c>
      <c r="AQ12" s="3" t="str">
        <f>IF(AO12&lt;&gt;"",IF(AO12&lt;&gt;"LIBSETS_DROP_MECHANIC_MONSTER_NAME",VLOOKUP(AO12,'LibSets constants'!$I$4:$L$1000,4,FALSE),""),"")</f>
        <v/>
      </c>
      <c r="AR12" s="3" t="str">
        <f>IF(G12&lt;&gt;"LIBSETS_SETTYPE_BATTLEGROUND",IF(G12&lt;&gt;"LIBSETS_SETTYPE_SPECIAL",IF(AS12&lt;&gt;"",VLOOKUP(AS12,'ESO zone constants'!$D$2:$H$4950,5,FALSE),""),""),"")</f>
        <v/>
      </c>
      <c r="AU12" s="3" t="str">
        <f>IF(AT12&lt;&gt;"",IF(AT12&lt;&gt;"LIBSETS_DROP_MECHANIC_MONSTER_NAME",VLOOKUP(AT12,'LibSets constants'!$I$4:$L$1000,3,FALSE),""),"")</f>
        <v/>
      </c>
      <c r="AV12" s="3" t="str">
        <f>IF(AT12&lt;&gt;"",IF(AT12&lt;&gt;"LIBSETS_DROP_MECHANIC_MONSTER_NAME",VLOOKUP(AT12,'LibSets constants'!$I$4:$L$1000,4,FALSE),""),"")</f>
        <v/>
      </c>
      <c r="AW12" s="21" t="str">
        <f t="shared" si="1"/>
        <v>[28] = {wayshrines={-1,-1,-1,}, dlcId=DLC_BASE_GAME</v>
      </c>
      <c r="AX12" s="21" t="str">
        <f t="shared" si="2"/>
        <v>, zoneIds={126,931}, veteran=false</v>
      </c>
      <c r="AY12" s="21" t="str">
        <f t="shared" si="3"/>
        <v>, setType=LIBSETS_SETTYPE_DUNGEON</v>
      </c>
      <c r="AZ12" s="21" t="str">
        <f t="shared" si="4"/>
        <v>},</v>
      </c>
      <c r="BA12" s="21" t="str">
        <f t="shared" si="5"/>
        <v xml:space="preserve"> --Barkskin / Borkenhaut   [Elden Hollow I, Elden Hollow II]</v>
      </c>
    </row>
    <row r="13" spans="1:53" x14ac:dyDescent="0.25">
      <c r="A13" s="12">
        <v>29</v>
      </c>
      <c r="B13" t="s">
        <v>758</v>
      </c>
      <c r="C13" t="s">
        <v>759</v>
      </c>
      <c r="D13" s="3">
        <f t="shared" si="0"/>
        <v>29</v>
      </c>
      <c r="G13" s="8" t="s">
        <v>1652</v>
      </c>
      <c r="I13" t="s">
        <v>97</v>
      </c>
      <c r="J13" t="s">
        <v>97</v>
      </c>
      <c r="K13">
        <v>-1</v>
      </c>
      <c r="L13">
        <v>-1</v>
      </c>
      <c r="M13">
        <v>-1</v>
      </c>
      <c r="N13">
        <v>0</v>
      </c>
      <c r="O13" s="70" t="s">
        <v>62</v>
      </c>
      <c r="P13" s="3">
        <f>IF(AND(G13&lt;&gt;"LIBSETS_SETTYPE_BATTLEGROUND",G13&lt;&gt;"LIBSETS_SETTYPE_SPECIAL",G13&lt;&gt;"LIBSETS_SETTYPE_MYTHIC"), IF(Q13&lt;&gt;"",VLOOKUP(Q13,'ESO zone constants'!$D$2:$H$4950,5,FALSE),""),"")</f>
        <v>146</v>
      </c>
      <c r="Q13" t="str">
        <f>IF(OR(K13="",K13&lt;=0,ISERROR(K13)),IF(AND(O13&lt;&gt;"",NOT(ISERROR(O13))),O13, ""),VLOOKUP(K13,'ESO wayshrine node constants'!$A$3:$D$10003,4,FALSE))</f>
        <v>Wayrest Sewers I</v>
      </c>
      <c r="S13" s="19" t="str">
        <f>IF(AND(R13&lt;&gt;"",NOT(ISERROR(R13))),R13,IF(P13&lt;&gt;"",IF(NOT(ISERROR(VLOOKUP(P13,'ESO Dungeon constants'!$D$3:$H$9999,5,FALSE))),VLOOKUP(P13,'ESO Dungeon constants'!$D$3:$I$9999,6,FALSE),VLOOKUP(P13,'ESO zone constants'!$H$2:$K$9984,4,FALSE)),""))</f>
        <v>DLC_BASE_GAME</v>
      </c>
      <c r="T13" s="3" t="str">
        <f>IF(S13&lt;&gt;"",VLOOKUP(S13,'LibSets constants'!$B$4:$C$1000,2,FALSE),"")</f>
        <v>Included in base game</v>
      </c>
      <c r="V13" s="3" t="str">
        <f>IF(U13&lt;&gt;"",IF(U13&lt;&gt;"LIBSETS_DROP_MECHANIC_MONSTER_NAME",VLOOKUP(U13,'LibSets constants'!$I$4:$L$1000,3,FALSE),""),"")</f>
        <v/>
      </c>
      <c r="W13" s="3" t="str">
        <f>IF(U13&lt;&gt;"",IF(U13&lt;&gt;"LIBSETS_DROP_MECHANIC_MONSTER_NAME",VLOOKUP(U13,'LibSets constants'!$I$4:$L$1000,4,FALSE),""),"")</f>
        <v/>
      </c>
      <c r="X13" s="3">
        <f>IF(G13&lt;&gt;"LIBSETS_SETTYPE_BATTLEGROUND",IF(G13&lt;&gt;"LIBSETS_SETTYPE_SPECIAL",IF(Y13&lt;&gt;"",VLOOKUP(Y13,'ESO zone constants'!$D$2:$H$4950,5,FALSE),""),""),"")</f>
        <v>933</v>
      </c>
      <c r="Y13" t="s">
        <v>58</v>
      </c>
      <c r="AA13" s="3" t="str">
        <f>IF(Z13&lt;&gt;"",IF(Z13&lt;&gt;"LIBSETS_DROP_MECHANIC_MONSTER_NAME",VLOOKUP(Z13,'LibSets constants'!$I$4:$L$1000,3,FALSE),""),"")</f>
        <v/>
      </c>
      <c r="AB13" s="3" t="str">
        <f>IF(Z13&lt;&gt;"",IF(Z13&lt;&gt;"LIBSETS_DROP_MECHANIC_MONSTER_NAME",VLOOKUP(Z13,'LibSets constants'!$I$4:$L$1000,4,FALSE),""),"")</f>
        <v/>
      </c>
      <c r="AC13" s="3" t="str">
        <f>IF(G13&lt;&gt;"LIBSETS_SETTYPE_BATTLEGROUND",IF(G13&lt;&gt;"LIBSETS_SETTYPE_SPECIAL",IF(AD13&lt;&gt;"",VLOOKUP(AD13,'ESO zone constants'!$D$2:$H$4950,5,FALSE),""),""),"")</f>
        <v/>
      </c>
      <c r="AF13" s="3" t="str">
        <f>IF(AE13&lt;&gt;"",IF(AE13&lt;&gt;"LIBSETS_DROP_MECHANIC_MONSTER_NAME",VLOOKUP(AE13,'LibSets constants'!$I$4:$L$1000,3,FALSE),""),"")</f>
        <v/>
      </c>
      <c r="AG13" s="3" t="str">
        <f>IF(AE13&lt;&gt;"",IF(AE13&lt;&gt;"LIBSETS_DROP_MECHANIC_MONSTER_NAME",VLOOKUP(AE13,'LibSets constants'!$I$4:$L$1000,4,FALSE),""),"")</f>
        <v/>
      </c>
      <c r="AH13" s="3" t="str">
        <f>IF(G13&lt;&gt;"LIBSETS_SETTYPE_BATTLEGROUND",IF(G13&lt;&gt;"LIBSETS_SETTYPE_SPECIAL",IF(AI13&lt;&gt;"",VLOOKUP(AI13,'ESO zone constants'!$D$2:$H$4950,5,FALSE),""),""),"")</f>
        <v/>
      </c>
      <c r="AK13" s="3" t="str">
        <f>IF(AJ13&lt;&gt;"",IF(AJ13&lt;&gt;"LIBSETS_DROP_MECHANIC_MONSTER_NAME",VLOOKUP(AJ13,'LibSets constants'!$I$4:$L$1000,3,FALSE),""),"")</f>
        <v/>
      </c>
      <c r="AL13" s="3" t="str">
        <f>IF(AJ13&lt;&gt;"",IF(AJ13&lt;&gt;"LIBSETS_DROP_MECHANIC_MONSTER_NAME",VLOOKUP(AJ13,'LibSets constants'!$I$4:$L$1000,4,FALSE),""),"")</f>
        <v/>
      </c>
      <c r="AM13" s="3" t="str">
        <f>IF(G13&lt;&gt;"LIBSETS_SETTYPE_BATTLEGROUND",IF(G13&lt;&gt;"LIBSETS_SETTYPE_SPECIAL",IF(AN13&lt;&gt;"",VLOOKUP(AN13,'ESO zone constants'!$D$2:$H$4950,5,FALSE),""),""),"")</f>
        <v/>
      </c>
      <c r="AP13" s="3" t="str">
        <f>IF(AO13&lt;&gt;"",IF(AO13&lt;&gt;"LIBSETS_DROP_MECHANIC_MONSTER_NAME",VLOOKUP(AO13,'LibSets constants'!$I$4:$L$1000,3,FALSE),""),"")</f>
        <v/>
      </c>
      <c r="AQ13" s="3" t="str">
        <f>IF(AO13&lt;&gt;"",IF(AO13&lt;&gt;"LIBSETS_DROP_MECHANIC_MONSTER_NAME",VLOOKUP(AO13,'LibSets constants'!$I$4:$L$1000,4,FALSE),""),"")</f>
        <v/>
      </c>
      <c r="AR13" s="3" t="str">
        <f>IF(G13&lt;&gt;"LIBSETS_SETTYPE_BATTLEGROUND",IF(G13&lt;&gt;"LIBSETS_SETTYPE_SPECIAL",IF(AS13&lt;&gt;"",VLOOKUP(AS13,'ESO zone constants'!$D$2:$H$4950,5,FALSE),""),""),"")</f>
        <v/>
      </c>
      <c r="AU13" s="3" t="str">
        <f>IF(AT13&lt;&gt;"",IF(AT13&lt;&gt;"LIBSETS_DROP_MECHANIC_MONSTER_NAME",VLOOKUP(AT13,'LibSets constants'!$I$4:$L$1000,3,FALSE),""),"")</f>
        <v/>
      </c>
      <c r="AV13" s="3" t="str">
        <f>IF(AT13&lt;&gt;"",IF(AT13&lt;&gt;"LIBSETS_DROP_MECHANIC_MONSTER_NAME",VLOOKUP(AT13,'LibSets constants'!$I$4:$L$1000,4,FALSE),""),"")</f>
        <v/>
      </c>
      <c r="AW13" s="21" t="str">
        <f t="shared" si="1"/>
        <v>[29] = {wayshrines={-1,-1,-1,}, dlcId=DLC_BASE_GAME</v>
      </c>
      <c r="AX13" s="21" t="str">
        <f t="shared" si="2"/>
        <v>, zoneIds={146,933}, veteran=false</v>
      </c>
      <c r="AY13" s="21" t="str">
        <f t="shared" si="3"/>
        <v>, setType=LIBSETS_SETTYPE_DUNGEON</v>
      </c>
      <c r="AZ13" s="21" t="str">
        <f t="shared" si="4"/>
        <v>},</v>
      </c>
      <c r="BA13" s="21" t="str">
        <f t="shared" si="5"/>
        <v xml:space="preserve"> --Sergeant's Mail / Rüstung des Feldwebels   [Wayrest Sewers I, Wayrest Sewers II]</v>
      </c>
    </row>
    <row r="14" spans="1:53" s="14" customFormat="1" x14ac:dyDescent="0.25">
      <c r="A14" s="12">
        <v>30</v>
      </c>
      <c r="B14" t="s">
        <v>760</v>
      </c>
      <c r="C14" t="s">
        <v>761</v>
      </c>
      <c r="D14" s="3">
        <f t="shared" si="0"/>
        <v>30</v>
      </c>
      <c r="E14"/>
      <c r="F14"/>
      <c r="G14" s="8" t="s">
        <v>1655</v>
      </c>
      <c r="H14"/>
      <c r="I14" t="s">
        <v>97</v>
      </c>
      <c r="J14" t="s">
        <v>97</v>
      </c>
      <c r="K14">
        <v>-1</v>
      </c>
      <c r="L14">
        <v>-1</v>
      </c>
      <c r="M14">
        <v>-1</v>
      </c>
      <c r="N14">
        <v>0</v>
      </c>
      <c r="O14" s="70" t="s">
        <v>114</v>
      </c>
      <c r="P14" s="3">
        <f>IF(AND(G14&lt;&gt;"LIBSETS_SETTYPE_BATTLEGROUND",G14&lt;&gt;"LIBSETS_SETTYPE_SPECIAL",G14&lt;&gt;"LIBSETS_SETTYPE_MYTHIC"), IF(Q14&lt;&gt;"",VLOOKUP(Q14,'ESO zone constants'!$D$2:$H$4950,5,FALSE),""),"")</f>
        <v>58</v>
      </c>
      <c r="Q14" t="str">
        <f>IF(OR(K14="",K14&lt;=0,ISERROR(K14)),IF(AND(O14&lt;&gt;"",NOT(ISERROR(O14))),O14, ""),VLOOKUP(K14,'ESO wayshrine node constants'!$A$3:$D$10003,4,FALSE))</f>
        <v>Malabal Tor</v>
      </c>
      <c r="R14" s="70"/>
      <c r="S14" s="19" t="str">
        <f>IF(AND(R14&lt;&gt;"",NOT(ISERROR(R14))),R14,IF(P14&lt;&gt;"",IF(NOT(ISERROR(VLOOKUP(P14,'ESO Dungeon constants'!$D$3:$H$9999,5,FALSE))),VLOOKUP(P14,'ESO Dungeon constants'!$D$3:$I$9999,6,FALSE),VLOOKUP(P14,'ESO zone constants'!$H$2:$K$9984,4,FALSE)),""))</f>
        <v>DLC_BASE_GAME</v>
      </c>
      <c r="T14" s="3" t="str">
        <f>IF(S14&lt;&gt;"",VLOOKUP(S14,'LibSets constants'!$B$4:$C$1000,2,FALSE),"")</f>
        <v>Included in base game</v>
      </c>
      <c r="U14" s="33" t="s">
        <v>1742</v>
      </c>
      <c r="V14" s="3" t="str">
        <f>IF(U14&lt;&gt;"",IF(U14&lt;&gt;"LIBSETS_DROP_MECHANIC_MONSTER_NAME",VLOOKUP(U14,'LibSets constants'!$I$4:$L$1000,3,FALSE),""),"")</f>
        <v>Delve bosses have a chance to drop a waist or feet.</v>
      </c>
      <c r="W14" s="3" t="str">
        <f>IF(U14&lt;&gt;"",IF(U14&lt;&gt;"LIBSETS_DROP_MECHANIC_MONSTER_NAME",VLOOKUP(U14,'LibSets constants'!$I$4:$L$1000,4,FALSE),""),"")</f>
        <v>Bosse in Gewölben haben die Chance, eine Taille oder Füße fallen zu lassen.</v>
      </c>
      <c r="X14" s="3" t="str">
        <f>IF(G14&lt;&gt;"LIBSETS_SETTYPE_BATTLEGROUND",IF(G14&lt;&gt;"LIBSETS_SETTYPE_SPECIAL",IF(Y14&lt;&gt;"",VLOOKUP(Y14,'ESO zone constants'!$D$2:$H$4950,5,FALSE),""),""),"")</f>
        <v/>
      </c>
      <c r="Y14"/>
      <c r="Z14" s="33" t="s">
        <v>1743</v>
      </c>
      <c r="AA14" s="3" t="str">
        <f>IF(Z14&lt;&gt;"",IF(Z14&lt;&gt;"LIBSETS_DROP_MECHANIC_MONSTER_NAME",VLOOKUP(Z14,'LibSets constants'!$I$4:$L$1000,3,FALSE),""),"")</f>
        <v>Overland group bosses have a 100% chance to drop head, chest, legs, or weapon.</v>
      </c>
      <c r="AB14" s="3" t="str">
        <f>IF(Z14&lt;&gt;"",IF(Z14&lt;&gt;"LIBSETS_DROP_MECHANIC_MONSTER_NAME",VLOOKUP(Z14,'LibSets constants'!$I$4:$L$1000,4,FALSE),""),"")</f>
        <v>Überland Gruppenbosse haben eine Chance von 100%, Kopf, Brust, Beine oder Waffen fallen zu lassen.</v>
      </c>
      <c r="AC14" s="3" t="str">
        <f>IF(G14&lt;&gt;"LIBSETS_SETTYPE_BATTLEGROUND",IF(G14&lt;&gt;"LIBSETS_SETTYPE_SPECIAL",IF(AD14&lt;&gt;"",VLOOKUP(AD14,'ESO zone constants'!$D$2:$H$4950,5,FALSE),""),""),"")</f>
        <v/>
      </c>
      <c r="AD14"/>
      <c r="AE14" s="33" t="s">
        <v>1744</v>
      </c>
      <c r="AF14" s="3" t="str">
        <f>IF(AE14&lt;&gt;"",IF(AE14&lt;&gt;"LIBSETS_DROP_MECHANIC_MONSTER_NAME",VLOOKUP(AE14,'LibSets constants'!$I$4:$L$1000,3,FALSE),""),"")</f>
        <v>Public dungeon bosses have a chance to drop a shoulder, hand, or weapon.</v>
      </c>
      <c r="AG14" s="3" t="str">
        <f>IF(AE14&lt;&gt;"",IF(AE14&lt;&gt;"LIBSETS_DROP_MECHANIC_MONSTER_NAME",VLOOKUP(AE14,'LibSets constants'!$I$4:$L$1000,4,FALSE),""),"")</f>
        <v>Öffentliche Dungeon-Bosse haben die Möglichkeit, eine Schulter, Handschuhe oder eine Waffe fallen zu lassen.</v>
      </c>
      <c r="AH14" s="3" t="str">
        <f>IF(G14&lt;&gt;"LIBSETS_SETTYPE_BATTLEGROUND",IF(G14&lt;&gt;"LIBSETS_SETTYPE_SPECIAL",IF(AI14&lt;&gt;"",VLOOKUP(AI14,'ESO zone constants'!$D$2:$H$4950,5,FALSE),""),""),"")</f>
        <v/>
      </c>
      <c r="AI14"/>
      <c r="AJ14" s="33" t="s">
        <v>1745</v>
      </c>
      <c r="AK14" s="3" t="str">
        <f>IF(AJ14&lt;&gt;"",IF(AJ14&lt;&gt;"LIBSETS_DROP_MECHANIC_MONSTER_NAME",VLOOKUP(AJ14,'LibSets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4" s="3" t="str">
        <f>IF(AJ14&lt;&gt;"",IF(AJ14&lt;&gt;"LIBSETS_DROP_MECHANIC_MONSTER_NAME",VLOOKUP(AJ14,'LibSets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4" s="3" t="str">
        <f>IF(G14&lt;&gt;"LIBSETS_SETTYPE_BATTLEGROUND",IF(G14&lt;&gt;"LIBSETS_SETTYPE_SPECIAL",IF(AN14&lt;&gt;"",VLOOKUP(AN14,'ESO zone constants'!$D$2:$H$4950,5,FALSE),""),""),"")</f>
        <v/>
      </c>
      <c r="AN14"/>
      <c r="AO14" s="33"/>
      <c r="AP14" s="3" t="str">
        <f>IF(AO14&lt;&gt;"",IF(AO14&lt;&gt;"LIBSETS_DROP_MECHANIC_MONSTER_NAME",VLOOKUP(AO14,'LibSets constants'!$I$4:$L$1000,3,FALSE),""),"")</f>
        <v/>
      </c>
      <c r="AQ14" s="3" t="str">
        <f>IF(AO14&lt;&gt;"",IF(AO14&lt;&gt;"LIBSETS_DROP_MECHANIC_MONSTER_NAME",VLOOKUP(AO14,'LibSets constants'!$I$4:$L$1000,4,FALSE),""),"")</f>
        <v/>
      </c>
      <c r="AR14" s="3" t="str">
        <f>IF(G14&lt;&gt;"LIBSETS_SETTYPE_BATTLEGROUND",IF(G14&lt;&gt;"LIBSETS_SETTYPE_SPECIAL",IF(AS14&lt;&gt;"",VLOOKUP(AS14,'ESO zone constants'!$D$2:$H$4950,5,FALSE),""),""),"")</f>
        <v/>
      </c>
      <c r="AS14"/>
      <c r="AT14" s="33"/>
      <c r="AU14" s="3" t="str">
        <f>IF(AT14&lt;&gt;"",IF(AT14&lt;&gt;"LIBSETS_DROP_MECHANIC_MONSTER_NAME",VLOOKUP(AT14,'LibSets constants'!$I$4:$L$1000,3,FALSE),""),"")</f>
        <v/>
      </c>
      <c r="AV14" s="3" t="str">
        <f>IF(AT14&lt;&gt;"",IF(AT14&lt;&gt;"LIBSETS_DROP_MECHANIC_MONSTER_NAME",VLOOKUP(AT14,'LibSets constants'!$I$4:$L$1000,4,FALSE),""),"")</f>
        <v/>
      </c>
      <c r="AW14" s="21" t="str">
        <f t="shared" si="1"/>
        <v>[30] = {wayshrines={-1,-1,-1,}, dlcId=DLC_BASE_GAME</v>
      </c>
      <c r="AX14" s="21" t="str">
        <f t="shared" si="2"/>
        <v>, zoneIds={58}, veteran=false</v>
      </c>
      <c r="AY14" s="21" t="str">
        <f t="shared" si="3"/>
        <v>, setType=LIBSETS_SETTYPE_OVERLAND</v>
      </c>
      <c r="AZ14" s="21" t="str">
        <f t="shared" si="4"/>
        <v>, dropMechanic={LIBSETS_DROP_MECHANIC_OVERLAND_BOSS_DELVE,LIBSETS_DROP_MECHANIC_OVERLAND_WORLDBOSS,LIBSETS_DROP_MECHANIC_OVERLAND_BOSS_PUBLIC_DUNGEON,LIBSETS_DROP_MECHANIC_OVERLAND_CHEST}},</v>
      </c>
      <c r="BA14" s="21" t="str">
        <f t="shared" si="5"/>
        <v xml:space="preserve"> --Thunderbug's Carapace / Donnerkäferpanzer   [Malabal Tor]</v>
      </c>
    </row>
    <row r="15" spans="1:53" x14ac:dyDescent="0.25">
      <c r="A15" s="12">
        <v>31</v>
      </c>
      <c r="B15" t="s">
        <v>762</v>
      </c>
      <c r="C15" t="s">
        <v>763</v>
      </c>
      <c r="D15" s="3">
        <f t="shared" si="0"/>
        <v>31</v>
      </c>
      <c r="G15" s="8" t="s">
        <v>1655</v>
      </c>
      <c r="I15" t="s">
        <v>97</v>
      </c>
      <c r="J15" t="s">
        <v>97</v>
      </c>
      <c r="K15">
        <v>-1</v>
      </c>
      <c r="L15">
        <v>-1</v>
      </c>
      <c r="M15">
        <v>-1</v>
      </c>
      <c r="N15">
        <v>0</v>
      </c>
      <c r="O15" s="70" t="s">
        <v>112</v>
      </c>
      <c r="P15" s="3">
        <f>IF(AND(G15&lt;&gt;"LIBSETS_SETTYPE_BATTLEGROUND",G15&lt;&gt;"LIBSETS_SETTYPE_SPECIAL",G15&lt;&gt;"LIBSETS_SETTYPE_MYTHIC"), IF(Q15&lt;&gt;"",VLOOKUP(Q15,'ESO zone constants'!$D$2:$H$4950,5,FALSE),""),"")</f>
        <v>41</v>
      </c>
      <c r="Q15" t="str">
        <f>IF(OR(K15="",K15&lt;=0,ISERROR(K15)),IF(AND(O15&lt;&gt;"",NOT(ISERROR(O15))),O15, ""),VLOOKUP(K15,'ESO wayshrine node constants'!$A$3:$D$10003,4,FALSE))</f>
        <v>Stonefalls</v>
      </c>
      <c r="S15" s="19" t="str">
        <f>IF(AND(R15&lt;&gt;"",NOT(ISERROR(R15))),R15,IF(P15&lt;&gt;"",IF(NOT(ISERROR(VLOOKUP(P15,'ESO Dungeon constants'!$D$3:$H$9999,5,FALSE))),VLOOKUP(P15,'ESO Dungeon constants'!$D$3:$I$9999,6,FALSE),VLOOKUP(P15,'ESO zone constants'!$H$2:$K$9984,4,FALSE)),""))</f>
        <v>DLC_BASE_GAME</v>
      </c>
      <c r="T15" s="3" t="str">
        <f>IF(S15&lt;&gt;"",VLOOKUP(S15,'LibSets constants'!$B$4:$C$1000,2,FALSE),"")</f>
        <v>Included in base game</v>
      </c>
      <c r="U15" s="33" t="s">
        <v>1742</v>
      </c>
      <c r="V15" s="3" t="str">
        <f>IF(U15&lt;&gt;"",IF(U15&lt;&gt;"LIBSETS_DROP_MECHANIC_MONSTER_NAME",VLOOKUP(U15,'LibSets constants'!$I$4:$L$1000,3,FALSE),""),"")</f>
        <v>Delve bosses have a chance to drop a waist or feet.</v>
      </c>
      <c r="W15" s="3" t="str">
        <f>IF(U15&lt;&gt;"",IF(U15&lt;&gt;"LIBSETS_DROP_MECHANIC_MONSTER_NAME",VLOOKUP(U15,'LibSets constants'!$I$4:$L$1000,4,FALSE),""),"")</f>
        <v>Bosse in Gewölben haben die Chance, eine Taille oder Füße fallen zu lassen.</v>
      </c>
      <c r="X15" s="3" t="str">
        <f>IF(G15&lt;&gt;"LIBSETS_SETTYPE_BATTLEGROUND",IF(G15&lt;&gt;"LIBSETS_SETTYPE_SPECIAL",IF(Y15&lt;&gt;"",VLOOKUP(Y15,'ESO zone constants'!$D$2:$H$4950,5,FALSE),""),""),"")</f>
        <v/>
      </c>
      <c r="Z15" s="33" t="s">
        <v>1743</v>
      </c>
      <c r="AA15" s="3" t="str">
        <f>IF(Z15&lt;&gt;"",IF(Z15&lt;&gt;"LIBSETS_DROP_MECHANIC_MONSTER_NAME",VLOOKUP(Z15,'LibSets constants'!$I$4:$L$1000,3,FALSE),""),"")</f>
        <v>Overland group bosses have a 100% chance to drop head, chest, legs, or weapon.</v>
      </c>
      <c r="AB15" s="3" t="str">
        <f>IF(Z15&lt;&gt;"",IF(Z15&lt;&gt;"LIBSETS_DROP_MECHANIC_MONSTER_NAME",VLOOKUP(Z15,'LibSets constants'!$I$4:$L$1000,4,FALSE),""),"")</f>
        <v>Überland Gruppenbosse haben eine Chance von 100%, Kopf, Brust, Beine oder Waffen fallen zu lassen.</v>
      </c>
      <c r="AC15" s="3" t="str">
        <f>IF(G15&lt;&gt;"LIBSETS_SETTYPE_BATTLEGROUND",IF(G15&lt;&gt;"LIBSETS_SETTYPE_SPECIAL",IF(AD15&lt;&gt;"",VLOOKUP(AD15,'ESO zone constants'!$D$2:$H$4950,5,FALSE),""),""),"")</f>
        <v/>
      </c>
      <c r="AE15" s="33" t="s">
        <v>1744</v>
      </c>
      <c r="AF15" s="3" t="str">
        <f>IF(AE15&lt;&gt;"",IF(AE15&lt;&gt;"LIBSETS_DROP_MECHANIC_MONSTER_NAME",VLOOKUP(AE15,'LibSets constants'!$I$4:$L$1000,3,FALSE),""),"")</f>
        <v>Public dungeon bosses have a chance to drop a shoulder, hand, or weapon.</v>
      </c>
      <c r="AG15" s="3" t="str">
        <f>IF(AE15&lt;&gt;"",IF(AE15&lt;&gt;"LIBSETS_DROP_MECHANIC_MONSTER_NAME",VLOOKUP(AE15,'LibSets constants'!$I$4:$L$1000,4,FALSE),""),"")</f>
        <v>Öffentliche Dungeon-Bosse haben die Möglichkeit, eine Schulter, Handschuhe oder eine Waffe fallen zu lassen.</v>
      </c>
      <c r="AH15" s="3" t="str">
        <f>IF(G15&lt;&gt;"LIBSETS_SETTYPE_BATTLEGROUND",IF(G15&lt;&gt;"LIBSETS_SETTYPE_SPECIAL",IF(AI15&lt;&gt;"",VLOOKUP(AI15,'ESO zone constants'!$D$2:$H$4950,5,FALSE),""),""),"")</f>
        <v/>
      </c>
      <c r="AJ15" s="33" t="s">
        <v>1745</v>
      </c>
      <c r="AK15" s="3" t="str">
        <f>IF(AJ15&lt;&gt;"",IF(AJ15&lt;&gt;"LIBSETS_DROP_MECHANIC_MONSTER_NAME",VLOOKUP(AJ15,'LibSets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 s="3" t="str">
        <f>IF(AJ15&lt;&gt;"",IF(AJ15&lt;&gt;"LIBSETS_DROP_MECHANIC_MONSTER_NAME",VLOOKUP(AJ15,'LibSets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 s="3" t="str">
        <f>IF(G15&lt;&gt;"LIBSETS_SETTYPE_BATTLEGROUND",IF(G15&lt;&gt;"LIBSETS_SETTYPE_SPECIAL",IF(AN15&lt;&gt;"",VLOOKUP(AN15,'ESO zone constants'!$D$2:$H$4950,5,FALSE),""),""),"")</f>
        <v/>
      </c>
      <c r="AP15" s="3" t="str">
        <f>IF(AO15&lt;&gt;"",IF(AO15&lt;&gt;"LIBSETS_DROP_MECHANIC_MONSTER_NAME",VLOOKUP(AO15,'LibSets constants'!$I$4:$L$1000,3,FALSE),""),"")</f>
        <v/>
      </c>
      <c r="AQ15" s="3" t="str">
        <f>IF(AO15&lt;&gt;"",IF(AO15&lt;&gt;"LIBSETS_DROP_MECHANIC_MONSTER_NAME",VLOOKUP(AO15,'LibSets constants'!$I$4:$L$1000,4,FALSE),""),"")</f>
        <v/>
      </c>
      <c r="AR15" s="3" t="str">
        <f>IF(G15&lt;&gt;"LIBSETS_SETTYPE_BATTLEGROUND",IF(G15&lt;&gt;"LIBSETS_SETTYPE_SPECIAL",IF(AS15&lt;&gt;"",VLOOKUP(AS15,'ESO zone constants'!$D$2:$H$4950,5,FALSE),""),""),"")</f>
        <v/>
      </c>
      <c r="AU15" s="3" t="str">
        <f>IF(AT15&lt;&gt;"",IF(AT15&lt;&gt;"LIBSETS_DROP_MECHANIC_MONSTER_NAME",VLOOKUP(AT15,'LibSets constants'!$I$4:$L$1000,3,FALSE),""),"")</f>
        <v/>
      </c>
      <c r="AV15" s="3" t="str">
        <f>IF(AT15&lt;&gt;"",IF(AT15&lt;&gt;"LIBSETS_DROP_MECHANIC_MONSTER_NAME",VLOOKUP(AT15,'LibSets constants'!$I$4:$L$1000,4,FALSE),""),"")</f>
        <v/>
      </c>
      <c r="AW15" s="21" t="str">
        <f t="shared" si="1"/>
        <v>[31] = {wayshrines={-1,-1,-1,}, dlcId=DLC_BASE_GAME</v>
      </c>
      <c r="AX15" s="21" t="str">
        <f t="shared" si="2"/>
        <v>, zoneIds={41}, veteran=false</v>
      </c>
      <c r="AY15" s="21" t="str">
        <f t="shared" si="3"/>
        <v>, setType=LIBSETS_SETTYPE_OVERLAND</v>
      </c>
      <c r="AZ15" s="21" t="str">
        <f t="shared" si="4"/>
        <v>, dropMechanic={LIBSETS_DROP_MECHANIC_OVERLAND_BOSS_DELVE,LIBSETS_DROP_MECHANIC_OVERLAND_WORLDBOSS,LIBSETS_DROP_MECHANIC_OVERLAND_BOSS_PUBLIC_DUNGEON,LIBSETS_DROP_MECHANIC_OVERLAND_CHEST}},</v>
      </c>
      <c r="BA15" s="21" t="str">
        <f t="shared" si="5"/>
        <v xml:space="preserve"> --Silks of the Sun / Sonnenseide   [Stonefalls]</v>
      </c>
    </row>
    <row r="16" spans="1:53" x14ac:dyDescent="0.25">
      <c r="A16" s="12">
        <v>32</v>
      </c>
      <c r="B16" t="s">
        <v>764</v>
      </c>
      <c r="C16" t="s">
        <v>765</v>
      </c>
      <c r="D16" s="3">
        <f t="shared" si="0"/>
        <v>32</v>
      </c>
      <c r="G16" s="8" t="s">
        <v>1647</v>
      </c>
      <c r="I16" t="s">
        <v>97</v>
      </c>
      <c r="J16" t="s">
        <v>97</v>
      </c>
      <c r="K16">
        <v>-1</v>
      </c>
      <c r="L16">
        <v>-1</v>
      </c>
      <c r="M16">
        <v>-1</v>
      </c>
      <c r="N16">
        <v>0</v>
      </c>
      <c r="O16" s="70" t="s">
        <v>447</v>
      </c>
      <c r="P16" s="3">
        <f>IF(AND(G16&lt;&gt;"LIBSETS_SETTYPE_BATTLEGROUND",G16&lt;&gt;"LIBSETS_SETTYPE_SPECIAL",G16&lt;&gt;"LIBSETS_SETTYPE_MYTHIC"), IF(Q16&lt;&gt;"",VLOOKUP(Q16,'ESO zone constants'!$D$2:$H$4950,5,FALSE),""),"")</f>
        <v>635</v>
      </c>
      <c r="Q16" t="str">
        <f>IF(OR(K16="",K16&lt;=0,ISERROR(K16)),IF(AND(O16&lt;&gt;"",NOT(ISERROR(O16))),O16, ""),VLOOKUP(K16,'ESO wayshrine node constants'!$A$3:$D$10003,4,FALSE))</f>
        <v>Dragonstar Arena</v>
      </c>
      <c r="S16" s="19" t="str">
        <f>IF(AND(R16&lt;&gt;"",NOT(ISERROR(R16))),R16,IF(P16&lt;&gt;"",IF(NOT(ISERROR(VLOOKUP(P16,'ESO Dungeon constants'!$D$3:$H$9999,5,FALSE))),VLOOKUP(P16,'ESO Dungeon constants'!$D$3:$I$9999,6,FALSE),VLOOKUP(P16,'ESO zone constants'!$H$2:$K$9984,4,FALSE)),""))</f>
        <v>DLC_BASE_GAME</v>
      </c>
      <c r="T16" s="3" t="str">
        <f>IF(S16&lt;&gt;"",VLOOKUP(S16,'LibSets constants'!$B$4:$C$1000,2,FALSE),"")</f>
        <v>Included in base game</v>
      </c>
      <c r="U16" s="33" t="s">
        <v>1738</v>
      </c>
      <c r="V16" s="3" t="str">
        <f>IF(U16&lt;&gt;"",IF(U16&lt;&gt;"LIBSETS_DROP_MECHANIC_MONSTER_NAME",VLOOKUP(U16,'LibSets constants'!$I$4:$L$1000,3,FALSE),""),"")</f>
        <v>Arena stage chest</v>
      </c>
      <c r="W16" s="3" t="str">
        <f>IF(U16&lt;&gt;"",IF(U16&lt;&gt;"LIBSETS_DROP_MECHANIC_MONSTER_NAME",VLOOKUP(U16,'LibSets constants'!$I$4:$L$1000,4,FALSE),""),"")</f>
        <v>Arena-Phasen Schatztruhe</v>
      </c>
      <c r="X16" s="3" t="str">
        <f>IF(G16&lt;&gt;"LIBSETS_SETTYPE_BATTLEGROUND",IF(G16&lt;&gt;"LIBSETS_SETTYPE_SPECIAL",IF(Y16&lt;&gt;"",VLOOKUP(Y16,'ESO zone constants'!$D$2:$H$4950,5,FALSE),""),""),"")</f>
        <v/>
      </c>
      <c r="AA16" s="3" t="str">
        <f>IF(Z16&lt;&gt;"",IF(Z16&lt;&gt;"LIBSETS_DROP_MECHANIC_MONSTER_NAME",VLOOKUP(Z16,'LibSets constants'!$I$4:$L$1000,3,FALSE),""),"")</f>
        <v/>
      </c>
      <c r="AB16" s="3" t="str">
        <f>IF(Z16&lt;&gt;"",IF(Z16&lt;&gt;"LIBSETS_DROP_MECHANIC_MONSTER_NAME",VLOOKUP(Z16,'LibSets constants'!$I$4:$L$1000,4,FALSE),""),"")</f>
        <v/>
      </c>
      <c r="AC16" s="3" t="str">
        <f>IF(G16&lt;&gt;"LIBSETS_SETTYPE_BATTLEGROUND",IF(G16&lt;&gt;"LIBSETS_SETTYPE_SPECIAL",IF(AD16&lt;&gt;"",VLOOKUP(AD16,'ESO zone constants'!$D$2:$H$4950,5,FALSE),""),""),"")</f>
        <v/>
      </c>
      <c r="AF16" s="3" t="str">
        <f>IF(AE16&lt;&gt;"",IF(AE16&lt;&gt;"LIBSETS_DROP_MECHANIC_MONSTER_NAME",VLOOKUP(AE16,'LibSets constants'!$I$4:$L$1000,3,FALSE),""),"")</f>
        <v/>
      </c>
      <c r="AG16" s="3" t="str">
        <f>IF(AE16&lt;&gt;"",IF(AE16&lt;&gt;"LIBSETS_DROP_MECHANIC_MONSTER_NAME",VLOOKUP(AE16,'LibSets constants'!$I$4:$L$1000,4,FALSE),""),"")</f>
        <v/>
      </c>
      <c r="AH16" s="3" t="str">
        <f>IF(G16&lt;&gt;"LIBSETS_SETTYPE_BATTLEGROUND",IF(G16&lt;&gt;"LIBSETS_SETTYPE_SPECIAL",IF(AI16&lt;&gt;"",VLOOKUP(AI16,'ESO zone constants'!$D$2:$H$4950,5,FALSE),""),""),"")</f>
        <v/>
      </c>
      <c r="AK16" s="3" t="str">
        <f>IF(AJ16&lt;&gt;"",IF(AJ16&lt;&gt;"LIBSETS_DROP_MECHANIC_MONSTER_NAME",VLOOKUP(AJ16,'LibSets constants'!$I$4:$L$1000,3,FALSE),""),"")</f>
        <v/>
      </c>
      <c r="AL16" s="3" t="str">
        <f>IF(AJ16&lt;&gt;"",IF(AJ16&lt;&gt;"LIBSETS_DROP_MECHANIC_MONSTER_NAME",VLOOKUP(AJ16,'LibSets constants'!$I$4:$L$1000,4,FALSE),""),"")</f>
        <v/>
      </c>
      <c r="AM16" s="3" t="str">
        <f>IF(G16&lt;&gt;"LIBSETS_SETTYPE_BATTLEGROUND",IF(G16&lt;&gt;"LIBSETS_SETTYPE_SPECIAL",IF(AN16&lt;&gt;"",VLOOKUP(AN16,'ESO zone constants'!$D$2:$H$4950,5,FALSE),""),""),"")</f>
        <v/>
      </c>
      <c r="AP16" s="3" t="str">
        <f>IF(AO16&lt;&gt;"",IF(AO16&lt;&gt;"LIBSETS_DROP_MECHANIC_MONSTER_NAME",VLOOKUP(AO16,'LibSets constants'!$I$4:$L$1000,3,FALSE),""),"")</f>
        <v/>
      </c>
      <c r="AQ16" s="3" t="str">
        <f>IF(AO16&lt;&gt;"",IF(AO16&lt;&gt;"LIBSETS_DROP_MECHANIC_MONSTER_NAME",VLOOKUP(AO16,'LibSets constants'!$I$4:$L$1000,4,FALSE),""),"")</f>
        <v/>
      </c>
      <c r="AR16" s="3" t="str">
        <f>IF(G16&lt;&gt;"LIBSETS_SETTYPE_BATTLEGROUND",IF(G16&lt;&gt;"LIBSETS_SETTYPE_SPECIAL",IF(AS16&lt;&gt;"",VLOOKUP(AS16,'ESO zone constants'!$D$2:$H$4950,5,FALSE),""),""),"")</f>
        <v/>
      </c>
      <c r="AU16" s="3" t="str">
        <f>IF(AT16&lt;&gt;"",IF(AT16&lt;&gt;"LIBSETS_DROP_MECHANIC_MONSTER_NAME",VLOOKUP(AT16,'LibSets constants'!$I$4:$L$1000,3,FALSE),""),"")</f>
        <v/>
      </c>
      <c r="AV16" s="3" t="str">
        <f>IF(AT16&lt;&gt;"",IF(AT16&lt;&gt;"LIBSETS_DROP_MECHANIC_MONSTER_NAME",VLOOKUP(AT16,'LibSets constants'!$I$4:$L$1000,4,FALSE),""),"")</f>
        <v/>
      </c>
      <c r="AW16" s="21" t="str">
        <f t="shared" si="1"/>
        <v>[32] = {wayshrines={-1,-1,-1,}, dlcId=DLC_BASE_GAME</v>
      </c>
      <c r="AX16" s="21" t="str">
        <f t="shared" si="2"/>
        <v>, zoneIds={635}, veteran=false</v>
      </c>
      <c r="AY16" s="21" t="str">
        <f t="shared" si="3"/>
        <v>, setType=LIBSETS_SETTYPE_ARENA</v>
      </c>
      <c r="AZ16" s="21" t="str">
        <f t="shared" si="4"/>
        <v>, dropMechanic={LIBSETS_DROP_MECHANIC_ARENA_STAGE_CHEST}},</v>
      </c>
      <c r="BA16" s="21" t="str">
        <f t="shared" si="5"/>
        <v xml:space="preserve"> --Healer's Habit / Bräuche des Heilers   [Dragonstar Arena]</v>
      </c>
    </row>
    <row r="17" spans="1:53" x14ac:dyDescent="0.25">
      <c r="A17" s="12">
        <v>33</v>
      </c>
      <c r="B17" t="s">
        <v>766</v>
      </c>
      <c r="C17" t="s">
        <v>767</v>
      </c>
      <c r="D17" s="3">
        <f t="shared" si="0"/>
        <v>33</v>
      </c>
      <c r="G17" s="8" t="s">
        <v>1652</v>
      </c>
      <c r="I17" t="s">
        <v>97</v>
      </c>
      <c r="J17" t="s">
        <v>97</v>
      </c>
      <c r="K17">
        <v>-1</v>
      </c>
      <c r="L17">
        <v>-1</v>
      </c>
      <c r="M17">
        <v>-1</v>
      </c>
      <c r="N17">
        <v>0</v>
      </c>
      <c r="O17" s="70" t="s">
        <v>51</v>
      </c>
      <c r="P17" s="3">
        <f>IF(AND(G17&lt;&gt;"LIBSETS_SETTYPE_BATTLEGROUND",G17&lt;&gt;"LIBSETS_SETTYPE_SPECIAL",G17&lt;&gt;"LIBSETS_SETTYPE_MYTHIC"), IF(Q17&lt;&gt;"",VLOOKUP(Q17,'ESO zone constants'!$D$2:$H$4950,5,FALSE),""),"")</f>
        <v>283</v>
      </c>
      <c r="Q17" t="str">
        <f>IF(OR(K17="",K17&lt;=0,ISERROR(K17)),IF(AND(O17&lt;&gt;"",NOT(ISERROR(O17))),O17, ""),VLOOKUP(K17,'ESO wayshrine node constants'!$A$3:$D$10003,4,FALSE))</f>
        <v>Fungal Grotto I</v>
      </c>
      <c r="S17" s="19" t="str">
        <f>IF(AND(R17&lt;&gt;"",NOT(ISERROR(R17))),R17,IF(P17&lt;&gt;"",IF(NOT(ISERROR(VLOOKUP(P17,'ESO Dungeon constants'!$D$3:$H$9999,5,FALSE))),VLOOKUP(P17,'ESO Dungeon constants'!$D$3:$I$9999,6,FALSE),VLOOKUP(P17,'ESO zone constants'!$H$2:$K$9984,4,FALSE)),""))</f>
        <v>DLC_BASE_GAME</v>
      </c>
      <c r="T17" s="3" t="str">
        <f>IF(S17&lt;&gt;"",VLOOKUP(S17,'LibSets constants'!$B$4:$C$1000,2,FALSE),"")</f>
        <v>Included in base game</v>
      </c>
      <c r="V17" s="44" t="str">
        <f>IF(U17&lt;&gt;"",IF(U17&lt;&gt;"LIBSETS_DROP_MECHANIC_MONSTER_NAME",VLOOKUP(U17,'LibSets constants'!$I$4:$L$1000,3,FALSE),""),"")</f>
        <v/>
      </c>
      <c r="W17" s="44" t="str">
        <f>IF(U17&lt;&gt;"",IF(U17&lt;&gt;"LIBSETS_DROP_MECHANIC_MONSTER_NAME",VLOOKUP(U17,'LibSets constants'!$I$4:$L$1000,4,FALSE),""),"")</f>
        <v/>
      </c>
      <c r="X17" s="3">
        <f>IF(G17&lt;&gt;"LIBSETS_SETTYPE_BATTLEGROUND",IF(G17&lt;&gt;"LIBSETS_SETTYPE_SPECIAL",IF(Y17&lt;&gt;"",VLOOKUP(Y17,'ESO zone constants'!$D$2:$H$4950,5,FALSE),""),""),"")</f>
        <v>934</v>
      </c>
      <c r="Y17" t="s">
        <v>63</v>
      </c>
      <c r="Z17" s="45"/>
      <c r="AA17" s="44" t="str">
        <f>IF(Z17&lt;&gt;"",IF(Z17&lt;&gt;"LIBSETS_DROP_MECHANIC_MONSTER_NAME",VLOOKUP(Z17,'LibSets constants'!$I$4:$L$1000,3,FALSE),""),"")</f>
        <v/>
      </c>
      <c r="AB17" s="44" t="str">
        <f>IF(Z17&lt;&gt;"",IF(Z17&lt;&gt;"LIBSETS_DROP_MECHANIC_MONSTER_NAME",VLOOKUP(Z17,'LibSets constants'!$I$4:$L$1000,4,FALSE),""),"")</f>
        <v/>
      </c>
      <c r="AC17" s="3" t="str">
        <f>IF(G17&lt;&gt;"LIBSETS_SETTYPE_BATTLEGROUND",IF(G17&lt;&gt;"LIBSETS_SETTYPE_SPECIAL",IF(AD17&lt;&gt;"",VLOOKUP(AD17,'ESO zone constants'!$D$2:$H$4950,5,FALSE),""),""),"")</f>
        <v/>
      </c>
      <c r="AE17" s="45"/>
      <c r="AF17" s="44" t="str">
        <f>IF(AE17&lt;&gt;"",IF(AE17&lt;&gt;"LIBSETS_DROP_MECHANIC_MONSTER_NAME",VLOOKUP(AE17,'LibSets constants'!$I$4:$L$1000,3,FALSE),""),"")</f>
        <v/>
      </c>
      <c r="AG17" s="44" t="str">
        <f>IF(AE17&lt;&gt;"",IF(AE17&lt;&gt;"LIBSETS_DROP_MECHANIC_MONSTER_NAME",VLOOKUP(AE17,'LibSets constants'!$I$4:$L$1000,4,FALSE),""),"")</f>
        <v/>
      </c>
      <c r="AH17" s="3" t="str">
        <f>IF(G17&lt;&gt;"LIBSETS_SETTYPE_BATTLEGROUND",IF(G17&lt;&gt;"LIBSETS_SETTYPE_SPECIAL",IF(AI17&lt;&gt;"",VLOOKUP(AI17,'ESO zone constants'!$D$2:$H$4950,5,FALSE),""),""),"")</f>
        <v/>
      </c>
      <c r="AJ17" s="45"/>
      <c r="AK17" s="44" t="str">
        <f>IF(AJ17&lt;&gt;"",IF(AJ17&lt;&gt;"LIBSETS_DROP_MECHANIC_MONSTER_NAME",VLOOKUP(AJ17,'LibSets constants'!$I$4:$L$1000,3,FALSE),""),"")</f>
        <v/>
      </c>
      <c r="AL17" s="44" t="str">
        <f>IF(AJ17&lt;&gt;"",IF(AJ17&lt;&gt;"LIBSETS_DROP_MECHANIC_MONSTER_NAME",VLOOKUP(AJ17,'LibSets constants'!$I$4:$L$1000,4,FALSE),""),"")</f>
        <v/>
      </c>
      <c r="AM17" s="3" t="str">
        <f>IF(G17&lt;&gt;"LIBSETS_SETTYPE_BATTLEGROUND",IF(G17&lt;&gt;"LIBSETS_SETTYPE_SPECIAL",IF(AN17&lt;&gt;"",VLOOKUP(AN17,'ESO zone constants'!$D$2:$H$4950,5,FALSE),""),""),"")</f>
        <v/>
      </c>
      <c r="AO17" s="45"/>
      <c r="AP17" s="44" t="str">
        <f>IF(AO17&lt;&gt;"",IF(AO17&lt;&gt;"LIBSETS_DROP_MECHANIC_MONSTER_NAME",VLOOKUP(AO17,'LibSets constants'!$I$4:$L$1000,3,FALSE),""),"")</f>
        <v/>
      </c>
      <c r="AQ17" s="44" t="str">
        <f>IF(AO17&lt;&gt;"",IF(AO17&lt;&gt;"LIBSETS_DROP_MECHANIC_MONSTER_NAME",VLOOKUP(AO17,'LibSets constants'!$I$4:$L$1000,4,FALSE),""),"")</f>
        <v/>
      </c>
      <c r="AR17" s="3" t="str">
        <f>IF(G17&lt;&gt;"LIBSETS_SETTYPE_BATTLEGROUND",IF(G17&lt;&gt;"LIBSETS_SETTYPE_SPECIAL",IF(AS17&lt;&gt;"",VLOOKUP(AS17,'ESO zone constants'!$D$2:$H$4950,5,FALSE),""),""),"")</f>
        <v/>
      </c>
      <c r="AT17" s="45"/>
      <c r="AU17" s="44" t="str">
        <f>IF(AT17&lt;&gt;"",IF(AT17&lt;&gt;"LIBSETS_DROP_MECHANIC_MONSTER_NAME",VLOOKUP(AT17,'LibSets constants'!$I$4:$L$1000,3,FALSE),""),"")</f>
        <v/>
      </c>
      <c r="AV17" s="44" t="str">
        <f>IF(AT17&lt;&gt;"",IF(AT17&lt;&gt;"LIBSETS_DROP_MECHANIC_MONSTER_NAME",VLOOKUP(AT17,'LibSets constants'!$I$4:$L$1000,4,FALSE),""),"")</f>
        <v/>
      </c>
      <c r="AW17" s="21" t="str">
        <f t="shared" si="1"/>
        <v>[33] = {wayshrines={-1,-1,-1,}, dlcId=DLC_BASE_GAME</v>
      </c>
      <c r="AX17" s="21" t="str">
        <f t="shared" si="2"/>
        <v>, zoneIds={283,934}, veteran=false</v>
      </c>
      <c r="AY17" s="21" t="str">
        <f t="shared" si="3"/>
        <v>, setType=LIBSETS_SETTYPE_DUNGEON</v>
      </c>
      <c r="AZ17" s="21" t="str">
        <f t="shared" si="4"/>
        <v>},</v>
      </c>
      <c r="BA17" s="21" t="str">
        <f t="shared" si="5"/>
        <v xml:space="preserve"> --Viper's Sting / Vipernbiss   [Fungal Grotto I, Fungal Grotto II]</v>
      </c>
    </row>
    <row r="18" spans="1:53" x14ac:dyDescent="0.25">
      <c r="A18" s="12">
        <v>34</v>
      </c>
      <c r="B18" t="s">
        <v>768</v>
      </c>
      <c r="C18" t="s">
        <v>769</v>
      </c>
      <c r="D18" s="3">
        <f t="shared" si="0"/>
        <v>34</v>
      </c>
      <c r="G18" s="8" t="s">
        <v>1655</v>
      </c>
      <c r="I18" t="s">
        <v>97</v>
      </c>
      <c r="J18" t="s">
        <v>97</v>
      </c>
      <c r="K18">
        <v>-1</v>
      </c>
      <c r="L18">
        <v>-1</v>
      </c>
      <c r="M18">
        <v>-1</v>
      </c>
      <c r="N18">
        <v>0</v>
      </c>
      <c r="O18" s="70" t="s">
        <v>113</v>
      </c>
      <c r="P18" s="3">
        <f>IF(AND(G18&lt;&gt;"LIBSETS_SETTYPE_BATTLEGROUND",G18&lt;&gt;"LIBSETS_SETTYPE_SPECIAL",G18&lt;&gt;"LIBSETS_SETTYPE_MYTHIC"), IF(Q18&lt;&gt;"",VLOOKUP(Q18,'ESO zone constants'!$D$2:$H$4950,5,FALSE),""),"")</f>
        <v>57</v>
      </c>
      <c r="Q18" t="str">
        <f>IF(OR(K18="",K18&lt;=0,ISERROR(K18)),IF(AND(O18&lt;&gt;"",NOT(ISERROR(O18))),O18, ""),VLOOKUP(K18,'ESO wayshrine node constants'!$A$3:$D$10003,4,FALSE))</f>
        <v>Deshaan</v>
      </c>
      <c r="S18" s="19" t="str">
        <f>IF(AND(R18&lt;&gt;"",NOT(ISERROR(R18))),R18,IF(P18&lt;&gt;"",IF(NOT(ISERROR(VLOOKUP(P18,'ESO Dungeon constants'!$D$3:$H$9999,5,FALSE))),VLOOKUP(P18,'ESO Dungeon constants'!$D$3:$I$9999,6,FALSE),VLOOKUP(P18,'ESO zone constants'!$H$2:$K$9984,4,FALSE)),""))</f>
        <v>DLC_BASE_GAME</v>
      </c>
      <c r="T18" s="3" t="str">
        <f>IF(S18&lt;&gt;"",VLOOKUP(S18,'LibSets constants'!$B$4:$C$1000,2,FALSE),"")</f>
        <v>Included in base game</v>
      </c>
      <c r="U18" s="33" t="s">
        <v>1742</v>
      </c>
      <c r="V18" s="44" t="str">
        <f>IF(U18&lt;&gt;"",IF(U18&lt;&gt;"LIBSETS_DROP_MECHANIC_MONSTER_NAME",VLOOKUP(U18,'LibSets constants'!$I$4:$L$1000,3,FALSE),""),"")</f>
        <v>Delve bosses have a chance to drop a waist or feet.</v>
      </c>
      <c r="W18" s="3" t="str">
        <f>IF(U18&lt;&gt;"",IF(U18&lt;&gt;"LIBSETS_DROP_MECHANIC_MONSTER_NAME",VLOOKUP(U18,'LibSets constants'!$I$4:$L$1000,4,FALSE),""),"")</f>
        <v>Bosse in Gewölben haben die Chance, eine Taille oder Füße fallen zu lassen.</v>
      </c>
      <c r="X18" s="3" t="str">
        <f>IF(G18&lt;&gt;"LIBSETS_SETTYPE_BATTLEGROUND",IF(G18&lt;&gt;"LIBSETS_SETTYPE_SPECIAL",IF(Y18&lt;&gt;"",VLOOKUP(Y18,'ESO zone constants'!$D$2:$H$4950,5,FALSE),""),""),"")</f>
        <v/>
      </c>
      <c r="Z18" s="45" t="s">
        <v>1743</v>
      </c>
      <c r="AA18" s="44" t="str">
        <f>IF(Z18&lt;&gt;"",IF(Z18&lt;&gt;"LIBSETS_DROP_MECHANIC_MONSTER_NAME",VLOOKUP(Z18,'LibSets constants'!$I$4:$L$1000,3,FALSE),""),"")</f>
        <v>Overland group bosses have a 100% chance to drop head, chest, legs, or weapon.</v>
      </c>
      <c r="AB18" s="44" t="str">
        <f>IF(Z18&lt;&gt;"",IF(Z18&lt;&gt;"LIBSETS_DROP_MECHANIC_MONSTER_NAME",VLOOKUP(Z18,'LibSets constants'!$I$4:$L$1000,4,FALSE),""),"")</f>
        <v>Überland Gruppenbosse haben eine Chance von 100%, Kopf, Brust, Beine oder Waffen fallen zu lassen.</v>
      </c>
      <c r="AC18" s="3" t="str">
        <f>IF(G18&lt;&gt;"LIBSETS_SETTYPE_BATTLEGROUND",IF(G18&lt;&gt;"LIBSETS_SETTYPE_SPECIAL",IF(AD18&lt;&gt;"",VLOOKUP(AD18,'ESO zone constants'!$D$2:$H$4950,5,FALSE),""),""),"")</f>
        <v/>
      </c>
      <c r="AE18" s="45" t="s">
        <v>1744</v>
      </c>
      <c r="AF18" s="44" t="str">
        <f>IF(AE18&lt;&gt;"",IF(AE18&lt;&gt;"LIBSETS_DROP_MECHANIC_MONSTER_NAME",VLOOKUP(AE18,'LibSets constants'!$I$4:$L$1000,3,FALSE),""),"")</f>
        <v>Public dungeon bosses have a chance to drop a shoulder, hand, or weapon.</v>
      </c>
      <c r="AG18" s="44" t="str">
        <f>IF(AE18&lt;&gt;"",IF(AE18&lt;&gt;"LIBSETS_DROP_MECHANIC_MONSTER_NAME",VLOOKUP(AE18,'LibSets constants'!$I$4:$L$1000,4,FALSE),""),"")</f>
        <v>Öffentliche Dungeon-Bosse haben die Möglichkeit, eine Schulter, Handschuhe oder eine Waffe fallen zu lassen.</v>
      </c>
      <c r="AH18" s="3" t="str">
        <f>IF(G18&lt;&gt;"LIBSETS_SETTYPE_BATTLEGROUND",IF(G18&lt;&gt;"LIBSETS_SETTYPE_SPECIAL",IF(AI18&lt;&gt;"",VLOOKUP(AI18,'ESO zone constants'!$D$2:$H$4950,5,FALSE),""),""),"")</f>
        <v/>
      </c>
      <c r="AJ18" s="45" t="s">
        <v>1745</v>
      </c>
      <c r="AK18" s="44" t="str">
        <f>IF(AJ18&lt;&gt;"",IF(AJ18&lt;&gt;"LIBSETS_DROP_MECHANIC_MONSTER_NAME",VLOOKUP(AJ18,'LibSets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 s="44" t="str">
        <f>IF(AJ18&lt;&gt;"",IF(AJ18&lt;&gt;"LIBSETS_DROP_MECHANIC_MONSTER_NAME",VLOOKUP(AJ18,'LibSets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 s="3" t="str">
        <f>IF(G18&lt;&gt;"LIBSETS_SETTYPE_BATTLEGROUND",IF(G18&lt;&gt;"LIBSETS_SETTYPE_SPECIAL",IF(AN18&lt;&gt;"",VLOOKUP(AN18,'ESO zone constants'!$D$2:$H$4950,5,FALSE),""),""),"")</f>
        <v/>
      </c>
      <c r="AO18" s="45"/>
      <c r="AP18" s="44" t="str">
        <f>IF(AO18&lt;&gt;"",IF(AO18&lt;&gt;"LIBSETS_DROP_MECHANIC_MONSTER_NAME",VLOOKUP(AO18,'LibSets constants'!$I$4:$L$1000,3,FALSE),""),"")</f>
        <v/>
      </c>
      <c r="AQ18" s="44" t="str">
        <f>IF(AO18&lt;&gt;"",IF(AO18&lt;&gt;"LIBSETS_DROP_MECHANIC_MONSTER_NAME",VLOOKUP(AO18,'LibSets constants'!$I$4:$L$1000,4,FALSE),""),"")</f>
        <v/>
      </c>
      <c r="AR18" s="3" t="str">
        <f>IF(G18&lt;&gt;"LIBSETS_SETTYPE_BATTLEGROUND",IF(G18&lt;&gt;"LIBSETS_SETTYPE_SPECIAL",IF(AS18&lt;&gt;"",VLOOKUP(AS18,'ESO zone constants'!$D$2:$H$4950,5,FALSE),""),""),"")</f>
        <v/>
      </c>
      <c r="AT18" s="45"/>
      <c r="AU18" s="44" t="str">
        <f>IF(AT18&lt;&gt;"",IF(AT18&lt;&gt;"LIBSETS_DROP_MECHANIC_MONSTER_NAME",VLOOKUP(AT18,'LibSets constants'!$I$4:$L$1000,3,FALSE),""),"")</f>
        <v/>
      </c>
      <c r="AV18" s="44" t="str">
        <f>IF(AT18&lt;&gt;"",IF(AT18&lt;&gt;"LIBSETS_DROP_MECHANIC_MONSTER_NAME",VLOOKUP(AT18,'LibSets constants'!$I$4:$L$1000,4,FALSE),""),"")</f>
        <v/>
      </c>
      <c r="AW18" s="21" t="str">
        <f t="shared" si="1"/>
        <v>[34] = {wayshrines={-1,-1,-1,}, dlcId=DLC_BASE_GAME</v>
      </c>
      <c r="AX18" s="21" t="str">
        <f t="shared" si="2"/>
        <v>, zoneIds={57}, veteran=false</v>
      </c>
      <c r="AY18" s="21" t="str">
        <f t="shared" si="3"/>
        <v>, setType=LIBSETS_SETTYPE_OVERLAND</v>
      </c>
      <c r="AZ18" s="21" t="str">
        <f t="shared" si="4"/>
        <v>, dropMechanic={LIBSETS_DROP_MECHANIC_OVERLAND_BOSS_DELVE,LIBSETS_DROP_MECHANIC_OVERLAND_WORLDBOSS,LIBSETS_DROP_MECHANIC_OVERLAND_BOSS_PUBLIC_DUNGEON,LIBSETS_DROP_MECHANIC_OVERLAND_CHEST}},</v>
      </c>
      <c r="BA18" s="21" t="str">
        <f t="shared" si="5"/>
        <v xml:space="preserve"> --Night Mother's Embrace / Umarmung der Mutter der Nacht   [Deshaan]</v>
      </c>
    </row>
    <row r="19" spans="1:53" x14ac:dyDescent="0.25">
      <c r="A19" s="12">
        <v>35</v>
      </c>
      <c r="B19" t="s">
        <v>770</v>
      </c>
      <c r="C19" t="s">
        <v>771</v>
      </c>
      <c r="D19" s="3">
        <f t="shared" si="0"/>
        <v>35</v>
      </c>
      <c r="G19" s="8" t="s">
        <v>1652</v>
      </c>
      <c r="I19" t="s">
        <v>97</v>
      </c>
      <c r="J19" t="s">
        <v>97</v>
      </c>
      <c r="K19">
        <v>-1</v>
      </c>
      <c r="L19">
        <v>-1</v>
      </c>
      <c r="M19">
        <v>-1</v>
      </c>
      <c r="N19">
        <v>0</v>
      </c>
      <c r="O19" s="70" t="s">
        <v>66</v>
      </c>
      <c r="P19" s="3">
        <f>IF(AND(G19&lt;&gt;"LIBSETS_SETTYPE_BATTLEGROUND",G19&lt;&gt;"LIBSETS_SETTYPE_SPECIAL",G19&lt;&gt;"LIBSETS_SETTYPE_MYTHIC"), IF(Q19&lt;&gt;"",VLOOKUP(Q19,'ESO zone constants'!$D$2:$H$4950,5,FALSE),""),"")</f>
        <v>144</v>
      </c>
      <c r="Q19" t="str">
        <f>IF(OR(K19="",K19&lt;=0,ISERROR(K19)),IF(AND(O19&lt;&gt;"",NOT(ISERROR(O19))),O19, ""),VLOOKUP(K19,'ESO wayshrine node constants'!$A$3:$D$10003,4,FALSE))</f>
        <v>Spindleclutch I</v>
      </c>
      <c r="S19" s="19" t="str">
        <f>IF(AND(R19&lt;&gt;"",NOT(ISERROR(R19))),R19,IF(P19&lt;&gt;"",IF(NOT(ISERROR(VLOOKUP(P19,'ESO Dungeon constants'!$D$3:$H$9999,5,FALSE))),VLOOKUP(P19,'ESO Dungeon constants'!$D$3:$I$9999,6,FALSE),VLOOKUP(P19,'ESO zone constants'!$H$2:$K$9984,4,FALSE)),""))</f>
        <v>DLC_BASE_GAME</v>
      </c>
      <c r="T19" s="3" t="str">
        <f>IF(S19&lt;&gt;"",VLOOKUP(S19,'LibSets constants'!$B$4:$C$1000,2,FALSE),"")</f>
        <v>Included in base game</v>
      </c>
      <c r="V19" s="3" t="str">
        <f>IF(U19&lt;&gt;"",IF(U19&lt;&gt;"LIBSETS_DROP_MECHANIC_MONSTER_NAME",VLOOKUP(U19,'LibSets constants'!$I$4:$L$1000,3,FALSE),""),"")</f>
        <v/>
      </c>
      <c r="W19" s="3" t="str">
        <f>IF(U19&lt;&gt;"",IF(U19&lt;&gt;"LIBSETS_DROP_MECHANIC_MONSTER_NAME",VLOOKUP(U19,'LibSets constants'!$I$4:$L$1000,4,FALSE),""),"")</f>
        <v/>
      </c>
      <c r="X19" s="3">
        <f>IF(G19&lt;&gt;"LIBSETS_SETTYPE_BATTLEGROUND",IF(G19&lt;&gt;"LIBSETS_SETTYPE_SPECIAL",IF(Y19&lt;&gt;"",VLOOKUP(Y19,'ESO zone constants'!$D$2:$H$4950,5,FALSE),""),""),"")</f>
        <v>936</v>
      </c>
      <c r="Y19" t="s">
        <v>42</v>
      </c>
      <c r="AA19" s="3" t="str">
        <f>IF(Z19&lt;&gt;"",IF(Z19&lt;&gt;"LIBSETS_DROP_MECHANIC_MONSTER_NAME",VLOOKUP(Z19,'LibSets constants'!$I$4:$L$1000,3,FALSE),""),"")</f>
        <v/>
      </c>
      <c r="AB19" s="3" t="str">
        <f>IF(Z19&lt;&gt;"",IF(Z19&lt;&gt;"LIBSETS_DROP_MECHANIC_MONSTER_NAME",VLOOKUP(Z19,'LibSets constants'!$I$4:$L$1000,4,FALSE),""),"")</f>
        <v/>
      </c>
      <c r="AC19" s="3" t="str">
        <f>IF(G19&lt;&gt;"LIBSETS_SETTYPE_BATTLEGROUND",IF(G19&lt;&gt;"LIBSETS_SETTYPE_SPECIAL",IF(AD19&lt;&gt;"",VLOOKUP(AD19,'ESO zone constants'!$D$2:$H$4950,5,FALSE),""),""),"")</f>
        <v/>
      </c>
      <c r="AF19" s="3" t="str">
        <f>IF(AE19&lt;&gt;"",IF(AE19&lt;&gt;"LIBSETS_DROP_MECHANIC_MONSTER_NAME",VLOOKUP(AE19,'LibSets constants'!$I$4:$L$1000,3,FALSE),""),"")</f>
        <v/>
      </c>
      <c r="AG19" s="3" t="str">
        <f>IF(AE19&lt;&gt;"",IF(AE19&lt;&gt;"LIBSETS_DROP_MECHANIC_MONSTER_NAME",VLOOKUP(AE19,'LibSets constants'!$I$4:$L$1000,4,FALSE),""),"")</f>
        <v/>
      </c>
      <c r="AH19" s="3" t="str">
        <f>IF(G19&lt;&gt;"LIBSETS_SETTYPE_BATTLEGROUND",IF(G19&lt;&gt;"LIBSETS_SETTYPE_SPECIAL",IF(AI19&lt;&gt;"",VLOOKUP(AI19,'ESO zone constants'!$D$2:$H$4950,5,FALSE),""),""),"")</f>
        <v/>
      </c>
      <c r="AK19" s="3" t="str">
        <f>IF(AJ19&lt;&gt;"",IF(AJ19&lt;&gt;"LIBSETS_DROP_MECHANIC_MONSTER_NAME",VLOOKUP(AJ19,'LibSets constants'!$I$4:$L$1000,3,FALSE),""),"")</f>
        <v/>
      </c>
      <c r="AL19" s="3" t="str">
        <f>IF(AJ19&lt;&gt;"",IF(AJ19&lt;&gt;"LIBSETS_DROP_MECHANIC_MONSTER_NAME",VLOOKUP(AJ19,'LibSets constants'!$I$4:$L$1000,4,FALSE),""),"")</f>
        <v/>
      </c>
      <c r="AM19" s="3" t="str">
        <f>IF(G19&lt;&gt;"LIBSETS_SETTYPE_BATTLEGROUND",IF(G19&lt;&gt;"LIBSETS_SETTYPE_SPECIAL",IF(AN19&lt;&gt;"",VLOOKUP(AN19,'ESO zone constants'!$D$2:$H$4950,5,FALSE),""),""),"")</f>
        <v/>
      </c>
      <c r="AP19" s="3" t="str">
        <f>IF(AO19&lt;&gt;"",IF(AO19&lt;&gt;"LIBSETS_DROP_MECHANIC_MONSTER_NAME",VLOOKUP(AO19,'LibSets constants'!$I$4:$L$1000,3,FALSE),""),"")</f>
        <v/>
      </c>
      <c r="AQ19" s="3" t="str">
        <f>IF(AO19&lt;&gt;"",IF(AO19&lt;&gt;"LIBSETS_DROP_MECHANIC_MONSTER_NAME",VLOOKUP(AO19,'LibSets constants'!$I$4:$L$1000,4,FALSE),""),"")</f>
        <v/>
      </c>
      <c r="AR19" s="3" t="str">
        <f>IF(G19&lt;&gt;"LIBSETS_SETTYPE_BATTLEGROUND",IF(G19&lt;&gt;"LIBSETS_SETTYPE_SPECIAL",IF(AS19&lt;&gt;"",VLOOKUP(AS19,'ESO zone constants'!$D$2:$H$4950,5,FALSE),""),""),"")</f>
        <v/>
      </c>
      <c r="AU19" s="3" t="str">
        <f>IF(AT19&lt;&gt;"",IF(AT19&lt;&gt;"LIBSETS_DROP_MECHANIC_MONSTER_NAME",VLOOKUP(AT19,'LibSets constants'!$I$4:$L$1000,3,FALSE),""),"")</f>
        <v/>
      </c>
      <c r="AV19" s="3" t="str">
        <f>IF(AT19&lt;&gt;"",IF(AT19&lt;&gt;"LIBSETS_DROP_MECHANIC_MONSTER_NAME",VLOOKUP(AT19,'LibSets constants'!$I$4:$L$1000,4,FALSE),""),"")</f>
        <v/>
      </c>
      <c r="AW19" s="21" t="str">
        <f t="shared" si="1"/>
        <v>[35] = {wayshrines={-1,-1,-1,}, dlcId=DLC_BASE_GAME</v>
      </c>
      <c r="AX19" s="21" t="str">
        <f t="shared" si="2"/>
        <v>, zoneIds={144,936}, veteran=false</v>
      </c>
      <c r="AY19" s="21" t="str">
        <f t="shared" si="3"/>
        <v>, setType=LIBSETS_SETTYPE_DUNGEON</v>
      </c>
      <c r="AZ19" s="21" t="str">
        <f t="shared" si="4"/>
        <v>},</v>
      </c>
      <c r="BA19" s="21" t="str">
        <f t="shared" si="5"/>
        <v xml:space="preserve"> --Knightmare / Albtraumritter   [Spindleclutch I, Spindleclutch II]</v>
      </c>
    </row>
    <row r="20" spans="1:53" x14ac:dyDescent="0.25">
      <c r="A20" s="12">
        <v>36</v>
      </c>
      <c r="B20" t="s">
        <v>772</v>
      </c>
      <c r="C20" t="s">
        <v>773</v>
      </c>
      <c r="D20" s="3">
        <f t="shared" si="0"/>
        <v>36</v>
      </c>
      <c r="G20" s="8" t="s">
        <v>1655</v>
      </c>
      <c r="I20" t="s">
        <v>97</v>
      </c>
      <c r="J20" t="s">
        <v>97</v>
      </c>
      <c r="K20">
        <v>-1</v>
      </c>
      <c r="L20">
        <v>-1</v>
      </c>
      <c r="M20">
        <v>-1</v>
      </c>
      <c r="N20">
        <v>0</v>
      </c>
      <c r="O20" s="70" t="s">
        <v>270</v>
      </c>
      <c r="P20" s="3">
        <f>IF(AND(G20&lt;&gt;"LIBSETS_SETTYPE_BATTLEGROUND",G20&lt;&gt;"LIBSETS_SETTYPE_SPECIAL",G20&lt;&gt;"LIBSETS_SETTYPE_MYTHIC"), IF(Q20&lt;&gt;"",VLOOKUP(Q20,'ESO zone constants'!$D$2:$H$4950,5,FALSE),""),"")</f>
        <v>381</v>
      </c>
      <c r="Q20" t="str">
        <f>IF(OR(K20="",K20&lt;=0,ISERROR(K20)),IF(AND(O20&lt;&gt;"",NOT(ISERROR(O20))),O20, ""),VLOOKUP(K20,'ESO wayshrine node constants'!$A$3:$D$10003,4,FALSE))</f>
        <v>Auridon</v>
      </c>
      <c r="S20" s="19" t="str">
        <f>IF(AND(R20&lt;&gt;"",NOT(ISERROR(R20))),R20,IF(P20&lt;&gt;"",IF(NOT(ISERROR(VLOOKUP(P20,'ESO Dungeon constants'!$D$3:$H$9999,5,FALSE))),VLOOKUP(P20,'ESO Dungeon constants'!$D$3:$I$9999,6,FALSE),VLOOKUP(P20,'ESO zone constants'!$H$2:$K$9984,4,FALSE)),""))</f>
        <v>DLC_BASE_GAME</v>
      </c>
      <c r="T20" s="3" t="str">
        <f>IF(S20&lt;&gt;"",VLOOKUP(S20,'LibSets constants'!$B$4:$C$1000,2,FALSE),"")</f>
        <v>Included in base game</v>
      </c>
      <c r="U20" s="33" t="s">
        <v>1742</v>
      </c>
      <c r="V20" s="3" t="str">
        <f>IF(U20&lt;&gt;"",IF(U20&lt;&gt;"LIBSETS_DROP_MECHANIC_MONSTER_NAME",VLOOKUP(U20,'LibSets constants'!$I$4:$L$1000,3,FALSE),""),"")</f>
        <v>Delve bosses have a chance to drop a waist or feet.</v>
      </c>
      <c r="W20" s="3" t="str">
        <f>IF(U20&lt;&gt;"",IF(U20&lt;&gt;"LIBSETS_DROP_MECHANIC_MONSTER_NAME",VLOOKUP(U20,'LibSets constants'!$I$4:$L$1000,4,FALSE),""),"")</f>
        <v>Bosse in Gewölben haben die Chance, eine Taille oder Füße fallen zu lassen.</v>
      </c>
      <c r="X20" s="3" t="str">
        <f>IF(G20&lt;&gt;"LIBSETS_SETTYPE_BATTLEGROUND",IF(G20&lt;&gt;"LIBSETS_SETTYPE_SPECIAL",IF(Y20&lt;&gt;"",VLOOKUP(Y20,'ESO zone constants'!$D$2:$H$4950,5,FALSE),""),""),"")</f>
        <v/>
      </c>
      <c r="Z20" s="33" t="s">
        <v>1743</v>
      </c>
      <c r="AA20" s="3" t="str">
        <f>IF(Z20&lt;&gt;"",IF(Z20&lt;&gt;"LIBSETS_DROP_MECHANIC_MONSTER_NAME",VLOOKUP(Z20,'LibSets constants'!$I$4:$L$1000,3,FALSE),""),"")</f>
        <v>Overland group bosses have a 100% chance to drop head, chest, legs, or weapon.</v>
      </c>
      <c r="AB20" s="3" t="str">
        <f>IF(Z20&lt;&gt;"",IF(Z20&lt;&gt;"LIBSETS_DROP_MECHANIC_MONSTER_NAME",VLOOKUP(Z20,'LibSets constants'!$I$4:$L$1000,4,FALSE),""),"")</f>
        <v>Überland Gruppenbosse haben eine Chance von 100%, Kopf, Brust, Beine oder Waffen fallen zu lassen.</v>
      </c>
      <c r="AC20" s="3" t="str">
        <f>IF(G20&lt;&gt;"LIBSETS_SETTYPE_BATTLEGROUND",IF(G20&lt;&gt;"LIBSETS_SETTYPE_SPECIAL",IF(AD20&lt;&gt;"",VLOOKUP(AD20,'ESO zone constants'!$D$2:$H$4950,5,FALSE),""),""),"")</f>
        <v/>
      </c>
      <c r="AE20" s="33" t="s">
        <v>1744</v>
      </c>
      <c r="AF20" s="3" t="str">
        <f>IF(AE20&lt;&gt;"",IF(AE20&lt;&gt;"LIBSETS_DROP_MECHANIC_MONSTER_NAME",VLOOKUP(AE20,'LibSets constants'!$I$4:$L$1000,3,FALSE),""),"")</f>
        <v>Public dungeon bosses have a chance to drop a shoulder, hand, or weapon.</v>
      </c>
      <c r="AG20" s="3" t="str">
        <f>IF(AE20&lt;&gt;"",IF(AE20&lt;&gt;"LIBSETS_DROP_MECHANIC_MONSTER_NAME",VLOOKUP(AE20,'LibSets constants'!$I$4:$L$1000,4,FALSE),""),"")</f>
        <v>Öffentliche Dungeon-Bosse haben die Möglichkeit, eine Schulter, Handschuhe oder eine Waffe fallen zu lassen.</v>
      </c>
      <c r="AH20" s="3" t="str">
        <f>IF(G20&lt;&gt;"LIBSETS_SETTYPE_BATTLEGROUND",IF(G20&lt;&gt;"LIBSETS_SETTYPE_SPECIAL",IF(AI20&lt;&gt;"",VLOOKUP(AI20,'ESO zone constants'!$D$2:$H$4950,5,FALSE),""),""),"")</f>
        <v/>
      </c>
      <c r="AJ20" s="33" t="s">
        <v>1745</v>
      </c>
      <c r="AK20" s="3" t="str">
        <f>IF(AJ20&lt;&gt;"",IF(AJ20&lt;&gt;"LIBSETS_DROP_MECHANIC_MONSTER_NAME",VLOOKUP(AJ20,'LibSets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 s="3" t="str">
        <f>IF(AJ20&lt;&gt;"",IF(AJ20&lt;&gt;"LIBSETS_DROP_MECHANIC_MONSTER_NAME",VLOOKUP(AJ20,'LibSets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 s="3" t="str">
        <f>IF(G20&lt;&gt;"LIBSETS_SETTYPE_BATTLEGROUND",IF(G20&lt;&gt;"LIBSETS_SETTYPE_SPECIAL",IF(AN20&lt;&gt;"",VLOOKUP(AN20,'ESO zone constants'!$D$2:$H$4950,5,FALSE),""),""),"")</f>
        <v/>
      </c>
      <c r="AP20" s="3" t="str">
        <f>IF(AO20&lt;&gt;"",IF(AO20&lt;&gt;"LIBSETS_DROP_MECHANIC_MONSTER_NAME",VLOOKUP(AO20,'LibSets constants'!$I$4:$L$1000,3,FALSE),""),"")</f>
        <v/>
      </c>
      <c r="AQ20" s="3" t="str">
        <f>IF(AO20&lt;&gt;"",IF(AO20&lt;&gt;"LIBSETS_DROP_MECHANIC_MONSTER_NAME",VLOOKUP(AO20,'LibSets constants'!$I$4:$L$1000,4,FALSE),""),"")</f>
        <v/>
      </c>
      <c r="AR20" s="3" t="str">
        <f>IF(G20&lt;&gt;"LIBSETS_SETTYPE_BATTLEGROUND",IF(G20&lt;&gt;"LIBSETS_SETTYPE_SPECIAL",IF(AS20&lt;&gt;"",VLOOKUP(AS20,'ESO zone constants'!$D$2:$H$4950,5,FALSE),""),""),"")</f>
        <v/>
      </c>
      <c r="AU20" s="3" t="str">
        <f>IF(AT20&lt;&gt;"",IF(AT20&lt;&gt;"LIBSETS_DROP_MECHANIC_MONSTER_NAME",VLOOKUP(AT20,'LibSets constants'!$I$4:$L$1000,3,FALSE),""),"")</f>
        <v/>
      </c>
      <c r="AV20" s="3" t="str">
        <f>IF(AT20&lt;&gt;"",IF(AT20&lt;&gt;"LIBSETS_DROP_MECHANIC_MONSTER_NAME",VLOOKUP(AT20,'LibSets constants'!$I$4:$L$1000,4,FALSE),""),"")</f>
        <v/>
      </c>
      <c r="AW20" s="21" t="str">
        <f t="shared" si="1"/>
        <v>[36] = {wayshrines={-1,-1,-1,}, dlcId=DLC_BASE_GAME</v>
      </c>
      <c r="AX20" s="21" t="str">
        <f t="shared" si="2"/>
        <v>, zoneIds={381}, veteran=false</v>
      </c>
      <c r="AY20" s="21" t="str">
        <f t="shared" si="3"/>
        <v>, setType=LIBSETS_SETTYPE_OVERLAND</v>
      </c>
      <c r="AZ20" s="21" t="str">
        <f t="shared" si="4"/>
        <v>, dropMechanic={LIBSETS_DROP_MECHANIC_OVERLAND_BOSS_DELVE,LIBSETS_DROP_MECHANIC_OVERLAND_WORLDBOSS,LIBSETS_DROP_MECHANIC_OVERLAND_BOSS_PUBLIC_DUNGEON,LIBSETS_DROP_MECHANIC_OVERLAND_CHEST}},</v>
      </c>
      <c r="BA20" s="21" t="str">
        <f t="shared" si="5"/>
        <v xml:space="preserve"> --Armor of the Veiled Heritance / Rüstung des Schleiererbes   [Auridon]</v>
      </c>
    </row>
    <row r="21" spans="1:53" x14ac:dyDescent="0.25">
      <c r="A21" s="5">
        <v>37</v>
      </c>
      <c r="B21" t="s">
        <v>86</v>
      </c>
      <c r="C21" t="s">
        <v>774</v>
      </c>
      <c r="D21" s="3">
        <f t="shared" si="0"/>
        <v>37</v>
      </c>
      <c r="G21" s="8" t="s">
        <v>1649</v>
      </c>
      <c r="I21" t="s">
        <v>97</v>
      </c>
      <c r="J21" t="s">
        <v>97</v>
      </c>
      <c r="K21">
        <v>1</v>
      </c>
      <c r="L21">
        <v>177</v>
      </c>
      <c r="M21">
        <v>71</v>
      </c>
      <c r="N21">
        <v>2</v>
      </c>
      <c r="P21" s="3">
        <f>IF(AND(G21&lt;&gt;"LIBSETS_SETTYPE_BATTLEGROUND",G21&lt;&gt;"LIBSETS_SETTYPE_SPECIAL",G21&lt;&gt;"LIBSETS_SETTYPE_MYTHIC"), IF(Q21&lt;&gt;"",VLOOKUP(Q21,'ESO zone constants'!$D$2:$H$4950,5,FALSE),""),"")</f>
        <v>3</v>
      </c>
      <c r="Q21" t="str">
        <f>IF(OR(K21="",K21&lt;=0,ISERROR(K21)),IF(AND(O21&lt;&gt;"",NOT(ISERROR(O21))),O21, ""),VLOOKUP(K21,'ESO wayshrine node constants'!$A$3:$D$10003,4,FALSE))</f>
        <v>Glenumbra</v>
      </c>
      <c r="S21" s="19" t="str">
        <f>IF(AND(R21&lt;&gt;"",NOT(ISERROR(R21))),R21,IF(P21&lt;&gt;"",IF(NOT(ISERROR(VLOOKUP(P21,'ESO Dungeon constants'!$D$3:$H$9999,5,FALSE))),VLOOKUP(P21,'ESO Dungeon constants'!$D$3:$I$9999,6,FALSE),VLOOKUP(P21,'ESO zone constants'!$H$2:$K$9984,4,FALSE)),""))</f>
        <v>DLC_BASE_GAME</v>
      </c>
      <c r="T21" s="3" t="str">
        <f>IF(S21&lt;&gt;"",VLOOKUP(S21,'LibSets constants'!$B$4:$C$1000,2,FALSE),"")</f>
        <v>Included in base game</v>
      </c>
      <c r="V21" s="3" t="str">
        <f>IF(U21&lt;&gt;"",IF(U21&lt;&gt;"LIBSETS_DROP_MECHANIC_MONSTER_NAME",VLOOKUP(U21,'LibSets constants'!$I$4:$L$1000,3,FALSE),""),"")</f>
        <v/>
      </c>
      <c r="W21" s="3" t="str">
        <f>IF(U21&lt;&gt;"",IF(U21&lt;&gt;"LIBSETS_DROP_MECHANIC_MONSTER_NAME",VLOOKUP(U21,'LibSets constants'!$I$4:$L$1000,4,FALSE),""),"")</f>
        <v/>
      </c>
      <c r="X21" s="3">
        <f>IF(G21&lt;&gt;"LIBSETS_SETTYPE_BATTLEGROUND",IF(G21&lt;&gt;"LIBSETS_SETTYPE_SPECIAL",IF(Y21&lt;&gt;"",VLOOKUP(Y21,'ESO zone constants'!$D$2:$H$4950,5,FALSE),""),""),"")</f>
        <v>381</v>
      </c>
      <c r="Y21" t="str">
        <f>VLOOKUP(L21,'ESO wayshrine node constants'!$A$3:$D$10003,4,FALSE)</f>
        <v>Auridon</v>
      </c>
      <c r="AA21" s="3" t="str">
        <f>IF(Z21&lt;&gt;"",IF(Z21&lt;&gt;"LIBSETS_DROP_MECHANIC_MONSTER_NAME",VLOOKUP(Z21,'LibSets constants'!$I$4:$L$1000,3,FALSE),""),"")</f>
        <v/>
      </c>
      <c r="AB21" s="3" t="str">
        <f>IF(Z21&lt;&gt;"",IF(Z21&lt;&gt;"LIBSETS_DROP_MECHANIC_MONSTER_NAME",VLOOKUP(Z21,'LibSets constants'!$I$4:$L$1000,4,FALSE),""),"")</f>
        <v/>
      </c>
      <c r="AC21" s="3">
        <f>IF(G21&lt;&gt;"LIBSETS_SETTYPE_BATTLEGROUND",IF(G21&lt;&gt;"LIBSETS_SETTYPE_SPECIAL",IF(AD21&lt;&gt;"",VLOOKUP(AD21,'ESO zone constants'!$D$2:$H$4950,5,FALSE),""),""),"")</f>
        <v>41</v>
      </c>
      <c r="AD21" t="str">
        <f>VLOOKUP(M21,'ESO wayshrine node constants'!$A$3:$D$10003,4,FALSE)</f>
        <v>Stonefalls</v>
      </c>
      <c r="AF21" s="3" t="str">
        <f>IF(AE21&lt;&gt;"",IF(AE21&lt;&gt;"LIBSETS_DROP_MECHANIC_MONSTER_NAME",VLOOKUP(AE21,'LibSets constants'!$I$4:$L$1000,3,FALSE),""),"")</f>
        <v/>
      </c>
      <c r="AG21" s="3" t="str">
        <f>IF(AE21&lt;&gt;"",IF(AE21&lt;&gt;"LIBSETS_DROP_MECHANIC_MONSTER_NAME",VLOOKUP(AE21,'LibSets constants'!$I$4:$L$1000,4,FALSE),""),"")</f>
        <v/>
      </c>
      <c r="AH21" s="3" t="str">
        <f>IF(G21&lt;&gt;"LIBSETS_SETTYPE_BATTLEGROUND",IF(G21&lt;&gt;"LIBSETS_SETTYPE_SPECIAL",IF(AI21&lt;&gt;"",VLOOKUP(AI21,'ESO zone constants'!$D$2:$H$4950,5,FALSE),""),""),"")</f>
        <v/>
      </c>
      <c r="AK21" s="3" t="str">
        <f>IF(AJ21&lt;&gt;"",IF(AJ21&lt;&gt;"LIBSETS_DROP_MECHANIC_MONSTER_NAME",VLOOKUP(AJ21,'LibSets constants'!$I$4:$L$1000,3,FALSE),""),"")</f>
        <v/>
      </c>
      <c r="AL21" s="3" t="str">
        <f>IF(AJ21&lt;&gt;"",IF(AJ21&lt;&gt;"LIBSETS_DROP_MECHANIC_MONSTER_NAME",VLOOKUP(AJ21,'LibSets constants'!$I$4:$L$1000,4,FALSE),""),"")</f>
        <v/>
      </c>
      <c r="AM21" s="3" t="str">
        <f>IF(G21&lt;&gt;"LIBSETS_SETTYPE_BATTLEGROUND",IF(G21&lt;&gt;"LIBSETS_SETTYPE_SPECIAL",IF(AN21&lt;&gt;"",VLOOKUP(AN21,'ESO zone constants'!$D$2:$H$4950,5,FALSE),""),""),"")</f>
        <v/>
      </c>
      <c r="AP21" s="3" t="str">
        <f>IF(AO21&lt;&gt;"",IF(AO21&lt;&gt;"LIBSETS_DROP_MECHANIC_MONSTER_NAME",VLOOKUP(AO21,'LibSets constants'!$I$4:$L$1000,3,FALSE),""),"")</f>
        <v/>
      </c>
      <c r="AQ21" s="3" t="str">
        <f>IF(AO21&lt;&gt;"",IF(AO21&lt;&gt;"LIBSETS_DROP_MECHANIC_MONSTER_NAME",VLOOKUP(AO21,'LibSets constants'!$I$4:$L$1000,4,FALSE),""),"")</f>
        <v/>
      </c>
      <c r="AR21" s="3" t="str">
        <f>IF(G21&lt;&gt;"LIBSETS_SETTYPE_BATTLEGROUND",IF(G21&lt;&gt;"LIBSETS_SETTYPE_SPECIAL",IF(AS21&lt;&gt;"",VLOOKUP(AS21,'ESO zone constants'!$D$2:$H$4950,5,FALSE),""),""),"")</f>
        <v/>
      </c>
      <c r="AU21" s="3" t="str">
        <f>IF(AT21&lt;&gt;"",IF(AT21&lt;&gt;"LIBSETS_DROP_MECHANIC_MONSTER_NAME",VLOOKUP(AT21,'LibSets constants'!$I$4:$L$1000,3,FALSE),""),"")</f>
        <v/>
      </c>
      <c r="AV21" s="3" t="str">
        <f>IF(AT21&lt;&gt;"",IF(AT21&lt;&gt;"LIBSETS_DROP_MECHANIC_MONSTER_NAME",VLOOKUP(AT21,'LibSets constants'!$I$4:$L$1000,4,FALSE),""),"")</f>
        <v/>
      </c>
      <c r="AW21" s="21" t="str">
        <f t="shared" si="1"/>
        <v>[37] = {wayshrines={1,177,71,}, traitsNeeded=2, dlcId=DLC_BASE_GAME</v>
      </c>
      <c r="AX21" s="21" t="str">
        <f t="shared" si="2"/>
        <v>, zoneIds={3,381,41}, veteran=false</v>
      </c>
      <c r="AY21" s="21" t="str">
        <f t="shared" si="3"/>
        <v>, setType=LIBSETS_SETTYPE_CRAFTED</v>
      </c>
      <c r="AZ21" s="21" t="str">
        <f t="shared" si="4"/>
        <v>},</v>
      </c>
      <c r="BA21" s="21" t="str">
        <f t="shared" si="5"/>
        <v xml:space="preserve"> --Death's Wind / Todeswind    [Glenumbra, Auridon, Stonefalls]</v>
      </c>
    </row>
    <row r="22" spans="1:53" x14ac:dyDescent="0.25">
      <c r="A22" s="5">
        <v>38</v>
      </c>
      <c r="B22" t="s">
        <v>88</v>
      </c>
      <c r="C22" t="s">
        <v>775</v>
      </c>
      <c r="D22" s="3">
        <f t="shared" si="0"/>
        <v>38</v>
      </c>
      <c r="G22" s="8" t="s">
        <v>1649</v>
      </c>
      <c r="I22" t="s">
        <v>97</v>
      </c>
      <c r="J22" t="s">
        <v>97</v>
      </c>
      <c r="K22">
        <v>15</v>
      </c>
      <c r="L22">
        <v>169</v>
      </c>
      <c r="M22">
        <v>205</v>
      </c>
      <c r="N22">
        <v>3</v>
      </c>
      <c r="P22" s="3">
        <f>IF(AND(G22&lt;&gt;"LIBSETS_SETTYPE_BATTLEGROUND",G22&lt;&gt;"LIBSETS_SETTYPE_SPECIAL",G22&lt;&gt;"LIBSETS_SETTYPE_MYTHIC"), IF(Q22&lt;&gt;"",VLOOKUP(Q22,'ESO zone constants'!$D$2:$H$4950,5,FALSE),""),"")</f>
        <v>19</v>
      </c>
      <c r="Q22" t="str">
        <f>IF(OR(K22="",K22&lt;=0,ISERROR(K22)),IF(AND(O22&lt;&gt;"",NOT(ISERROR(O22))),O22, ""),VLOOKUP(K22,'ESO wayshrine node constants'!$A$3:$D$10003,4,FALSE))</f>
        <v>Stormhaven</v>
      </c>
      <c r="S22" s="19" t="str">
        <f>IF(AND(R22&lt;&gt;"",NOT(ISERROR(R22))),R22,IF(P22&lt;&gt;"",IF(NOT(ISERROR(VLOOKUP(P22,'ESO Dungeon constants'!$D$3:$H$9999,5,FALSE))),VLOOKUP(P22,'ESO Dungeon constants'!$D$3:$I$9999,6,FALSE),VLOOKUP(P22,'ESO zone constants'!$H$2:$K$9984,4,FALSE)),""))</f>
        <v>DLC_BASE_GAME</v>
      </c>
      <c r="T22" s="3" t="str">
        <f>IF(S22&lt;&gt;"",VLOOKUP(S22,'LibSets constants'!$B$4:$C$1000,2,FALSE),"")</f>
        <v>Included in base game</v>
      </c>
      <c r="V22" s="44" t="str">
        <f>IF(U22&lt;&gt;"",IF(U22&lt;&gt;"LIBSETS_DROP_MECHANIC_MONSTER_NAME",VLOOKUP(U22,'LibSets constants'!$I$4:$L$1000,3,FALSE),""),"")</f>
        <v/>
      </c>
      <c r="W22" s="44" t="str">
        <f>IF(U22&lt;&gt;"",IF(U22&lt;&gt;"LIBSETS_DROP_MECHANIC_MONSTER_NAME",VLOOKUP(U22,'LibSets constants'!$I$4:$L$1000,4,FALSE),""),"")</f>
        <v/>
      </c>
      <c r="X22" s="3">
        <f>IF(G22&lt;&gt;"LIBSETS_SETTYPE_BATTLEGROUND",IF(G22&lt;&gt;"LIBSETS_SETTYPE_SPECIAL",IF(Y22&lt;&gt;"",VLOOKUP(Y22,'ESO zone constants'!$D$2:$H$4950,5,FALSE),""),""),"")</f>
        <v>383</v>
      </c>
      <c r="Y22" t="str">
        <f>VLOOKUP(L22,'ESO wayshrine node constants'!$A$3:$D$10003,4,FALSE)</f>
        <v>Grahtwood</v>
      </c>
      <c r="Z22" s="45"/>
      <c r="AA22" s="44" t="str">
        <f>IF(Z22&lt;&gt;"",IF(Z22&lt;&gt;"LIBSETS_DROP_MECHANIC_MONSTER_NAME",VLOOKUP(Z22,'LibSets constants'!$I$4:$L$1000,3,FALSE),""),"")</f>
        <v/>
      </c>
      <c r="AB22" s="44" t="str">
        <f>IF(Z22&lt;&gt;"",IF(Z22&lt;&gt;"LIBSETS_DROP_MECHANIC_MONSTER_NAME",VLOOKUP(Z22,'LibSets constants'!$I$4:$L$1000,4,FALSE),""),"")</f>
        <v/>
      </c>
      <c r="AC22" s="3">
        <f>IF(G22&lt;&gt;"LIBSETS_SETTYPE_BATTLEGROUND",IF(G22&lt;&gt;"LIBSETS_SETTYPE_SPECIAL",IF(AD22&lt;&gt;"",VLOOKUP(AD22,'ESO zone constants'!$D$2:$H$4950,5,FALSE),""),""),"")</f>
        <v>57</v>
      </c>
      <c r="AD22" t="str">
        <f>VLOOKUP(M22,'ESO wayshrine node constants'!$A$3:$D$10003,4,FALSE)</f>
        <v>Deshaan</v>
      </c>
      <c r="AE22" s="45"/>
      <c r="AF22" s="44" t="str">
        <f>IF(AE22&lt;&gt;"",IF(AE22&lt;&gt;"LIBSETS_DROP_MECHANIC_MONSTER_NAME",VLOOKUP(AE22,'LibSets constants'!$I$4:$L$1000,3,FALSE),""),"")</f>
        <v/>
      </c>
      <c r="AG22" s="44" t="str">
        <f>IF(AE22&lt;&gt;"",IF(AE22&lt;&gt;"LIBSETS_DROP_MECHANIC_MONSTER_NAME",VLOOKUP(AE22,'LibSets constants'!$I$4:$L$1000,4,FALSE),""),"")</f>
        <v/>
      </c>
      <c r="AH22" s="3" t="str">
        <f>IF(G22&lt;&gt;"LIBSETS_SETTYPE_BATTLEGROUND",IF(G22&lt;&gt;"LIBSETS_SETTYPE_SPECIAL",IF(AI22&lt;&gt;"",VLOOKUP(AI22,'ESO zone constants'!$D$2:$H$4950,5,FALSE),""),""),"")</f>
        <v/>
      </c>
      <c r="AJ22" s="45"/>
      <c r="AK22" s="44" t="str">
        <f>IF(AJ22&lt;&gt;"",IF(AJ22&lt;&gt;"LIBSETS_DROP_MECHANIC_MONSTER_NAME",VLOOKUP(AJ22,'LibSets constants'!$I$4:$L$1000,3,FALSE),""),"")</f>
        <v/>
      </c>
      <c r="AL22" s="44" t="str">
        <f>IF(AJ22&lt;&gt;"",IF(AJ22&lt;&gt;"LIBSETS_DROP_MECHANIC_MONSTER_NAME",VLOOKUP(AJ22,'LibSets constants'!$I$4:$L$1000,4,FALSE),""),"")</f>
        <v/>
      </c>
      <c r="AM22" s="3" t="str">
        <f>IF(G22&lt;&gt;"LIBSETS_SETTYPE_BATTLEGROUND",IF(G22&lt;&gt;"LIBSETS_SETTYPE_SPECIAL",IF(AN22&lt;&gt;"",VLOOKUP(AN22,'ESO zone constants'!$D$2:$H$4950,5,FALSE),""),""),"")</f>
        <v/>
      </c>
      <c r="AO22" s="45"/>
      <c r="AP22" s="44" t="str">
        <f>IF(AO22&lt;&gt;"",IF(AO22&lt;&gt;"LIBSETS_DROP_MECHANIC_MONSTER_NAME",VLOOKUP(AO22,'LibSets constants'!$I$4:$L$1000,3,FALSE),""),"")</f>
        <v/>
      </c>
      <c r="AQ22" s="44" t="str">
        <f>IF(AO22&lt;&gt;"",IF(AO22&lt;&gt;"LIBSETS_DROP_MECHANIC_MONSTER_NAME",VLOOKUP(AO22,'LibSets constants'!$I$4:$L$1000,4,FALSE),""),"")</f>
        <v/>
      </c>
      <c r="AR22" s="3" t="str">
        <f>IF(G22&lt;&gt;"LIBSETS_SETTYPE_BATTLEGROUND",IF(G22&lt;&gt;"LIBSETS_SETTYPE_SPECIAL",IF(AS22&lt;&gt;"",VLOOKUP(AS22,'ESO zone constants'!$D$2:$H$4950,5,FALSE),""),""),"")</f>
        <v/>
      </c>
      <c r="AT22" s="45"/>
      <c r="AU22" s="44" t="str">
        <f>IF(AT22&lt;&gt;"",IF(AT22&lt;&gt;"LIBSETS_DROP_MECHANIC_MONSTER_NAME",VLOOKUP(AT22,'LibSets constants'!$I$4:$L$1000,3,FALSE),""),"")</f>
        <v/>
      </c>
      <c r="AV22" s="44" t="str">
        <f>IF(AT22&lt;&gt;"",IF(AT22&lt;&gt;"LIBSETS_DROP_MECHANIC_MONSTER_NAME",VLOOKUP(AT22,'LibSets constants'!$I$4:$L$1000,4,FALSE),""),"")</f>
        <v/>
      </c>
      <c r="AW22" s="21" t="str">
        <f t="shared" si="1"/>
        <v>[38] = {wayshrines={15,169,205,}, traitsNeeded=3, dlcId=DLC_BASE_GAME</v>
      </c>
      <c r="AX22" s="21" t="str">
        <f t="shared" si="2"/>
        <v>, zoneIds={19,383,57}, veteran=false</v>
      </c>
      <c r="AY22" s="21" t="str">
        <f t="shared" si="3"/>
        <v>, setType=LIBSETS_SETTYPE_CRAFTED</v>
      </c>
      <c r="AZ22" s="21" t="str">
        <f t="shared" si="4"/>
        <v>},</v>
      </c>
      <c r="BA22" s="21" t="str">
        <f t="shared" si="5"/>
        <v xml:space="preserve"> --Twilight's Embrace / Zwielichtkuss    [Stormhaven, Grahtwood, Deshaan]</v>
      </c>
    </row>
    <row r="23" spans="1:53" x14ac:dyDescent="0.25">
      <c r="A23" s="12">
        <v>39</v>
      </c>
      <c r="B23" t="s">
        <v>776</v>
      </c>
      <c r="C23" t="s">
        <v>777</v>
      </c>
      <c r="D23" s="3">
        <f t="shared" si="0"/>
        <v>39</v>
      </c>
      <c r="G23" s="8" t="s">
        <v>1650</v>
      </c>
      <c r="I23" t="s">
        <v>97</v>
      </c>
      <c r="J23" t="s">
        <v>97</v>
      </c>
      <c r="K23">
        <v>-1</v>
      </c>
      <c r="L23">
        <v>-1</v>
      </c>
      <c r="M23">
        <v>-1</v>
      </c>
      <c r="N23">
        <v>0</v>
      </c>
      <c r="O23" s="70" t="s">
        <v>131</v>
      </c>
      <c r="P23" s="3">
        <f>IF(AND(G23&lt;&gt;"LIBSETS_SETTYPE_BATTLEGROUND",G23&lt;&gt;"LIBSETS_SETTYPE_SPECIAL",G23&lt;&gt;"LIBSETS_SETTYPE_MYTHIC"), IF(Q23&lt;&gt;"",VLOOKUP(Q23,'ESO zone constants'!$D$2:$H$4950,5,FALSE),""),"")</f>
        <v>181</v>
      </c>
      <c r="Q23" t="str">
        <f>IF(OR(K23="",K23&lt;=0,ISERROR(K23)),IF(AND(O23&lt;&gt;"",NOT(ISERROR(O23))),O23, ""),VLOOKUP(K23,'ESO wayshrine node constants'!$A$3:$D$10003,4,FALSE))</f>
        <v>Cyrodiil</v>
      </c>
      <c r="S23" s="19" t="str">
        <f>IF(AND(R23&lt;&gt;"",NOT(ISERROR(R23))),R23,IF(P23&lt;&gt;"",IF(NOT(ISERROR(VLOOKUP(P23,'ESO Dungeon constants'!$D$3:$H$9999,5,FALSE))),VLOOKUP(P23,'ESO Dungeon constants'!$D$3:$I$9999,6,FALSE),VLOOKUP(P23,'ESO zone constants'!$H$2:$K$9984,4,FALSE)),""))</f>
        <v>DLC_BASE_GAME</v>
      </c>
      <c r="T23" s="3" t="str">
        <f>IF(S23&lt;&gt;"",VLOOKUP(S23,'LibSets constants'!$B$4:$C$1000,2,FALSE),"")</f>
        <v>Included in base game</v>
      </c>
      <c r="U23" s="33" t="s">
        <v>1723</v>
      </c>
      <c r="V23" s="3" t="str">
        <f>IF(U23&lt;&gt;"",IF(U23&lt;&gt;"LIBSETS_DROP_MECHANIC_MONSTER_NAME",VLOOKUP(U23,'LibSets constants'!$I$4:$L$1000,3,FALSE),""),"")</f>
        <v>Rewards for the worthy (Cyrodiil/Battleground mail)</v>
      </c>
      <c r="W23" s="3" t="str">
        <f>IF(U23&lt;&gt;"",IF(U23&lt;&gt;"LIBSETS_DROP_MECHANIC_MONSTER_NAME",VLOOKUP(U23,'LibSets constants'!$I$4:$L$1000,4,FALSE),""),"")</f>
        <v>Gerechter Lohn (Cyrodiil/Schlachtfeld Mail)</v>
      </c>
      <c r="X23" s="3">
        <f>IF(G23&lt;&gt;"LIBSETS_SETTYPE_BATTLEGROUND",IF(G23&lt;&gt;"LIBSETS_SETTYPE_SPECIAL",IF(Y23&lt;&gt;"",VLOOKUP(Y23,'ESO zone constants'!$D$2:$H$4950,5,FALSE),""),""),"")</f>
        <v>181</v>
      </c>
      <c r="Y23" t="s">
        <v>131</v>
      </c>
      <c r="Z23" s="33" t="s">
        <v>1716</v>
      </c>
      <c r="AA23" s="3" t="str">
        <f>IF(Z23&lt;&gt;"",IF(Z23&lt;&gt;"LIBSETS_DROP_MECHANIC_MONSTER_NAME",VLOOKUP(Z23,'LibSets constants'!$I$4:$L$1000,3,FALSE),""),"")</f>
        <v>City Vlastarus (quartermaster)</v>
      </c>
      <c r="AB23" s="3" t="str">
        <f>IF(Z23&lt;&gt;"",IF(Z23&lt;&gt;"LIBSETS_DROP_MECHANIC_MONSTER_NAME",VLOOKUP(Z23,'LibSets constants'!$I$4:$L$1000,4,FALSE),""),"")</f>
        <v>Stadt Vlastarus (Quartiermeister)</v>
      </c>
      <c r="AC23" s="3" t="str">
        <f>IF(G23&lt;&gt;"LIBSETS_SETTYPE_BATTLEGROUND",IF(G23&lt;&gt;"LIBSETS_SETTYPE_SPECIAL",IF(AD23&lt;&gt;"",VLOOKUP(AD23,'ESO zone constants'!$D$2:$H$4950,5,FALSE),""),""),"")</f>
        <v/>
      </c>
      <c r="AF23" s="3" t="str">
        <f>IF(AE23&lt;&gt;"",IF(AE23&lt;&gt;"LIBSETS_DROP_MECHANIC_MONSTER_NAME",VLOOKUP(AE23,'LibSets constants'!$I$4:$L$1000,3,FALSE),""),"")</f>
        <v/>
      </c>
      <c r="AG23" s="3" t="str">
        <f>IF(AE23&lt;&gt;"",IF(AE23&lt;&gt;"LIBSETS_DROP_MECHANIC_MONSTER_NAME",VLOOKUP(AE23,'LibSets constants'!$I$4:$L$1000,4,FALSE),""),"")</f>
        <v/>
      </c>
      <c r="AH23" s="3" t="str">
        <f>IF(G23&lt;&gt;"LIBSETS_SETTYPE_BATTLEGROUND",IF(G23&lt;&gt;"LIBSETS_SETTYPE_SPECIAL",IF(AI23&lt;&gt;"",VLOOKUP(AI23,'ESO zone constants'!$D$2:$H$4950,5,FALSE),""),""),"")</f>
        <v/>
      </c>
      <c r="AK23" s="3" t="str">
        <f>IF(AJ23&lt;&gt;"",IF(AJ23&lt;&gt;"LIBSETS_DROP_MECHANIC_MONSTER_NAME",VLOOKUP(AJ23,'LibSets constants'!$I$4:$L$1000,3,FALSE),""),"")</f>
        <v/>
      </c>
      <c r="AL23" s="3" t="str">
        <f>IF(AJ23&lt;&gt;"",IF(AJ23&lt;&gt;"LIBSETS_DROP_MECHANIC_MONSTER_NAME",VLOOKUP(AJ23,'LibSets constants'!$I$4:$L$1000,4,FALSE),""),"")</f>
        <v/>
      </c>
      <c r="AM23" s="3" t="str">
        <f>IF(G23&lt;&gt;"LIBSETS_SETTYPE_BATTLEGROUND",IF(G23&lt;&gt;"LIBSETS_SETTYPE_SPECIAL",IF(AN23&lt;&gt;"",VLOOKUP(AN23,'ESO zone constants'!$D$2:$H$4950,5,FALSE),""),""),"")</f>
        <v/>
      </c>
      <c r="AP23" s="3" t="str">
        <f>IF(AO23&lt;&gt;"",IF(AO23&lt;&gt;"LIBSETS_DROP_MECHANIC_MONSTER_NAME",VLOOKUP(AO23,'LibSets constants'!$I$4:$L$1000,3,FALSE),""),"")</f>
        <v/>
      </c>
      <c r="AQ23" s="3" t="str">
        <f>IF(AO23&lt;&gt;"",IF(AO23&lt;&gt;"LIBSETS_DROP_MECHANIC_MONSTER_NAME",VLOOKUP(AO23,'LibSets constants'!$I$4:$L$1000,4,FALSE),""),"")</f>
        <v/>
      </c>
      <c r="AR23" s="3" t="str">
        <f>IF(G23&lt;&gt;"LIBSETS_SETTYPE_BATTLEGROUND",IF(G23&lt;&gt;"LIBSETS_SETTYPE_SPECIAL",IF(AS23&lt;&gt;"",VLOOKUP(AS23,'ESO zone constants'!$D$2:$H$4950,5,FALSE),""),""),"")</f>
        <v/>
      </c>
      <c r="AU23" s="3" t="str">
        <f>IF(AT23&lt;&gt;"",IF(AT23&lt;&gt;"LIBSETS_DROP_MECHANIC_MONSTER_NAME",VLOOKUP(AT23,'LibSets constants'!$I$4:$L$1000,3,FALSE),""),"")</f>
        <v/>
      </c>
      <c r="AV23" s="3" t="str">
        <f>IF(AT23&lt;&gt;"",IF(AT23&lt;&gt;"LIBSETS_DROP_MECHANIC_MONSTER_NAME",VLOOKUP(AT23,'LibSets constants'!$I$4:$L$1000,4,FALSE),""),"")</f>
        <v/>
      </c>
      <c r="AW23" s="21" t="str">
        <f t="shared" si="1"/>
        <v>[39] = {wayshrines={-1,-1,-1,}, dlcId=DLC_BASE_GAME</v>
      </c>
      <c r="AX23" s="21" t="str">
        <f t="shared" si="2"/>
        <v>, zoneIds={181,181}, veteran=false</v>
      </c>
      <c r="AY23" s="21" t="str">
        <f t="shared" si="3"/>
        <v>, setType=LIBSETS_SETTYPE_CYRODIIL</v>
      </c>
      <c r="AZ23" s="21" t="str">
        <f t="shared" si="4"/>
        <v>, dropMechanic={LIBSETS_DROP_MECHANIC_MAIL_PVP_REWARDS_FOR_THE_WORTHY,LIBSETS_DROP_MECHANIC_CITY_CYRODIIL_VLASTARUS}},</v>
      </c>
      <c r="BA23" s="21" t="str">
        <f t="shared" si="5"/>
        <v xml:space="preserve"> --Alessian Order / Alessianischer Orden   [Cyrodiil, Cyrodiil]</v>
      </c>
    </row>
    <row r="24" spans="1:53" x14ac:dyDescent="0.25">
      <c r="A24" s="5">
        <v>40</v>
      </c>
      <c r="B24" t="s">
        <v>85</v>
      </c>
      <c r="C24" t="s">
        <v>778</v>
      </c>
      <c r="D24" s="3">
        <f t="shared" si="0"/>
        <v>40</v>
      </c>
      <c r="G24" s="8" t="s">
        <v>1649</v>
      </c>
      <c r="I24" t="s">
        <v>97</v>
      </c>
      <c r="J24" t="s">
        <v>97</v>
      </c>
      <c r="K24">
        <v>216</v>
      </c>
      <c r="L24">
        <v>121</v>
      </c>
      <c r="M24">
        <v>65</v>
      </c>
      <c r="N24">
        <v>2</v>
      </c>
      <c r="O24" s="70" t="s">
        <v>70</v>
      </c>
      <c r="P24" s="3">
        <f>IF(AND(G24&lt;&gt;"LIBSETS_SETTYPE_BATTLEGROUND",G24&lt;&gt;"LIBSETS_SETTYPE_SPECIAL",G24&lt;&gt;"LIBSETS_SETTYPE_MYTHIC"), IF(Q24&lt;&gt;"",VLOOKUP(Q24,'ESO zone constants'!$D$2:$H$4950,5,FALSE),""),"")</f>
        <v>3</v>
      </c>
      <c r="Q24" t="str">
        <f>IF(OR(K24="",K24&lt;=0,ISERROR(K24)),IF(AND(O24&lt;&gt;"",NOT(ISERROR(O24))),O24, ""),VLOOKUP(K24,'ESO wayshrine node constants'!$A$3:$D$10003,4,FALSE))</f>
        <v>Glenumbra</v>
      </c>
      <c r="S24" s="19" t="str">
        <f>IF(AND(R24&lt;&gt;"",NOT(ISERROR(R24))),R24,IF(P24&lt;&gt;"",IF(NOT(ISERROR(VLOOKUP(P24,'ESO Dungeon constants'!$D$3:$H$9999,5,FALSE))),VLOOKUP(P24,'ESO Dungeon constants'!$D$3:$I$9999,6,FALSE),VLOOKUP(P24,'ESO zone constants'!$H$2:$K$9984,4,FALSE)),""))</f>
        <v>DLC_BASE_GAME</v>
      </c>
      <c r="T24" s="3" t="str">
        <f>IF(S24&lt;&gt;"",VLOOKUP(S24,'LibSets constants'!$B$4:$C$1000,2,FALSE),"")</f>
        <v>Included in base game</v>
      </c>
      <c r="V24" s="44" t="str">
        <f>IF(U24&lt;&gt;"",IF(U24&lt;&gt;"LIBSETS_DROP_MECHANIC_MONSTER_NAME",VLOOKUP(U24,'LibSets constants'!$I$4:$L$1000,3,FALSE),""),"")</f>
        <v/>
      </c>
      <c r="W24" s="3" t="str">
        <f>IF(U24&lt;&gt;"",IF(U24&lt;&gt;"LIBSETS_DROP_MECHANIC_MONSTER_NAME",VLOOKUP(U24,'LibSets constants'!$I$4:$L$1000,4,FALSE),""),"")</f>
        <v/>
      </c>
      <c r="X24" s="3">
        <f>IF(G24&lt;&gt;"LIBSETS_SETTYPE_BATTLEGROUND",IF(G24&lt;&gt;"LIBSETS_SETTYPE_SPECIAL",IF(Y24&lt;&gt;"",VLOOKUP(Y24,'ESO zone constants'!$D$2:$H$4950,5,FALSE),""),""),"")</f>
        <v>381</v>
      </c>
      <c r="Y24" t="str">
        <f>VLOOKUP(L24,'ESO wayshrine node constants'!$A$3:$D$10003,4,FALSE)</f>
        <v>Auridon</v>
      </c>
      <c r="Z24" s="45"/>
      <c r="AA24" s="44" t="str">
        <f>IF(Z24&lt;&gt;"",IF(Z24&lt;&gt;"LIBSETS_DROP_MECHANIC_MONSTER_NAME",VLOOKUP(Z24,'LibSets constants'!$I$4:$L$1000,3,FALSE),""),"")</f>
        <v/>
      </c>
      <c r="AB24" s="44" t="str">
        <f>IF(Z24&lt;&gt;"",IF(Z24&lt;&gt;"LIBSETS_DROP_MECHANIC_MONSTER_NAME",VLOOKUP(Z24,'LibSets constants'!$I$4:$L$1000,4,FALSE),""),"")</f>
        <v/>
      </c>
      <c r="AC24" s="3">
        <f>IF(G24&lt;&gt;"LIBSETS_SETTYPE_BATTLEGROUND",IF(G24&lt;&gt;"LIBSETS_SETTYPE_SPECIAL",IF(AD24&lt;&gt;"",VLOOKUP(AD24,'ESO zone constants'!$D$2:$H$4950,5,FALSE),""),""),"")</f>
        <v>41</v>
      </c>
      <c r="AD24" t="str">
        <f>VLOOKUP(M24,'ESO wayshrine node constants'!$A$3:$D$10003,4,FALSE)</f>
        <v>Stonefalls</v>
      </c>
      <c r="AE24" s="45"/>
      <c r="AF24" s="44" t="str">
        <f>IF(AE24&lt;&gt;"",IF(AE24&lt;&gt;"LIBSETS_DROP_MECHANIC_MONSTER_NAME",VLOOKUP(AE24,'LibSets constants'!$I$4:$L$1000,3,FALSE),""),"")</f>
        <v/>
      </c>
      <c r="AG24" s="44" t="str">
        <f>IF(AE24&lt;&gt;"",IF(AE24&lt;&gt;"LIBSETS_DROP_MECHANIC_MONSTER_NAME",VLOOKUP(AE24,'LibSets constants'!$I$4:$L$1000,4,FALSE),""),"")</f>
        <v/>
      </c>
      <c r="AH24" s="3" t="str">
        <f>IF(G24&lt;&gt;"LIBSETS_SETTYPE_BATTLEGROUND",IF(G24&lt;&gt;"LIBSETS_SETTYPE_SPECIAL",IF(AI24&lt;&gt;"",VLOOKUP(AI24,'ESO zone constants'!$D$2:$H$4950,5,FALSE),""),""),"")</f>
        <v/>
      </c>
      <c r="AJ24" s="45"/>
      <c r="AK24" s="44" t="str">
        <f>IF(AJ24&lt;&gt;"",IF(AJ24&lt;&gt;"LIBSETS_DROP_MECHANIC_MONSTER_NAME",VLOOKUP(AJ24,'LibSets constants'!$I$4:$L$1000,3,FALSE),""),"")</f>
        <v/>
      </c>
      <c r="AL24" s="44" t="str">
        <f>IF(AJ24&lt;&gt;"",IF(AJ24&lt;&gt;"LIBSETS_DROP_MECHANIC_MONSTER_NAME",VLOOKUP(AJ24,'LibSets constants'!$I$4:$L$1000,4,FALSE),""),"")</f>
        <v/>
      </c>
      <c r="AM24" s="3" t="str">
        <f>IF(G24&lt;&gt;"LIBSETS_SETTYPE_BATTLEGROUND",IF(G24&lt;&gt;"LIBSETS_SETTYPE_SPECIAL",IF(AN24&lt;&gt;"",VLOOKUP(AN24,'ESO zone constants'!$D$2:$H$4950,5,FALSE),""),""),"")</f>
        <v/>
      </c>
      <c r="AO24" s="45"/>
      <c r="AP24" s="44" t="str">
        <f>IF(AO24&lt;&gt;"",IF(AO24&lt;&gt;"LIBSETS_DROP_MECHANIC_MONSTER_NAME",VLOOKUP(AO24,'LibSets constants'!$I$4:$L$1000,3,FALSE),""),"")</f>
        <v/>
      </c>
      <c r="AQ24" s="44" t="str">
        <f>IF(AO24&lt;&gt;"",IF(AO24&lt;&gt;"LIBSETS_DROP_MECHANIC_MONSTER_NAME",VLOOKUP(AO24,'LibSets constants'!$I$4:$L$1000,4,FALSE),""),"")</f>
        <v/>
      </c>
      <c r="AR24" s="3" t="str">
        <f>IF(G24&lt;&gt;"LIBSETS_SETTYPE_BATTLEGROUND",IF(G24&lt;&gt;"LIBSETS_SETTYPE_SPECIAL",IF(AS24&lt;&gt;"",VLOOKUP(AS24,'ESO zone constants'!$D$2:$H$4950,5,FALSE),""),""),"")</f>
        <v/>
      </c>
      <c r="AT24" s="45"/>
      <c r="AU24" s="44" t="str">
        <f>IF(AT24&lt;&gt;"",IF(AT24&lt;&gt;"LIBSETS_DROP_MECHANIC_MONSTER_NAME",VLOOKUP(AT24,'LibSets constants'!$I$4:$L$1000,3,FALSE),""),"")</f>
        <v/>
      </c>
      <c r="AV24" s="44" t="str">
        <f>IF(AT24&lt;&gt;"",IF(AT24&lt;&gt;"LIBSETS_DROP_MECHANIC_MONSTER_NAME",VLOOKUP(AT24,'LibSets constants'!$I$4:$L$1000,4,FALSE),""),"")</f>
        <v/>
      </c>
      <c r="AW24" s="21" t="str">
        <f t="shared" si="1"/>
        <v>[40] = {wayshrines={216,121,65,}, traitsNeeded=2, dlcId=DLC_BASE_GAME</v>
      </c>
      <c r="AX24" s="21" t="str">
        <f t="shared" si="2"/>
        <v>, zoneIds={3,381,41}, veteran=false</v>
      </c>
      <c r="AY24" s="21" t="str">
        <f t="shared" si="3"/>
        <v>, setType=LIBSETS_SETTYPE_CRAFTED</v>
      </c>
      <c r="AZ24" s="21" t="str">
        <f t="shared" si="4"/>
        <v>},</v>
      </c>
      <c r="BA24" s="21" t="str">
        <f t="shared" si="5"/>
        <v xml:space="preserve"> --Night's Silence / Stille der Nacht    [Glenumbra, Auridon, Stonefalls]</v>
      </c>
    </row>
    <row r="25" spans="1:53" x14ac:dyDescent="0.25">
      <c r="A25" s="5">
        <v>41</v>
      </c>
      <c r="B25" t="s">
        <v>87</v>
      </c>
      <c r="C25" t="s">
        <v>779</v>
      </c>
      <c r="D25" s="3">
        <f t="shared" si="0"/>
        <v>41</v>
      </c>
      <c r="G25" s="8" t="s">
        <v>1649</v>
      </c>
      <c r="I25" t="s">
        <v>97</v>
      </c>
      <c r="J25" t="s">
        <v>97</v>
      </c>
      <c r="K25">
        <v>82</v>
      </c>
      <c r="L25">
        <v>151</v>
      </c>
      <c r="M25">
        <v>78</v>
      </c>
      <c r="N25">
        <v>4</v>
      </c>
      <c r="O25" s="70" t="s">
        <v>118</v>
      </c>
      <c r="P25" s="3">
        <f>IF(AND(G25&lt;&gt;"LIBSETS_SETTYPE_BATTLEGROUND",G25&lt;&gt;"LIBSETS_SETTYPE_SPECIAL",G25&lt;&gt;"LIBSETS_SETTYPE_MYTHIC"), IF(Q25&lt;&gt;"",VLOOKUP(Q25,'ESO zone constants'!$D$2:$H$4950,5,FALSE),""),"")</f>
        <v>20</v>
      </c>
      <c r="Q25" t="str">
        <f>IF(OR(K25="",K25&lt;=0,ISERROR(K25)),IF(AND(O25&lt;&gt;"",NOT(ISERROR(O25))),O25, ""),VLOOKUP(K25,'ESO wayshrine node constants'!$A$3:$D$10003,4,FALSE))</f>
        <v>Rivenspire</v>
      </c>
      <c r="S25" s="19" t="str">
        <f>IF(AND(R25&lt;&gt;"",NOT(ISERROR(R25))),R25,IF(P25&lt;&gt;"",IF(NOT(ISERROR(VLOOKUP(P25,'ESO Dungeon constants'!$D$3:$H$9999,5,FALSE))),VLOOKUP(P25,'ESO Dungeon constants'!$D$3:$I$9999,6,FALSE),VLOOKUP(P25,'ESO zone constants'!$H$2:$K$9984,4,FALSE)),""))</f>
        <v>DLC_BASE_GAME</v>
      </c>
      <c r="T25" s="3" t="str">
        <f>IF(S25&lt;&gt;"",VLOOKUP(S25,'LibSets constants'!$B$4:$C$1000,2,FALSE),"")</f>
        <v>Included in base game</v>
      </c>
      <c r="V25" s="44" t="str">
        <f>IF(U25&lt;&gt;"",IF(U25&lt;&gt;"LIBSETS_DROP_MECHANIC_MONSTER_NAME",VLOOKUP(U25,'LibSets constants'!$I$4:$L$1000,3,FALSE),""),"")</f>
        <v/>
      </c>
      <c r="W25" s="44" t="str">
        <f>IF(U25&lt;&gt;"",IF(U25&lt;&gt;"LIBSETS_DROP_MECHANIC_MONSTER_NAME",VLOOKUP(U25,'LibSets constants'!$I$4:$L$1000,4,FALSE),""),"")</f>
        <v/>
      </c>
      <c r="X25" s="3">
        <f>IF(G25&lt;&gt;"LIBSETS_SETTYPE_BATTLEGROUND",IF(G25&lt;&gt;"LIBSETS_SETTYPE_SPECIAL",IF(Y25&lt;&gt;"",VLOOKUP(Y25,'ESO zone constants'!$D$2:$H$4950,5,FALSE),""),""),"")</f>
        <v>108</v>
      </c>
      <c r="Y25" t="str">
        <f>VLOOKUP(L25,'ESO wayshrine node constants'!$A$3:$D$10003,4,FALSE)</f>
        <v>Greenshade</v>
      </c>
      <c r="Z25" s="45"/>
      <c r="AA25" s="44" t="str">
        <f>IF(Z25&lt;&gt;"",IF(Z25&lt;&gt;"LIBSETS_DROP_MECHANIC_MONSTER_NAME",VLOOKUP(Z25,'LibSets constants'!$I$4:$L$1000,3,FALSE),""),"")</f>
        <v/>
      </c>
      <c r="AB25" s="44" t="str">
        <f>IF(Z25&lt;&gt;"",IF(Z25&lt;&gt;"LIBSETS_DROP_MECHANIC_MONSTER_NAME",VLOOKUP(Z25,'LibSets constants'!$I$4:$L$1000,4,FALSE),""),"")</f>
        <v/>
      </c>
      <c r="AC25" s="3">
        <f>IF(G25&lt;&gt;"LIBSETS_SETTYPE_BATTLEGROUND",IF(G25&lt;&gt;"LIBSETS_SETTYPE_SPECIAL",IF(AD25&lt;&gt;"",VLOOKUP(AD25,'ESO zone constants'!$D$2:$H$4950,5,FALSE),""),""),"")</f>
        <v>117</v>
      </c>
      <c r="AD25" t="str">
        <f>VLOOKUP(M25,'ESO wayshrine node constants'!$A$3:$D$10003,4,FALSE)</f>
        <v>Shadowfen</v>
      </c>
      <c r="AE25" s="45"/>
      <c r="AF25" s="44" t="str">
        <f>IF(AE25&lt;&gt;"",IF(AE25&lt;&gt;"LIBSETS_DROP_MECHANIC_MONSTER_NAME",VLOOKUP(AE25,'LibSets constants'!$I$4:$L$1000,3,FALSE),""),"")</f>
        <v/>
      </c>
      <c r="AG25" s="44" t="str">
        <f>IF(AE25&lt;&gt;"",IF(AE25&lt;&gt;"LIBSETS_DROP_MECHANIC_MONSTER_NAME",VLOOKUP(AE25,'LibSets constants'!$I$4:$L$1000,4,FALSE),""),"")</f>
        <v/>
      </c>
      <c r="AH25" s="3" t="str">
        <f>IF(G25&lt;&gt;"LIBSETS_SETTYPE_BATTLEGROUND",IF(G25&lt;&gt;"LIBSETS_SETTYPE_SPECIAL",IF(AI25&lt;&gt;"",VLOOKUP(AI25,'ESO zone constants'!$D$2:$H$4950,5,FALSE),""),""),"")</f>
        <v/>
      </c>
      <c r="AJ25" s="45"/>
      <c r="AK25" s="44" t="str">
        <f>IF(AJ25&lt;&gt;"",IF(AJ25&lt;&gt;"LIBSETS_DROP_MECHANIC_MONSTER_NAME",VLOOKUP(AJ25,'LibSets constants'!$I$4:$L$1000,3,FALSE),""),"")</f>
        <v/>
      </c>
      <c r="AL25" s="44" t="str">
        <f>IF(AJ25&lt;&gt;"",IF(AJ25&lt;&gt;"LIBSETS_DROP_MECHANIC_MONSTER_NAME",VLOOKUP(AJ25,'LibSets constants'!$I$4:$L$1000,4,FALSE),""),"")</f>
        <v/>
      </c>
      <c r="AM25" s="3" t="str">
        <f>IF(G25&lt;&gt;"LIBSETS_SETTYPE_BATTLEGROUND",IF(G25&lt;&gt;"LIBSETS_SETTYPE_SPECIAL",IF(AN25&lt;&gt;"",VLOOKUP(AN25,'ESO zone constants'!$D$2:$H$4950,5,FALSE),""),""),"")</f>
        <v/>
      </c>
      <c r="AO25" s="45"/>
      <c r="AP25" s="44" t="str">
        <f>IF(AO25&lt;&gt;"",IF(AO25&lt;&gt;"LIBSETS_DROP_MECHANIC_MONSTER_NAME",VLOOKUP(AO25,'LibSets constants'!$I$4:$L$1000,3,FALSE),""),"")</f>
        <v/>
      </c>
      <c r="AQ25" s="44" t="str">
        <f>IF(AO25&lt;&gt;"",IF(AO25&lt;&gt;"LIBSETS_DROP_MECHANIC_MONSTER_NAME",VLOOKUP(AO25,'LibSets constants'!$I$4:$L$1000,4,FALSE),""),"")</f>
        <v/>
      </c>
      <c r="AR25" s="3" t="str">
        <f>IF(G25&lt;&gt;"LIBSETS_SETTYPE_BATTLEGROUND",IF(G25&lt;&gt;"LIBSETS_SETTYPE_SPECIAL",IF(AS25&lt;&gt;"",VLOOKUP(AS25,'ESO zone constants'!$D$2:$H$4950,5,FALSE),""),""),"")</f>
        <v/>
      </c>
      <c r="AT25" s="45"/>
      <c r="AU25" s="44" t="str">
        <f>IF(AT25&lt;&gt;"",IF(AT25&lt;&gt;"LIBSETS_DROP_MECHANIC_MONSTER_NAME",VLOOKUP(AT25,'LibSets constants'!$I$4:$L$1000,3,FALSE),""),"")</f>
        <v/>
      </c>
      <c r="AV25" s="44" t="str">
        <f>IF(AT25&lt;&gt;"",IF(AT25&lt;&gt;"LIBSETS_DROP_MECHANIC_MONSTER_NAME",VLOOKUP(AT25,'LibSets constants'!$I$4:$L$1000,4,FALSE),""),"")</f>
        <v/>
      </c>
      <c r="AW25" s="21" t="str">
        <f t="shared" si="1"/>
        <v>[41] = {wayshrines={82,151,78,}, traitsNeeded=4, dlcId=DLC_BASE_GAME</v>
      </c>
      <c r="AX25" s="21" t="str">
        <f t="shared" si="2"/>
        <v>, zoneIds={20,108,117}, veteran=false</v>
      </c>
      <c r="AY25" s="21" t="str">
        <f t="shared" si="3"/>
        <v>, setType=LIBSETS_SETTYPE_CRAFTED</v>
      </c>
      <c r="AZ25" s="21" t="str">
        <f t="shared" si="4"/>
        <v>},</v>
      </c>
      <c r="BA25" s="21" t="str">
        <f t="shared" si="5"/>
        <v xml:space="preserve"> --Whitestrake's Retribution / Weißplankes Vergeltung    [Rivenspire, Greenshade, Shadowfen]</v>
      </c>
    </row>
    <row r="26" spans="1:53" x14ac:dyDescent="0.25">
      <c r="A26" s="5">
        <v>43</v>
      </c>
      <c r="B26" t="s">
        <v>84</v>
      </c>
      <c r="C26" t="s">
        <v>780</v>
      </c>
      <c r="D26" s="3">
        <f t="shared" si="0"/>
        <v>43</v>
      </c>
      <c r="G26" s="8" t="s">
        <v>1649</v>
      </c>
      <c r="I26" t="s">
        <v>97</v>
      </c>
      <c r="J26" t="s">
        <v>97</v>
      </c>
      <c r="K26">
        <v>23</v>
      </c>
      <c r="L26">
        <v>164</v>
      </c>
      <c r="M26">
        <v>32</v>
      </c>
      <c r="N26">
        <v>3</v>
      </c>
      <c r="O26" s="70" t="s">
        <v>112</v>
      </c>
      <c r="P26" s="3">
        <f>IF(AND(G26&lt;&gt;"LIBSETS_SETTYPE_BATTLEGROUND",G26&lt;&gt;"LIBSETS_SETTYPE_SPECIAL",G26&lt;&gt;"LIBSETS_SETTYPE_MYTHIC"), IF(Q26&lt;&gt;"",VLOOKUP(Q26,'ESO zone constants'!$D$2:$H$4950,5,FALSE),""),"")</f>
        <v>19</v>
      </c>
      <c r="Q26" t="str">
        <f>IF(OR(K26="",K26&lt;=0,ISERROR(K26)),IF(AND(O26&lt;&gt;"",NOT(ISERROR(O26))),O26, ""),VLOOKUP(K26,'ESO wayshrine node constants'!$A$3:$D$10003,4,FALSE))</f>
        <v>Stormhaven</v>
      </c>
      <c r="S26" s="19" t="str">
        <f>IF(AND(R26&lt;&gt;"",NOT(ISERROR(R26))),R26,IF(P26&lt;&gt;"",IF(NOT(ISERROR(VLOOKUP(P26,'ESO Dungeon constants'!$D$3:$H$9999,5,FALSE))),VLOOKUP(P26,'ESO Dungeon constants'!$D$3:$I$9999,6,FALSE),VLOOKUP(P26,'ESO zone constants'!$H$2:$K$9984,4,FALSE)),""))</f>
        <v>DLC_BASE_GAME</v>
      </c>
      <c r="T26" s="3" t="str">
        <f>IF(S26&lt;&gt;"",VLOOKUP(S26,'LibSets constants'!$B$4:$C$1000,2,FALSE),"")</f>
        <v>Included in base game</v>
      </c>
      <c r="V26" s="3" t="str">
        <f>IF(U26&lt;&gt;"",IF(U26&lt;&gt;"LIBSETS_DROP_MECHANIC_MONSTER_NAME",VLOOKUP(U26,'LibSets constants'!$I$4:$L$1000,3,FALSE),""),"")</f>
        <v/>
      </c>
      <c r="W26" s="3" t="str">
        <f>IF(U26&lt;&gt;"",IF(U26&lt;&gt;"LIBSETS_DROP_MECHANIC_MONSTER_NAME",VLOOKUP(U26,'LibSets constants'!$I$4:$L$1000,4,FALSE),""),"")</f>
        <v/>
      </c>
      <c r="X26" s="3">
        <f>IF(G26&lt;&gt;"LIBSETS_SETTYPE_BATTLEGROUND",IF(G26&lt;&gt;"LIBSETS_SETTYPE_SPECIAL",IF(Y26&lt;&gt;"",VLOOKUP(Y26,'ESO zone constants'!$D$2:$H$4950,5,FALSE),""),""),"")</f>
        <v>383</v>
      </c>
      <c r="Y26" t="str">
        <f>VLOOKUP(L26,'ESO wayshrine node constants'!$A$3:$D$10003,4,FALSE)</f>
        <v>Grahtwood</v>
      </c>
      <c r="AA26" s="3" t="str">
        <f>IF(Z26&lt;&gt;"",IF(Z26&lt;&gt;"LIBSETS_DROP_MECHANIC_MONSTER_NAME",VLOOKUP(Z26,'LibSets constants'!$I$4:$L$1000,3,FALSE),""),"")</f>
        <v/>
      </c>
      <c r="AB26" s="3" t="str">
        <f>IF(Z26&lt;&gt;"",IF(Z26&lt;&gt;"LIBSETS_DROP_MECHANIC_MONSTER_NAME",VLOOKUP(Z26,'LibSets constants'!$I$4:$L$1000,4,FALSE),""),"")</f>
        <v/>
      </c>
      <c r="AC26" s="3">
        <f>IF(G26&lt;&gt;"LIBSETS_SETTYPE_BATTLEGROUND",IF(G26&lt;&gt;"LIBSETS_SETTYPE_SPECIAL",IF(AD26&lt;&gt;"",VLOOKUP(AD26,'ESO zone constants'!$D$2:$H$4950,5,FALSE),""),""),"")</f>
        <v>57</v>
      </c>
      <c r="AD26" t="str">
        <f>VLOOKUP(M26,'ESO wayshrine node constants'!$A$3:$D$10003,4,FALSE)</f>
        <v>Deshaan</v>
      </c>
      <c r="AF26" s="3" t="str">
        <f>IF(AE26&lt;&gt;"",IF(AE26&lt;&gt;"LIBSETS_DROP_MECHANIC_MONSTER_NAME",VLOOKUP(AE26,'LibSets constants'!$I$4:$L$1000,3,FALSE),""),"")</f>
        <v/>
      </c>
      <c r="AG26" s="3" t="str">
        <f>IF(AE26&lt;&gt;"",IF(AE26&lt;&gt;"LIBSETS_DROP_MECHANIC_MONSTER_NAME",VLOOKUP(AE26,'LibSets constants'!$I$4:$L$1000,4,FALSE),""),"")</f>
        <v/>
      </c>
      <c r="AH26" s="3" t="str">
        <f>IF(G26&lt;&gt;"LIBSETS_SETTYPE_BATTLEGROUND",IF(G26&lt;&gt;"LIBSETS_SETTYPE_SPECIAL",IF(AI26&lt;&gt;"",VLOOKUP(AI26,'ESO zone constants'!$D$2:$H$4950,5,FALSE),""),""),"")</f>
        <v/>
      </c>
      <c r="AK26" s="3" t="str">
        <f>IF(AJ26&lt;&gt;"",IF(AJ26&lt;&gt;"LIBSETS_DROP_MECHANIC_MONSTER_NAME",VLOOKUP(AJ26,'LibSets constants'!$I$4:$L$1000,3,FALSE),""),"")</f>
        <v/>
      </c>
      <c r="AL26" s="3" t="str">
        <f>IF(AJ26&lt;&gt;"",IF(AJ26&lt;&gt;"LIBSETS_DROP_MECHANIC_MONSTER_NAME",VLOOKUP(AJ26,'LibSets constants'!$I$4:$L$1000,4,FALSE),""),"")</f>
        <v/>
      </c>
      <c r="AM26" s="3" t="str">
        <f>IF(G26&lt;&gt;"LIBSETS_SETTYPE_BATTLEGROUND",IF(G26&lt;&gt;"LIBSETS_SETTYPE_SPECIAL",IF(AN26&lt;&gt;"",VLOOKUP(AN26,'ESO zone constants'!$D$2:$H$4950,5,FALSE),""),""),"")</f>
        <v/>
      </c>
      <c r="AP26" s="3" t="str">
        <f>IF(AO26&lt;&gt;"",IF(AO26&lt;&gt;"LIBSETS_DROP_MECHANIC_MONSTER_NAME",VLOOKUP(AO26,'LibSets constants'!$I$4:$L$1000,3,FALSE),""),"")</f>
        <v/>
      </c>
      <c r="AQ26" s="3" t="str">
        <f>IF(AO26&lt;&gt;"",IF(AO26&lt;&gt;"LIBSETS_DROP_MECHANIC_MONSTER_NAME",VLOOKUP(AO26,'LibSets constants'!$I$4:$L$1000,4,FALSE),""),"")</f>
        <v/>
      </c>
      <c r="AR26" s="3" t="str">
        <f>IF(G26&lt;&gt;"LIBSETS_SETTYPE_BATTLEGROUND",IF(G26&lt;&gt;"LIBSETS_SETTYPE_SPECIAL",IF(AS26&lt;&gt;"",VLOOKUP(AS26,'ESO zone constants'!$D$2:$H$4950,5,FALSE),""),""),"")</f>
        <v/>
      </c>
      <c r="AU26" s="3" t="str">
        <f>IF(AT26&lt;&gt;"",IF(AT26&lt;&gt;"LIBSETS_DROP_MECHANIC_MONSTER_NAME",VLOOKUP(AT26,'LibSets constants'!$I$4:$L$1000,3,FALSE),""),"")</f>
        <v/>
      </c>
      <c r="AV26" s="3" t="str">
        <f>IF(AT26&lt;&gt;"",IF(AT26&lt;&gt;"LIBSETS_DROP_MECHANIC_MONSTER_NAME",VLOOKUP(AT26,'LibSets constants'!$I$4:$L$1000,4,FALSE),""),"")</f>
        <v/>
      </c>
      <c r="AW26" s="21" t="str">
        <f t="shared" si="1"/>
        <v>[43] = {wayshrines={23,164,32,}, traitsNeeded=3, dlcId=DLC_BASE_GAME</v>
      </c>
      <c r="AX26" s="21" t="str">
        <f t="shared" si="2"/>
        <v>, zoneIds={19,383,57}, veteran=false</v>
      </c>
      <c r="AY26" s="21" t="str">
        <f t="shared" si="3"/>
        <v>, setType=LIBSETS_SETTYPE_CRAFTED</v>
      </c>
      <c r="AZ26" s="21" t="str">
        <f t="shared" si="4"/>
        <v>},</v>
      </c>
      <c r="BA26" s="21" t="str">
        <f t="shared" si="5"/>
        <v xml:space="preserve"> --Armor of the Seducer / Rüstung der Verführung    [Stormhaven, Grahtwood, Deshaan]</v>
      </c>
    </row>
    <row r="27" spans="1:53" x14ac:dyDescent="0.25">
      <c r="A27" s="5">
        <v>44</v>
      </c>
      <c r="B27" t="s">
        <v>83</v>
      </c>
      <c r="C27" t="s">
        <v>781</v>
      </c>
      <c r="D27" s="3">
        <f t="shared" si="0"/>
        <v>44</v>
      </c>
      <c r="G27" s="8" t="s">
        <v>1649</v>
      </c>
      <c r="I27" t="s">
        <v>97</v>
      </c>
      <c r="J27" t="s">
        <v>97</v>
      </c>
      <c r="K27">
        <v>58</v>
      </c>
      <c r="L27">
        <v>101</v>
      </c>
      <c r="M27">
        <v>93</v>
      </c>
      <c r="N27">
        <v>5</v>
      </c>
      <c r="O27" s="70" t="s">
        <v>131</v>
      </c>
      <c r="P27" s="3">
        <f>IF(AND(G27&lt;&gt;"LIBSETS_SETTYPE_BATTLEGROUND",G27&lt;&gt;"LIBSETS_SETTYPE_SPECIAL",G27&lt;&gt;"LIBSETS_SETTYPE_MYTHIC"), IF(Q27&lt;&gt;"",VLOOKUP(Q27,'ESO zone constants'!$D$2:$H$4950,5,FALSE),""),"")</f>
        <v>104</v>
      </c>
      <c r="Q27" t="str">
        <f>IF(OR(K27="",K27&lt;=0,ISERROR(K27)),IF(AND(O27&lt;&gt;"",NOT(ISERROR(O27))),O27, ""),VLOOKUP(K27,'ESO wayshrine node constants'!$A$3:$D$10003,4,FALSE))</f>
        <v>Alik'r Desert</v>
      </c>
      <c r="S27" s="19" t="str">
        <f>IF(AND(R27&lt;&gt;"",NOT(ISERROR(R27))),R27,IF(P27&lt;&gt;"",IF(NOT(ISERROR(VLOOKUP(P27,'ESO Dungeon constants'!$D$3:$H$9999,5,FALSE))),VLOOKUP(P27,'ESO Dungeon constants'!$D$3:$I$9999,6,FALSE),VLOOKUP(P27,'ESO zone constants'!$H$2:$K$9984,4,FALSE)),""))</f>
        <v>DLC_BASE_GAME</v>
      </c>
      <c r="T27" s="3" t="str">
        <f>IF(S27&lt;&gt;"",VLOOKUP(S27,'LibSets constants'!$B$4:$C$1000,2,FALSE),"")</f>
        <v>Included in base game</v>
      </c>
      <c r="V27" s="44" t="str">
        <f>IF(U27&lt;&gt;"",IF(U27&lt;&gt;"LIBSETS_DROP_MECHANIC_MONSTER_NAME",VLOOKUP(U27,'LibSets constants'!$I$4:$L$1000,3,FALSE),""),"")</f>
        <v/>
      </c>
      <c r="W27" s="44" t="str">
        <f>IF(U27&lt;&gt;"",IF(U27&lt;&gt;"LIBSETS_DROP_MECHANIC_MONSTER_NAME",VLOOKUP(U27,'LibSets constants'!$I$4:$L$1000,4,FALSE),""),"")</f>
        <v/>
      </c>
      <c r="X27" s="3">
        <f>IF(G27&lt;&gt;"LIBSETS_SETTYPE_BATTLEGROUND",IF(G27&lt;&gt;"LIBSETS_SETTYPE_SPECIAL",IF(Y27&lt;&gt;"",VLOOKUP(Y27,'ESO zone constants'!$D$2:$H$4950,5,FALSE),""),""),"")</f>
        <v>58</v>
      </c>
      <c r="Y27" t="str">
        <f>VLOOKUP(L27,'ESO wayshrine node constants'!$A$3:$D$10003,4,FALSE)</f>
        <v>Malabal Tor</v>
      </c>
      <c r="Z27" s="45"/>
      <c r="AA27" s="44" t="str">
        <f>IF(Z27&lt;&gt;"",IF(Z27&lt;&gt;"LIBSETS_DROP_MECHANIC_MONSTER_NAME",VLOOKUP(Z27,'LibSets constants'!$I$4:$L$1000,3,FALSE),""),"")</f>
        <v/>
      </c>
      <c r="AB27" s="44" t="str">
        <f>IF(Z27&lt;&gt;"",IF(Z27&lt;&gt;"LIBSETS_DROP_MECHANIC_MONSTER_NAME",VLOOKUP(Z27,'LibSets constants'!$I$4:$L$1000,4,FALSE),""),"")</f>
        <v/>
      </c>
      <c r="AC27" s="3">
        <f>IF(G27&lt;&gt;"LIBSETS_SETTYPE_BATTLEGROUND",IF(G27&lt;&gt;"LIBSETS_SETTYPE_SPECIAL",IF(AD27&lt;&gt;"",VLOOKUP(AD27,'ESO zone constants'!$D$2:$H$4950,5,FALSE),""),""),"")</f>
        <v>101</v>
      </c>
      <c r="AD27" t="str">
        <f>VLOOKUP(M27,'ESO wayshrine node constants'!$A$3:$D$10003,4,FALSE)</f>
        <v>Eastmarch</v>
      </c>
      <c r="AE27" s="45"/>
      <c r="AF27" s="44" t="str">
        <f>IF(AE27&lt;&gt;"",IF(AE27&lt;&gt;"LIBSETS_DROP_MECHANIC_MONSTER_NAME",VLOOKUP(AE27,'LibSets constants'!$I$4:$L$1000,3,FALSE),""),"")</f>
        <v/>
      </c>
      <c r="AG27" s="44" t="str">
        <f>IF(AE27&lt;&gt;"",IF(AE27&lt;&gt;"LIBSETS_DROP_MECHANIC_MONSTER_NAME",VLOOKUP(AE27,'LibSets constants'!$I$4:$L$1000,4,FALSE),""),"")</f>
        <v/>
      </c>
      <c r="AH27" s="3" t="str">
        <f>IF(G27&lt;&gt;"LIBSETS_SETTYPE_BATTLEGROUND",IF(G27&lt;&gt;"LIBSETS_SETTYPE_SPECIAL",IF(AI27&lt;&gt;"",VLOOKUP(AI27,'ESO zone constants'!$D$2:$H$4950,5,FALSE),""),""),"")</f>
        <v/>
      </c>
      <c r="AJ27" s="45"/>
      <c r="AK27" s="44" t="str">
        <f>IF(AJ27&lt;&gt;"",IF(AJ27&lt;&gt;"LIBSETS_DROP_MECHANIC_MONSTER_NAME",VLOOKUP(AJ27,'LibSets constants'!$I$4:$L$1000,3,FALSE),""),"")</f>
        <v/>
      </c>
      <c r="AL27" s="44" t="str">
        <f>IF(AJ27&lt;&gt;"",IF(AJ27&lt;&gt;"LIBSETS_DROP_MECHANIC_MONSTER_NAME",VLOOKUP(AJ27,'LibSets constants'!$I$4:$L$1000,4,FALSE),""),"")</f>
        <v/>
      </c>
      <c r="AM27" s="3" t="str">
        <f>IF(G27&lt;&gt;"LIBSETS_SETTYPE_BATTLEGROUND",IF(G27&lt;&gt;"LIBSETS_SETTYPE_SPECIAL",IF(AN27&lt;&gt;"",VLOOKUP(AN27,'ESO zone constants'!$D$2:$H$4950,5,FALSE),""),""),"")</f>
        <v/>
      </c>
      <c r="AO27" s="45"/>
      <c r="AP27" s="44" t="str">
        <f>IF(AO27&lt;&gt;"",IF(AO27&lt;&gt;"LIBSETS_DROP_MECHANIC_MONSTER_NAME",VLOOKUP(AO27,'LibSets constants'!$I$4:$L$1000,3,FALSE),""),"")</f>
        <v/>
      </c>
      <c r="AQ27" s="44" t="str">
        <f>IF(AO27&lt;&gt;"",IF(AO27&lt;&gt;"LIBSETS_DROP_MECHANIC_MONSTER_NAME",VLOOKUP(AO27,'LibSets constants'!$I$4:$L$1000,4,FALSE),""),"")</f>
        <v/>
      </c>
      <c r="AR27" s="3" t="str">
        <f>IF(G27&lt;&gt;"LIBSETS_SETTYPE_BATTLEGROUND",IF(G27&lt;&gt;"LIBSETS_SETTYPE_SPECIAL",IF(AS27&lt;&gt;"",VLOOKUP(AS27,'ESO zone constants'!$D$2:$H$4950,5,FALSE),""),""),"")</f>
        <v/>
      </c>
      <c r="AT27" s="45"/>
      <c r="AU27" s="44" t="str">
        <f>IF(AT27&lt;&gt;"",IF(AT27&lt;&gt;"LIBSETS_DROP_MECHANIC_MONSTER_NAME",VLOOKUP(AT27,'LibSets constants'!$I$4:$L$1000,3,FALSE),""),"")</f>
        <v/>
      </c>
      <c r="AV27" s="44" t="str">
        <f>IF(AT27&lt;&gt;"",IF(AT27&lt;&gt;"LIBSETS_DROP_MECHANIC_MONSTER_NAME",VLOOKUP(AT27,'LibSets constants'!$I$4:$L$1000,4,FALSE),""),"")</f>
        <v/>
      </c>
      <c r="AW27" s="21" t="str">
        <f t="shared" si="1"/>
        <v>[44] = {wayshrines={58,101,93,}, traitsNeeded=5, dlcId=DLC_BASE_GAME</v>
      </c>
      <c r="AX27" s="21" t="str">
        <f t="shared" si="2"/>
        <v>, zoneIds={104,58,101}, veteran=false</v>
      </c>
      <c r="AY27" s="21" t="str">
        <f t="shared" si="3"/>
        <v>, setType=LIBSETS_SETTYPE_CRAFTED</v>
      </c>
      <c r="AZ27" s="21" t="str">
        <f t="shared" si="4"/>
        <v>},</v>
      </c>
      <c r="BA27" s="21" t="str">
        <f t="shared" si="5"/>
        <v xml:space="preserve"> --Vampire's Kiss / Kuss des Vampirs    [Alik'r Desert, Malabal Tor, Eastmarch]</v>
      </c>
    </row>
    <row r="28" spans="1:53" x14ac:dyDescent="0.25">
      <c r="A28" s="12">
        <v>46</v>
      </c>
      <c r="B28" t="s">
        <v>782</v>
      </c>
      <c r="C28" t="s">
        <v>783</v>
      </c>
      <c r="D28" s="3">
        <f t="shared" si="0"/>
        <v>46</v>
      </c>
      <c r="G28" s="8" t="s">
        <v>1652</v>
      </c>
      <c r="I28" t="s">
        <v>97</v>
      </c>
      <c r="J28" t="s">
        <v>97</v>
      </c>
      <c r="K28">
        <v>-1</v>
      </c>
      <c r="L28">
        <v>-1</v>
      </c>
      <c r="M28">
        <v>-1</v>
      </c>
      <c r="N28">
        <v>0</v>
      </c>
      <c r="O28" s="70" t="s">
        <v>70</v>
      </c>
      <c r="P28" s="3">
        <f>IF(AND(G28&lt;&gt;"LIBSETS_SETTYPE_BATTLEGROUND",G28&lt;&gt;"LIBSETS_SETTYPE_SPECIAL",G28&lt;&gt;"LIBSETS_SETTYPE_MYTHIC"), IF(Q28&lt;&gt;"",VLOOKUP(Q28,'ESO zone constants'!$D$2:$H$4950,5,FALSE),""),"")</f>
        <v>64</v>
      </c>
      <c r="Q28" t="str">
        <f>IF(OR(K28="",K28&lt;=0,ISERROR(K28)),IF(AND(O28&lt;&gt;"",NOT(ISERROR(O28))),O28, ""),VLOOKUP(K28,'ESO wayshrine node constants'!$A$3:$D$10003,4,FALSE))</f>
        <v>Blessed Crucible</v>
      </c>
      <c r="S28" s="19" t="str">
        <f>IF(AND(R28&lt;&gt;"",NOT(ISERROR(R28))),R28,IF(P28&lt;&gt;"",IF(NOT(ISERROR(VLOOKUP(P28,'ESO Dungeon constants'!$D$3:$H$9999,5,FALSE))),VLOOKUP(P28,'ESO Dungeon constants'!$D$3:$I$9999,6,FALSE),VLOOKUP(P28,'ESO zone constants'!$H$2:$K$9984,4,FALSE)),""))</f>
        <v>DLC_BASE_GAME</v>
      </c>
      <c r="T28" s="3" t="str">
        <f>IF(S28&lt;&gt;"",VLOOKUP(S28,'LibSets constants'!$B$4:$C$1000,2,FALSE),"")</f>
        <v>Included in base game</v>
      </c>
      <c r="V28" s="44" t="str">
        <f>IF(U28&lt;&gt;"",IF(U28&lt;&gt;"LIBSETS_DROP_MECHANIC_MONSTER_NAME",VLOOKUP(U28,'LibSets constants'!$I$4:$L$1000,3,FALSE),""),"")</f>
        <v/>
      </c>
      <c r="W28" s="3" t="str">
        <f>IF(U28&lt;&gt;"",IF(U28&lt;&gt;"LIBSETS_DROP_MECHANIC_MONSTER_NAME",VLOOKUP(U28,'LibSets constants'!$I$4:$L$1000,4,FALSE),""),"")</f>
        <v/>
      </c>
      <c r="X28" s="3" t="str">
        <f>IF(G28&lt;&gt;"LIBSETS_SETTYPE_BATTLEGROUND",IF(G28&lt;&gt;"LIBSETS_SETTYPE_SPECIAL",IF(Y28&lt;&gt;"",VLOOKUP(Y28,'ESO zone constants'!$D$2:$H$4950,5,FALSE),""),""),"")</f>
        <v/>
      </c>
      <c r="Z28" s="45"/>
      <c r="AA28" s="44" t="str">
        <f>IF(Z28&lt;&gt;"",IF(Z28&lt;&gt;"LIBSETS_DROP_MECHANIC_MONSTER_NAME",VLOOKUP(Z28,'LibSets constants'!$I$4:$L$1000,3,FALSE),""),"")</f>
        <v/>
      </c>
      <c r="AB28" s="44" t="str">
        <f>IF(Z28&lt;&gt;"",IF(Z28&lt;&gt;"LIBSETS_DROP_MECHANIC_MONSTER_NAME",VLOOKUP(Z28,'LibSets constants'!$I$4:$L$1000,4,FALSE),""),"")</f>
        <v/>
      </c>
      <c r="AC28" s="3" t="str">
        <f>IF(G28&lt;&gt;"LIBSETS_SETTYPE_BATTLEGROUND",IF(G28&lt;&gt;"LIBSETS_SETTYPE_SPECIAL",IF(AD28&lt;&gt;"",VLOOKUP(AD28,'ESO zone constants'!$D$2:$H$4950,5,FALSE),""),""),"")</f>
        <v/>
      </c>
      <c r="AE28" s="45"/>
      <c r="AF28" s="44" t="str">
        <f>IF(AE28&lt;&gt;"",IF(AE28&lt;&gt;"LIBSETS_DROP_MECHANIC_MONSTER_NAME",VLOOKUP(AE28,'LibSets constants'!$I$4:$L$1000,3,FALSE),""),"")</f>
        <v/>
      </c>
      <c r="AG28" s="44" t="str">
        <f>IF(AE28&lt;&gt;"",IF(AE28&lt;&gt;"LIBSETS_DROP_MECHANIC_MONSTER_NAME",VLOOKUP(AE28,'LibSets constants'!$I$4:$L$1000,4,FALSE),""),"")</f>
        <v/>
      </c>
      <c r="AH28" s="3" t="str">
        <f>IF(G28&lt;&gt;"LIBSETS_SETTYPE_BATTLEGROUND",IF(G28&lt;&gt;"LIBSETS_SETTYPE_SPECIAL",IF(AI28&lt;&gt;"",VLOOKUP(AI28,'ESO zone constants'!$D$2:$H$4950,5,FALSE),""),""),"")</f>
        <v/>
      </c>
      <c r="AJ28" s="45"/>
      <c r="AK28" s="44" t="str">
        <f>IF(AJ28&lt;&gt;"",IF(AJ28&lt;&gt;"LIBSETS_DROP_MECHANIC_MONSTER_NAME",VLOOKUP(AJ28,'LibSets constants'!$I$4:$L$1000,3,FALSE),""),"")</f>
        <v/>
      </c>
      <c r="AL28" s="44" t="str">
        <f>IF(AJ28&lt;&gt;"",IF(AJ28&lt;&gt;"LIBSETS_DROP_MECHANIC_MONSTER_NAME",VLOOKUP(AJ28,'LibSets constants'!$I$4:$L$1000,4,FALSE),""),"")</f>
        <v/>
      </c>
      <c r="AM28" s="3" t="str">
        <f>IF(G28&lt;&gt;"LIBSETS_SETTYPE_BATTLEGROUND",IF(G28&lt;&gt;"LIBSETS_SETTYPE_SPECIAL",IF(AN28&lt;&gt;"",VLOOKUP(AN28,'ESO zone constants'!$D$2:$H$4950,5,FALSE),""),""),"")</f>
        <v/>
      </c>
      <c r="AO28" s="45"/>
      <c r="AP28" s="44" t="str">
        <f>IF(AO28&lt;&gt;"",IF(AO28&lt;&gt;"LIBSETS_DROP_MECHANIC_MONSTER_NAME",VLOOKUP(AO28,'LibSets constants'!$I$4:$L$1000,3,FALSE),""),"")</f>
        <v/>
      </c>
      <c r="AQ28" s="44" t="str">
        <f>IF(AO28&lt;&gt;"",IF(AO28&lt;&gt;"LIBSETS_DROP_MECHANIC_MONSTER_NAME",VLOOKUP(AO28,'LibSets constants'!$I$4:$L$1000,4,FALSE),""),"")</f>
        <v/>
      </c>
      <c r="AR28" s="3" t="str">
        <f>IF(G28&lt;&gt;"LIBSETS_SETTYPE_BATTLEGROUND",IF(G28&lt;&gt;"LIBSETS_SETTYPE_SPECIAL",IF(AS28&lt;&gt;"",VLOOKUP(AS28,'ESO zone constants'!$D$2:$H$4950,5,FALSE),""),""),"")</f>
        <v/>
      </c>
      <c r="AT28" s="45"/>
      <c r="AU28" s="44" t="str">
        <f>IF(AT28&lt;&gt;"",IF(AT28&lt;&gt;"LIBSETS_DROP_MECHANIC_MONSTER_NAME",VLOOKUP(AT28,'LibSets constants'!$I$4:$L$1000,3,FALSE),""),"")</f>
        <v/>
      </c>
      <c r="AV28" s="44" t="str">
        <f>IF(AT28&lt;&gt;"",IF(AT28&lt;&gt;"LIBSETS_DROP_MECHANIC_MONSTER_NAME",VLOOKUP(AT28,'LibSets constants'!$I$4:$L$1000,4,FALSE),""),"")</f>
        <v/>
      </c>
      <c r="AW28" s="21" t="str">
        <f t="shared" si="1"/>
        <v>[46] = {wayshrines={-1,-1,-1,}, dlcId=DLC_BASE_GAME</v>
      </c>
      <c r="AX28" s="21" t="str">
        <f t="shared" si="2"/>
        <v>, zoneIds={64}, veteran=false</v>
      </c>
      <c r="AY28" s="21" t="str">
        <f t="shared" si="3"/>
        <v>, setType=LIBSETS_SETTYPE_DUNGEON</v>
      </c>
      <c r="AZ28" s="21" t="str">
        <f t="shared" si="4"/>
        <v>},</v>
      </c>
      <c r="BA28" s="21" t="str">
        <f t="shared" si="5"/>
        <v xml:space="preserve"> --Noble Duelist's Silks / Seide des edlen Duellanten   [Blessed Crucible]</v>
      </c>
    </row>
    <row r="29" spans="1:53" x14ac:dyDescent="0.25">
      <c r="A29" s="12">
        <v>47</v>
      </c>
      <c r="B29" t="s">
        <v>784</v>
      </c>
      <c r="C29" t="s">
        <v>785</v>
      </c>
      <c r="D29" s="3">
        <f t="shared" si="0"/>
        <v>47</v>
      </c>
      <c r="G29" s="8" t="s">
        <v>1655</v>
      </c>
      <c r="I29" t="s">
        <v>97</v>
      </c>
      <c r="J29" t="s">
        <v>97</v>
      </c>
      <c r="K29">
        <v>-1</v>
      </c>
      <c r="L29">
        <v>-1</v>
      </c>
      <c r="M29">
        <v>-1</v>
      </c>
      <c r="N29">
        <v>0</v>
      </c>
      <c r="O29" s="70" t="s">
        <v>118</v>
      </c>
      <c r="P29" s="3">
        <f>IF(AND(G29&lt;&gt;"LIBSETS_SETTYPE_BATTLEGROUND",G29&lt;&gt;"LIBSETS_SETTYPE_SPECIAL",G29&lt;&gt;"LIBSETS_SETTYPE_MYTHIC"), IF(Q29&lt;&gt;"",VLOOKUP(Q29,'ESO zone constants'!$D$2:$H$4950,5,FALSE),""),"")</f>
        <v>104</v>
      </c>
      <c r="Q29" t="str">
        <f>IF(OR(K29="",K29&lt;=0,ISERROR(K29)),IF(AND(O29&lt;&gt;"",NOT(ISERROR(O29))),O29, ""),VLOOKUP(K29,'ESO wayshrine node constants'!$A$3:$D$10003,4,FALSE))</f>
        <v>Alik'r Desert</v>
      </c>
      <c r="S29" s="19" t="str">
        <f>IF(AND(R29&lt;&gt;"",NOT(ISERROR(R29))),R29,IF(P29&lt;&gt;"",IF(NOT(ISERROR(VLOOKUP(P29,'ESO Dungeon constants'!$D$3:$H$9999,5,FALSE))),VLOOKUP(P29,'ESO Dungeon constants'!$D$3:$I$9999,6,FALSE),VLOOKUP(P29,'ESO zone constants'!$H$2:$K$9984,4,FALSE)),""))</f>
        <v>DLC_BASE_GAME</v>
      </c>
      <c r="T29" s="3" t="str">
        <f>IF(S29&lt;&gt;"",VLOOKUP(S29,'LibSets constants'!$B$4:$C$1000,2,FALSE),"")</f>
        <v>Included in base game</v>
      </c>
      <c r="U29" s="33" t="s">
        <v>1742</v>
      </c>
      <c r="V29" s="3" t="str">
        <f>IF(U29&lt;&gt;"",IF(U29&lt;&gt;"LIBSETS_DROP_MECHANIC_MONSTER_NAME",VLOOKUP(U29,'LibSets constants'!$I$4:$L$1000,3,FALSE),""),"")</f>
        <v>Delve bosses have a chance to drop a waist or feet.</v>
      </c>
      <c r="W29" s="3" t="str">
        <f>IF(U29&lt;&gt;"",IF(U29&lt;&gt;"LIBSETS_DROP_MECHANIC_MONSTER_NAME",VLOOKUP(U29,'LibSets constants'!$I$4:$L$1000,4,FALSE),""),"")</f>
        <v>Bosse in Gewölben haben die Chance, eine Taille oder Füße fallen zu lassen.</v>
      </c>
      <c r="X29" s="3" t="str">
        <f>IF(G29&lt;&gt;"LIBSETS_SETTYPE_BATTLEGROUND",IF(G29&lt;&gt;"LIBSETS_SETTYPE_SPECIAL",IF(Y29&lt;&gt;"",VLOOKUP(Y29,'ESO zone constants'!$D$2:$H$4950,5,FALSE),""),""),"")</f>
        <v/>
      </c>
      <c r="Z29" s="33" t="s">
        <v>1743</v>
      </c>
      <c r="AA29" s="3" t="str">
        <f>IF(Z29&lt;&gt;"",IF(Z29&lt;&gt;"LIBSETS_DROP_MECHANIC_MONSTER_NAME",VLOOKUP(Z29,'LibSets constants'!$I$4:$L$1000,3,FALSE),""),"")</f>
        <v>Overland group bosses have a 100% chance to drop head, chest, legs, or weapon.</v>
      </c>
      <c r="AB29" s="3" t="str">
        <f>IF(Z29&lt;&gt;"",IF(Z29&lt;&gt;"LIBSETS_DROP_MECHANIC_MONSTER_NAME",VLOOKUP(Z29,'LibSets constants'!$I$4:$L$1000,4,FALSE),""),"")</f>
        <v>Überland Gruppenbosse haben eine Chance von 100%, Kopf, Brust, Beine oder Waffen fallen zu lassen.</v>
      </c>
      <c r="AC29" s="3" t="str">
        <f>IF(G29&lt;&gt;"LIBSETS_SETTYPE_BATTLEGROUND",IF(G29&lt;&gt;"LIBSETS_SETTYPE_SPECIAL",IF(AD29&lt;&gt;"",VLOOKUP(AD29,'ESO zone constants'!$D$2:$H$4950,5,FALSE),""),""),"")</f>
        <v/>
      </c>
      <c r="AE29" s="33" t="s">
        <v>1744</v>
      </c>
      <c r="AF29" s="3" t="str">
        <f>IF(AE29&lt;&gt;"",IF(AE29&lt;&gt;"LIBSETS_DROP_MECHANIC_MONSTER_NAME",VLOOKUP(AE29,'LibSets constants'!$I$4:$L$1000,3,FALSE),""),"")</f>
        <v>Public dungeon bosses have a chance to drop a shoulder, hand, or weapon.</v>
      </c>
      <c r="AG29" s="3" t="str">
        <f>IF(AE29&lt;&gt;"",IF(AE29&lt;&gt;"LIBSETS_DROP_MECHANIC_MONSTER_NAME",VLOOKUP(AE29,'LibSets constants'!$I$4:$L$1000,4,FALSE),""),"")</f>
        <v>Öffentliche Dungeon-Bosse haben die Möglichkeit, eine Schulter, Handschuhe oder eine Waffe fallen zu lassen.</v>
      </c>
      <c r="AH29" s="3" t="str">
        <f>IF(G29&lt;&gt;"LIBSETS_SETTYPE_BATTLEGROUND",IF(G29&lt;&gt;"LIBSETS_SETTYPE_SPECIAL",IF(AI29&lt;&gt;"",VLOOKUP(AI29,'ESO zone constants'!$D$2:$H$4950,5,FALSE),""),""),"")</f>
        <v/>
      </c>
      <c r="AJ29" s="33" t="s">
        <v>1745</v>
      </c>
      <c r="AK29" s="3" t="str">
        <f>IF(AJ29&lt;&gt;"",IF(AJ29&lt;&gt;"LIBSETS_DROP_MECHANIC_MONSTER_NAME",VLOOKUP(AJ29,'LibSets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9" s="3" t="str">
        <f>IF(AJ29&lt;&gt;"",IF(AJ29&lt;&gt;"LIBSETS_DROP_MECHANIC_MONSTER_NAME",VLOOKUP(AJ29,'LibSets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9" s="3" t="str">
        <f>IF(G29&lt;&gt;"LIBSETS_SETTYPE_BATTLEGROUND",IF(G29&lt;&gt;"LIBSETS_SETTYPE_SPECIAL",IF(AN29&lt;&gt;"",VLOOKUP(AN29,'ESO zone constants'!$D$2:$H$4950,5,FALSE),""),""),"")</f>
        <v/>
      </c>
      <c r="AP29" s="3" t="str">
        <f>IF(AO29&lt;&gt;"",IF(AO29&lt;&gt;"LIBSETS_DROP_MECHANIC_MONSTER_NAME",VLOOKUP(AO29,'LibSets constants'!$I$4:$L$1000,3,FALSE),""),"")</f>
        <v/>
      </c>
      <c r="AQ29" s="3" t="str">
        <f>IF(AO29&lt;&gt;"",IF(AO29&lt;&gt;"LIBSETS_DROP_MECHANIC_MONSTER_NAME",VLOOKUP(AO29,'LibSets constants'!$I$4:$L$1000,4,FALSE),""),"")</f>
        <v/>
      </c>
      <c r="AR29" s="3" t="str">
        <f>IF(G29&lt;&gt;"LIBSETS_SETTYPE_BATTLEGROUND",IF(G29&lt;&gt;"LIBSETS_SETTYPE_SPECIAL",IF(AS29&lt;&gt;"",VLOOKUP(AS29,'ESO zone constants'!$D$2:$H$4950,5,FALSE),""),""),"")</f>
        <v/>
      </c>
      <c r="AU29" s="3" t="str">
        <f>IF(AT29&lt;&gt;"",IF(AT29&lt;&gt;"LIBSETS_DROP_MECHANIC_MONSTER_NAME",VLOOKUP(AT29,'LibSets constants'!$I$4:$L$1000,3,FALSE),""),"")</f>
        <v/>
      </c>
      <c r="AV29" s="3" t="str">
        <f>IF(AT29&lt;&gt;"",IF(AT29&lt;&gt;"LIBSETS_DROP_MECHANIC_MONSTER_NAME",VLOOKUP(AT29,'LibSets constants'!$I$4:$L$1000,4,FALSE),""),"")</f>
        <v/>
      </c>
      <c r="AW29" s="21" t="str">
        <f t="shared" si="1"/>
        <v>[47] = {wayshrines={-1,-1,-1,}, dlcId=DLC_BASE_GAME</v>
      </c>
      <c r="AX29" s="21" t="str">
        <f t="shared" si="2"/>
        <v>, zoneIds={104}, veteran=false</v>
      </c>
      <c r="AY29" s="21" t="str">
        <f t="shared" si="3"/>
        <v>, setType=LIBSETS_SETTYPE_OVERLAND</v>
      </c>
      <c r="AZ29" s="21" t="str">
        <f t="shared" si="4"/>
        <v>, dropMechanic={LIBSETS_DROP_MECHANIC_OVERLAND_BOSS_DELVE,LIBSETS_DROP_MECHANIC_OVERLAND_WORLDBOSS,LIBSETS_DROP_MECHANIC_OVERLAND_BOSS_PUBLIC_DUNGEON,LIBSETS_DROP_MECHANIC_OVERLAND_CHEST}},</v>
      </c>
      <c r="BA29" s="21" t="str">
        <f t="shared" si="5"/>
        <v xml:space="preserve"> --Robes of the Withered Hand / Roben der Verdorrten Hand   [Alik'r Desert]</v>
      </c>
    </row>
    <row r="30" spans="1:53" x14ac:dyDescent="0.25">
      <c r="A30" s="5">
        <v>48</v>
      </c>
      <c r="B30" t="s">
        <v>786</v>
      </c>
      <c r="C30" t="s">
        <v>787</v>
      </c>
      <c r="D30" s="3">
        <f t="shared" si="0"/>
        <v>48</v>
      </c>
      <c r="G30" s="8" t="s">
        <v>1649</v>
      </c>
      <c r="I30" t="s">
        <v>97</v>
      </c>
      <c r="J30" t="s">
        <v>97</v>
      </c>
      <c r="K30">
        <v>13</v>
      </c>
      <c r="L30">
        <v>148</v>
      </c>
      <c r="M30">
        <v>48</v>
      </c>
      <c r="N30">
        <v>4</v>
      </c>
      <c r="O30" s="70" t="s">
        <v>66</v>
      </c>
      <c r="P30" s="3">
        <f>IF(AND(G30&lt;&gt;"LIBSETS_SETTYPE_BATTLEGROUND",G30&lt;&gt;"LIBSETS_SETTYPE_SPECIAL",G30&lt;&gt;"LIBSETS_SETTYPE_MYTHIC"), IF(Q30&lt;&gt;"",VLOOKUP(Q30,'ESO zone constants'!$D$2:$H$4950,5,FALSE),""),"")</f>
        <v>20</v>
      </c>
      <c r="Q30" t="str">
        <f>IF(OR(K30="",K30&lt;=0,ISERROR(K30)),IF(AND(O30&lt;&gt;"",NOT(ISERROR(O30))),O30, ""),VLOOKUP(K30,'ESO wayshrine node constants'!$A$3:$D$10003,4,FALSE))</f>
        <v>Rivenspire</v>
      </c>
      <c r="S30" s="19" t="str">
        <f>IF(AND(R30&lt;&gt;"",NOT(ISERROR(R30))),R30,IF(P30&lt;&gt;"",IF(NOT(ISERROR(VLOOKUP(P30,'ESO Dungeon constants'!$D$3:$H$9999,5,FALSE))),VLOOKUP(P30,'ESO Dungeon constants'!$D$3:$I$9999,6,FALSE),VLOOKUP(P30,'ESO zone constants'!$H$2:$K$9984,4,FALSE)),""))</f>
        <v>DLC_BASE_GAME</v>
      </c>
      <c r="T30" s="3" t="str">
        <f>IF(S30&lt;&gt;"",VLOOKUP(S30,'LibSets constants'!$B$4:$C$1000,2,FALSE),"")</f>
        <v>Included in base game</v>
      </c>
      <c r="V30" s="3" t="str">
        <f>IF(U30&lt;&gt;"",IF(U30&lt;&gt;"LIBSETS_DROP_MECHANIC_MONSTER_NAME",VLOOKUP(U30,'LibSets constants'!$I$4:$L$1000,3,FALSE),""),"")</f>
        <v/>
      </c>
      <c r="W30" s="3" t="str">
        <f>IF(U30&lt;&gt;"",IF(U30&lt;&gt;"LIBSETS_DROP_MECHANIC_MONSTER_NAME",VLOOKUP(U30,'LibSets constants'!$I$4:$L$1000,4,FALSE),""),"")</f>
        <v/>
      </c>
      <c r="X30" s="3">
        <f>IF(G30&lt;&gt;"LIBSETS_SETTYPE_BATTLEGROUND",IF(G30&lt;&gt;"LIBSETS_SETTYPE_SPECIAL",IF(Y30&lt;&gt;"",VLOOKUP(Y30,'ESO zone constants'!$D$2:$H$4950,5,FALSE),""),""),"")</f>
        <v>108</v>
      </c>
      <c r="Y30" t="str">
        <f>VLOOKUP(L30,'ESO wayshrine node constants'!$A$3:$D$10003,4,FALSE)</f>
        <v>Greenshade</v>
      </c>
      <c r="AA30" s="3" t="str">
        <f>IF(Z30&lt;&gt;"",IF(Z30&lt;&gt;"LIBSETS_DROP_MECHANIC_MONSTER_NAME",VLOOKUP(Z30,'LibSets constants'!$I$4:$L$1000,3,FALSE),""),"")</f>
        <v/>
      </c>
      <c r="AB30" s="3" t="str">
        <f>IF(Z30&lt;&gt;"",IF(Z30&lt;&gt;"LIBSETS_DROP_MECHANIC_MONSTER_NAME",VLOOKUP(Z30,'LibSets constants'!$I$4:$L$1000,4,FALSE),""),"")</f>
        <v/>
      </c>
      <c r="AC30" s="3">
        <f>IF(G30&lt;&gt;"LIBSETS_SETTYPE_BATTLEGROUND",IF(G30&lt;&gt;"LIBSETS_SETTYPE_SPECIAL",IF(AD30&lt;&gt;"",VLOOKUP(AD30,'ESO zone constants'!$D$2:$H$4950,5,FALSE),""),""),"")</f>
        <v>117</v>
      </c>
      <c r="AD30" t="str">
        <f>VLOOKUP(M30,'ESO wayshrine node constants'!$A$3:$D$10003,4,FALSE)</f>
        <v>Shadowfen</v>
      </c>
      <c r="AF30" s="3" t="str">
        <f>IF(AE30&lt;&gt;"",IF(AE30&lt;&gt;"LIBSETS_DROP_MECHANIC_MONSTER_NAME",VLOOKUP(AE30,'LibSets constants'!$I$4:$L$1000,3,FALSE),""),"")</f>
        <v/>
      </c>
      <c r="AG30" s="3" t="str">
        <f>IF(AE30&lt;&gt;"",IF(AE30&lt;&gt;"LIBSETS_DROP_MECHANIC_MONSTER_NAME",VLOOKUP(AE30,'LibSets constants'!$I$4:$L$1000,4,FALSE),""),"")</f>
        <v/>
      </c>
      <c r="AH30" s="3" t="str">
        <f>IF(G30&lt;&gt;"LIBSETS_SETTYPE_BATTLEGROUND",IF(G30&lt;&gt;"LIBSETS_SETTYPE_SPECIAL",IF(AI30&lt;&gt;"",VLOOKUP(AI30,'ESO zone constants'!$D$2:$H$4950,5,FALSE),""),""),"")</f>
        <v/>
      </c>
      <c r="AK30" s="3" t="str">
        <f>IF(AJ30&lt;&gt;"",IF(AJ30&lt;&gt;"LIBSETS_DROP_MECHANIC_MONSTER_NAME",VLOOKUP(AJ30,'LibSets constants'!$I$4:$L$1000,3,FALSE),""),"")</f>
        <v/>
      </c>
      <c r="AL30" s="3" t="str">
        <f>IF(AJ30&lt;&gt;"",IF(AJ30&lt;&gt;"LIBSETS_DROP_MECHANIC_MONSTER_NAME",VLOOKUP(AJ30,'LibSets constants'!$I$4:$L$1000,4,FALSE),""),"")</f>
        <v/>
      </c>
      <c r="AM30" s="3" t="str">
        <f>IF(G30&lt;&gt;"LIBSETS_SETTYPE_BATTLEGROUND",IF(G30&lt;&gt;"LIBSETS_SETTYPE_SPECIAL",IF(AN30&lt;&gt;"",VLOOKUP(AN30,'ESO zone constants'!$D$2:$H$4950,5,FALSE),""),""),"")</f>
        <v/>
      </c>
      <c r="AP30" s="3" t="str">
        <f>IF(AO30&lt;&gt;"",IF(AO30&lt;&gt;"LIBSETS_DROP_MECHANIC_MONSTER_NAME",VLOOKUP(AO30,'LibSets constants'!$I$4:$L$1000,3,FALSE),""),"")</f>
        <v/>
      </c>
      <c r="AQ30" s="3" t="str">
        <f>IF(AO30&lt;&gt;"",IF(AO30&lt;&gt;"LIBSETS_DROP_MECHANIC_MONSTER_NAME",VLOOKUP(AO30,'LibSets constants'!$I$4:$L$1000,4,FALSE),""),"")</f>
        <v/>
      </c>
      <c r="AR30" s="3" t="str">
        <f>IF(G30&lt;&gt;"LIBSETS_SETTYPE_BATTLEGROUND",IF(G30&lt;&gt;"LIBSETS_SETTYPE_SPECIAL",IF(AS30&lt;&gt;"",VLOOKUP(AS30,'ESO zone constants'!$D$2:$H$4950,5,FALSE),""),""),"")</f>
        <v/>
      </c>
      <c r="AU30" s="3" t="str">
        <f>IF(AT30&lt;&gt;"",IF(AT30&lt;&gt;"LIBSETS_DROP_MECHANIC_MONSTER_NAME",VLOOKUP(AT30,'LibSets constants'!$I$4:$L$1000,3,FALSE),""),"")</f>
        <v/>
      </c>
      <c r="AV30" s="3" t="str">
        <f>IF(AT30&lt;&gt;"",IF(AT30&lt;&gt;"LIBSETS_DROP_MECHANIC_MONSTER_NAME",VLOOKUP(AT30,'LibSets constants'!$I$4:$L$1000,4,FALSE),""),"")</f>
        <v/>
      </c>
      <c r="AW30" s="21" t="str">
        <f t="shared" si="1"/>
        <v>[48] = {wayshrines={13,148,48,}, traitsNeeded=4, dlcId=DLC_BASE_GAME</v>
      </c>
      <c r="AX30" s="21" t="str">
        <f t="shared" si="2"/>
        <v>, zoneIds={20,108,117}, veteran=false</v>
      </c>
      <c r="AY30" s="21" t="str">
        <f t="shared" si="3"/>
        <v>, setType=LIBSETS_SETTYPE_CRAFTED</v>
      </c>
      <c r="AZ30" s="21" t="str">
        <f t="shared" si="4"/>
        <v>},</v>
      </c>
      <c r="BA30" s="21" t="str">
        <f t="shared" si="5"/>
        <v xml:space="preserve"> --Magnus' Gift / Magnus' Gabe   [Rivenspire, Greenshade, Shadowfen]</v>
      </c>
    </row>
    <row r="31" spans="1:53" x14ac:dyDescent="0.25">
      <c r="A31" s="12">
        <v>49</v>
      </c>
      <c r="B31" t="s">
        <v>788</v>
      </c>
      <c r="C31" t="s">
        <v>789</v>
      </c>
      <c r="D31" s="3">
        <f t="shared" si="0"/>
        <v>49</v>
      </c>
      <c r="G31" s="8" t="s">
        <v>1655</v>
      </c>
      <c r="I31" t="s">
        <v>97</v>
      </c>
      <c r="J31" t="s">
        <v>97</v>
      </c>
      <c r="K31">
        <v>-1</v>
      </c>
      <c r="L31">
        <v>-1</v>
      </c>
      <c r="M31">
        <v>-1</v>
      </c>
      <c r="N31">
        <v>0</v>
      </c>
      <c r="O31" s="70" t="s">
        <v>112</v>
      </c>
      <c r="P31" s="3">
        <f>IF(AND(G31&lt;&gt;"LIBSETS_SETTYPE_BATTLEGROUND",G31&lt;&gt;"LIBSETS_SETTYPE_SPECIAL",G31&lt;&gt;"LIBSETS_SETTYPE_MYTHIC"), IF(Q31&lt;&gt;"",VLOOKUP(Q31,'ESO zone constants'!$D$2:$H$4950,5,FALSE),""),"")</f>
        <v>41</v>
      </c>
      <c r="Q31" t="str">
        <f>IF(OR(K31="",K31&lt;=0,ISERROR(K31)),IF(AND(O31&lt;&gt;"",NOT(ISERROR(O31))),O31, ""),VLOOKUP(K31,'ESO wayshrine node constants'!$A$3:$D$10003,4,FALSE))</f>
        <v>Stonefalls</v>
      </c>
      <c r="S31" s="19" t="str">
        <f>IF(AND(R31&lt;&gt;"",NOT(ISERROR(R31))),R31,IF(P31&lt;&gt;"",IF(NOT(ISERROR(VLOOKUP(P31,'ESO Dungeon constants'!$D$3:$H$9999,5,FALSE))),VLOOKUP(P31,'ESO Dungeon constants'!$D$3:$I$9999,6,FALSE),VLOOKUP(P31,'ESO zone constants'!$H$2:$K$9984,4,FALSE)),""))</f>
        <v>DLC_BASE_GAME</v>
      </c>
      <c r="T31" s="3" t="str">
        <f>IF(S31&lt;&gt;"",VLOOKUP(S31,'LibSets constants'!$B$4:$C$1000,2,FALSE),"")</f>
        <v>Included in base game</v>
      </c>
      <c r="U31" s="33" t="s">
        <v>1742</v>
      </c>
      <c r="V31" s="3" t="str">
        <f>IF(U31&lt;&gt;"",IF(U31&lt;&gt;"LIBSETS_DROP_MECHANIC_MONSTER_NAME",VLOOKUP(U31,'LibSets constants'!$I$4:$L$1000,3,FALSE),""),"")</f>
        <v>Delve bosses have a chance to drop a waist or feet.</v>
      </c>
      <c r="W31" s="3" t="str">
        <f>IF(U31&lt;&gt;"",IF(U31&lt;&gt;"LIBSETS_DROP_MECHANIC_MONSTER_NAME",VLOOKUP(U31,'LibSets constants'!$I$4:$L$1000,4,FALSE),""),"")</f>
        <v>Bosse in Gewölben haben die Chance, eine Taille oder Füße fallen zu lassen.</v>
      </c>
      <c r="X31" s="3" t="str">
        <f>IF(G31&lt;&gt;"LIBSETS_SETTYPE_BATTLEGROUND",IF(G31&lt;&gt;"LIBSETS_SETTYPE_SPECIAL",IF(Y31&lt;&gt;"",VLOOKUP(Y31,'ESO zone constants'!$D$2:$H$4950,5,FALSE),""),""),"")</f>
        <v/>
      </c>
      <c r="Z31" s="33" t="s">
        <v>1743</v>
      </c>
      <c r="AA31" s="3" t="str">
        <f>IF(Z31&lt;&gt;"",IF(Z31&lt;&gt;"LIBSETS_DROP_MECHANIC_MONSTER_NAME",VLOOKUP(Z31,'LibSets constants'!$I$4:$L$1000,3,FALSE),""),"")</f>
        <v>Overland group bosses have a 100% chance to drop head, chest, legs, or weapon.</v>
      </c>
      <c r="AB31" s="3" t="str">
        <f>IF(Z31&lt;&gt;"",IF(Z31&lt;&gt;"LIBSETS_DROP_MECHANIC_MONSTER_NAME",VLOOKUP(Z31,'LibSets constants'!$I$4:$L$1000,4,FALSE),""),"")</f>
        <v>Überland Gruppenbosse haben eine Chance von 100%, Kopf, Brust, Beine oder Waffen fallen zu lassen.</v>
      </c>
      <c r="AC31" s="3" t="str">
        <f>IF(G31&lt;&gt;"LIBSETS_SETTYPE_BATTLEGROUND",IF(G31&lt;&gt;"LIBSETS_SETTYPE_SPECIAL",IF(AD31&lt;&gt;"",VLOOKUP(AD31,'ESO zone constants'!$D$2:$H$4950,5,FALSE),""),""),"")</f>
        <v/>
      </c>
      <c r="AE31" s="33" t="s">
        <v>1744</v>
      </c>
      <c r="AF31" s="3" t="str">
        <f>IF(AE31&lt;&gt;"",IF(AE31&lt;&gt;"LIBSETS_DROP_MECHANIC_MONSTER_NAME",VLOOKUP(AE31,'LibSets constants'!$I$4:$L$1000,3,FALSE),""),"")</f>
        <v>Public dungeon bosses have a chance to drop a shoulder, hand, or weapon.</v>
      </c>
      <c r="AG31" s="3" t="str">
        <f>IF(AE31&lt;&gt;"",IF(AE31&lt;&gt;"LIBSETS_DROP_MECHANIC_MONSTER_NAME",VLOOKUP(AE31,'LibSets constants'!$I$4:$L$1000,4,FALSE),""),"")</f>
        <v>Öffentliche Dungeon-Bosse haben die Möglichkeit, eine Schulter, Handschuhe oder eine Waffe fallen zu lassen.</v>
      </c>
      <c r="AH31" s="3" t="str">
        <f>IF(G31&lt;&gt;"LIBSETS_SETTYPE_BATTLEGROUND",IF(G31&lt;&gt;"LIBSETS_SETTYPE_SPECIAL",IF(AI31&lt;&gt;"",VLOOKUP(AI31,'ESO zone constants'!$D$2:$H$4950,5,FALSE),""),""),"")</f>
        <v/>
      </c>
      <c r="AJ31" s="33" t="s">
        <v>1745</v>
      </c>
      <c r="AK31" s="3" t="str">
        <f>IF(AJ31&lt;&gt;"",IF(AJ31&lt;&gt;"LIBSETS_DROP_MECHANIC_MONSTER_NAME",VLOOKUP(AJ31,'LibSets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1" s="3" t="str">
        <f>IF(AJ31&lt;&gt;"",IF(AJ31&lt;&gt;"LIBSETS_DROP_MECHANIC_MONSTER_NAME",VLOOKUP(AJ31,'LibSets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1" s="3" t="str">
        <f>IF(G31&lt;&gt;"LIBSETS_SETTYPE_BATTLEGROUND",IF(G31&lt;&gt;"LIBSETS_SETTYPE_SPECIAL",IF(AN31&lt;&gt;"",VLOOKUP(AN31,'ESO zone constants'!$D$2:$H$4950,5,FALSE),""),""),"")</f>
        <v/>
      </c>
      <c r="AP31" s="3" t="str">
        <f>IF(AO31&lt;&gt;"",IF(AO31&lt;&gt;"LIBSETS_DROP_MECHANIC_MONSTER_NAME",VLOOKUP(AO31,'LibSets constants'!$I$4:$L$1000,3,FALSE),""),"")</f>
        <v/>
      </c>
      <c r="AQ31" s="3" t="str">
        <f>IF(AO31&lt;&gt;"",IF(AO31&lt;&gt;"LIBSETS_DROP_MECHANIC_MONSTER_NAME",VLOOKUP(AO31,'LibSets constants'!$I$4:$L$1000,4,FALSE),""),"")</f>
        <v/>
      </c>
      <c r="AR31" s="3" t="str">
        <f>IF(G31&lt;&gt;"LIBSETS_SETTYPE_BATTLEGROUND",IF(G31&lt;&gt;"LIBSETS_SETTYPE_SPECIAL",IF(AS31&lt;&gt;"",VLOOKUP(AS31,'ESO zone constants'!$D$2:$H$4950,5,FALSE),""),""),"")</f>
        <v/>
      </c>
      <c r="AU31" s="3" t="str">
        <f>IF(AT31&lt;&gt;"",IF(AT31&lt;&gt;"LIBSETS_DROP_MECHANIC_MONSTER_NAME",VLOOKUP(AT31,'LibSets constants'!$I$4:$L$1000,3,FALSE),""),"")</f>
        <v/>
      </c>
      <c r="AV31" s="3" t="str">
        <f>IF(AT31&lt;&gt;"",IF(AT31&lt;&gt;"LIBSETS_DROP_MECHANIC_MONSTER_NAME",VLOOKUP(AT31,'LibSets constants'!$I$4:$L$1000,4,FALSE),""),"")</f>
        <v/>
      </c>
      <c r="AW31" s="21" t="str">
        <f t="shared" si="1"/>
        <v>[49] = {wayshrines={-1,-1,-1,}, dlcId=DLC_BASE_GAME</v>
      </c>
      <c r="AX31" s="21" t="str">
        <f t="shared" si="2"/>
        <v>, zoneIds={41}, veteran=false</v>
      </c>
      <c r="AY31" s="21" t="str">
        <f t="shared" si="3"/>
        <v>, setType=LIBSETS_SETTYPE_OVERLAND</v>
      </c>
      <c r="AZ31" s="21" t="str">
        <f t="shared" si="4"/>
        <v>, dropMechanic={LIBSETS_DROP_MECHANIC_OVERLAND_BOSS_DELVE,LIBSETS_DROP_MECHANIC_OVERLAND_WORLDBOSS,LIBSETS_DROP_MECHANIC_OVERLAND_BOSS_PUBLIC_DUNGEON,LIBSETS_DROP_MECHANIC_OVERLAND_CHEST}},</v>
      </c>
      <c r="BA31" s="21" t="str">
        <f t="shared" si="5"/>
        <v xml:space="preserve"> --Shadow of the Red Mountain / Schatten des Roten Berges   [Stonefalls]</v>
      </c>
    </row>
    <row r="32" spans="1:53" x14ac:dyDescent="0.25">
      <c r="A32" s="12">
        <v>50</v>
      </c>
      <c r="B32" t="s">
        <v>790</v>
      </c>
      <c r="C32" t="s">
        <v>791</v>
      </c>
      <c r="D32" s="3">
        <f t="shared" si="0"/>
        <v>50</v>
      </c>
      <c r="G32" s="8" t="s">
        <v>1650</v>
      </c>
      <c r="I32" t="s">
        <v>97</v>
      </c>
      <c r="J32" t="s">
        <v>97</v>
      </c>
      <c r="K32">
        <v>-1</v>
      </c>
      <c r="L32">
        <v>-1</v>
      </c>
      <c r="M32">
        <v>-1</v>
      </c>
      <c r="N32">
        <v>0</v>
      </c>
      <c r="O32" s="70" t="s">
        <v>131</v>
      </c>
      <c r="P32" s="3">
        <f>IF(AND(G32&lt;&gt;"LIBSETS_SETTYPE_BATTLEGROUND",G32&lt;&gt;"LIBSETS_SETTYPE_SPECIAL",G32&lt;&gt;"LIBSETS_SETTYPE_MYTHIC"), IF(Q32&lt;&gt;"",VLOOKUP(Q32,'ESO zone constants'!$D$2:$H$4950,5,FALSE),""),"")</f>
        <v>181</v>
      </c>
      <c r="Q32" t="str">
        <f>IF(OR(K32="",K32&lt;=0,ISERROR(K32)),IF(AND(O32&lt;&gt;"",NOT(ISERROR(O32))),O32, ""),VLOOKUP(K32,'ESO wayshrine node constants'!$A$3:$D$10003,4,FALSE))</f>
        <v>Cyrodiil</v>
      </c>
      <c r="S32" s="19" t="str">
        <f>IF(AND(R32&lt;&gt;"",NOT(ISERROR(R32))),R32,IF(P32&lt;&gt;"",IF(NOT(ISERROR(VLOOKUP(P32,'ESO Dungeon constants'!$D$3:$H$9999,5,FALSE))),VLOOKUP(P32,'ESO Dungeon constants'!$D$3:$I$9999,6,FALSE),VLOOKUP(P32,'ESO zone constants'!$H$2:$K$9984,4,FALSE)),""))</f>
        <v>DLC_BASE_GAME</v>
      </c>
      <c r="T32" s="3" t="str">
        <f>IF(S32&lt;&gt;"",VLOOKUP(S32,'LibSets constants'!$B$4:$C$1000,2,FALSE),"")</f>
        <v>Included in base game</v>
      </c>
      <c r="U32" s="33" t="s">
        <v>1723</v>
      </c>
      <c r="V32" s="3" t="str">
        <f>IF(U32&lt;&gt;"",IF(U32&lt;&gt;"LIBSETS_DROP_MECHANIC_MONSTER_NAME",VLOOKUP(U32,'LibSets constants'!$I$4:$L$1000,3,FALSE),""),"")</f>
        <v>Rewards for the worthy (Cyrodiil/Battleground mail)</v>
      </c>
      <c r="W32" s="3" t="str">
        <f>IF(U32&lt;&gt;"",IF(U32&lt;&gt;"LIBSETS_DROP_MECHANIC_MONSTER_NAME",VLOOKUP(U32,'LibSets constants'!$I$4:$L$1000,4,FALSE),""),"")</f>
        <v>Gerechter Lohn (Cyrodiil/Schlachtfeld Mail)</v>
      </c>
      <c r="X32" s="3">
        <f>IF(G32&lt;&gt;"LIBSETS_SETTYPE_BATTLEGROUND",IF(G32&lt;&gt;"LIBSETS_SETTYPE_SPECIAL",IF(Y32&lt;&gt;"",VLOOKUP(Y32,'ESO zone constants'!$D$2:$H$4950,5,FALSE),""),""),"")</f>
        <v>181</v>
      </c>
      <c r="Y32" t="s">
        <v>131</v>
      </c>
      <c r="Z32" s="33" t="s">
        <v>1714</v>
      </c>
      <c r="AA32" s="3" t="str">
        <f>IF(Z32&lt;&gt;"",IF(Z32&lt;&gt;"LIBSETS_DROP_MECHANIC_MONSTER_NAME",VLOOKUP(Z32,'LibSets constants'!$I$4:$L$1000,3,FALSE),""),"")</f>
        <v>City Bruma (quartermaster)</v>
      </c>
      <c r="AB32" s="3" t="str">
        <f>IF(Z32&lt;&gt;"",IF(Z32&lt;&gt;"LIBSETS_DROP_MECHANIC_MONSTER_NAME",VLOOKUP(Z32,'LibSets constants'!$I$4:$L$1000,4,FALSE),""),"")</f>
        <v>Stadt Bruma (Quartiermeister)</v>
      </c>
      <c r="AC32" s="3" t="str">
        <f>IF(G32&lt;&gt;"LIBSETS_SETTYPE_BATTLEGROUND",IF(G32&lt;&gt;"LIBSETS_SETTYPE_SPECIAL",IF(AD32&lt;&gt;"",VLOOKUP(AD32,'ESO zone constants'!$D$2:$H$4950,5,FALSE),""),""),"")</f>
        <v/>
      </c>
      <c r="AF32" s="3" t="str">
        <f>IF(AE32&lt;&gt;"",IF(AE32&lt;&gt;"LIBSETS_DROP_MECHANIC_MONSTER_NAME",VLOOKUP(AE32,'LibSets constants'!$I$4:$L$1000,3,FALSE),""),"")</f>
        <v/>
      </c>
      <c r="AG32" s="3" t="str">
        <f>IF(AE32&lt;&gt;"",IF(AE32&lt;&gt;"LIBSETS_DROP_MECHANIC_MONSTER_NAME",VLOOKUP(AE32,'LibSets constants'!$I$4:$L$1000,4,FALSE),""),"")</f>
        <v/>
      </c>
      <c r="AH32" s="3" t="str">
        <f>IF(G32&lt;&gt;"LIBSETS_SETTYPE_BATTLEGROUND",IF(G32&lt;&gt;"LIBSETS_SETTYPE_SPECIAL",IF(AI32&lt;&gt;"",VLOOKUP(AI32,'ESO zone constants'!$D$2:$H$4950,5,FALSE),""),""),"")</f>
        <v/>
      </c>
      <c r="AK32" s="3" t="str">
        <f>IF(AJ32&lt;&gt;"",IF(AJ32&lt;&gt;"LIBSETS_DROP_MECHANIC_MONSTER_NAME",VLOOKUP(AJ32,'LibSets constants'!$I$4:$L$1000,3,FALSE),""),"")</f>
        <v/>
      </c>
      <c r="AL32" s="3" t="str">
        <f>IF(AJ32&lt;&gt;"",IF(AJ32&lt;&gt;"LIBSETS_DROP_MECHANIC_MONSTER_NAME",VLOOKUP(AJ32,'LibSets constants'!$I$4:$L$1000,4,FALSE),""),"")</f>
        <v/>
      </c>
      <c r="AM32" s="3" t="str">
        <f>IF(G32&lt;&gt;"LIBSETS_SETTYPE_BATTLEGROUND",IF(G32&lt;&gt;"LIBSETS_SETTYPE_SPECIAL",IF(AN32&lt;&gt;"",VLOOKUP(AN32,'ESO zone constants'!$D$2:$H$4950,5,FALSE),""),""),"")</f>
        <v/>
      </c>
      <c r="AP32" s="3" t="str">
        <f>IF(AO32&lt;&gt;"",IF(AO32&lt;&gt;"LIBSETS_DROP_MECHANIC_MONSTER_NAME",VLOOKUP(AO32,'LibSets constants'!$I$4:$L$1000,3,FALSE),""),"")</f>
        <v/>
      </c>
      <c r="AQ32" s="3" t="str">
        <f>IF(AO32&lt;&gt;"",IF(AO32&lt;&gt;"LIBSETS_DROP_MECHANIC_MONSTER_NAME",VLOOKUP(AO32,'LibSets constants'!$I$4:$L$1000,4,FALSE),""),"")</f>
        <v/>
      </c>
      <c r="AR32" s="3" t="str">
        <f>IF(G32&lt;&gt;"LIBSETS_SETTYPE_BATTLEGROUND",IF(G32&lt;&gt;"LIBSETS_SETTYPE_SPECIAL",IF(AS32&lt;&gt;"",VLOOKUP(AS32,'ESO zone constants'!$D$2:$H$4950,5,FALSE),""),""),"")</f>
        <v/>
      </c>
      <c r="AU32" s="3" t="str">
        <f>IF(AT32&lt;&gt;"",IF(AT32&lt;&gt;"LIBSETS_DROP_MECHANIC_MONSTER_NAME",VLOOKUP(AT32,'LibSets constants'!$I$4:$L$1000,3,FALSE),""),"")</f>
        <v/>
      </c>
      <c r="AV32" s="3" t="str">
        <f>IF(AT32&lt;&gt;"",IF(AT32&lt;&gt;"LIBSETS_DROP_MECHANIC_MONSTER_NAME",VLOOKUP(AT32,'LibSets constants'!$I$4:$L$1000,4,FALSE),""),"")</f>
        <v/>
      </c>
      <c r="AW32" s="21" t="str">
        <f t="shared" si="1"/>
        <v>[50] = {wayshrines={-1,-1,-1,}, dlcId=DLC_BASE_GAME</v>
      </c>
      <c r="AX32" s="21" t="str">
        <f t="shared" si="2"/>
        <v>, zoneIds={181,181}, veteran=false</v>
      </c>
      <c r="AY32" s="21" t="str">
        <f t="shared" si="3"/>
        <v>, setType=LIBSETS_SETTYPE_CYRODIIL</v>
      </c>
      <c r="AZ32" s="21" t="str">
        <f t="shared" si="4"/>
        <v>, dropMechanic={LIBSETS_DROP_MECHANIC_MAIL_PVP_REWARDS_FOR_THE_WORTHY,LIBSETS_DROP_MECHANIC_CITY_CYRODIIL_BRUMA}},</v>
      </c>
      <c r="BA32" s="21" t="str">
        <f t="shared" si="5"/>
        <v xml:space="preserve"> --The Morag Tong / Morag Tong   [Cyrodiil, Cyrodiil]</v>
      </c>
    </row>
    <row r="33" spans="1:53" x14ac:dyDescent="0.25">
      <c r="A33" s="5">
        <v>51</v>
      </c>
      <c r="B33" t="s">
        <v>792</v>
      </c>
      <c r="C33" t="s">
        <v>793</v>
      </c>
      <c r="D33" s="3">
        <f t="shared" si="0"/>
        <v>51</v>
      </c>
      <c r="G33" s="8" t="s">
        <v>1649</v>
      </c>
      <c r="I33" t="s">
        <v>97</v>
      </c>
      <c r="J33" t="s">
        <v>97</v>
      </c>
      <c r="K33">
        <v>34</v>
      </c>
      <c r="L33">
        <v>156</v>
      </c>
      <c r="M33">
        <v>118</v>
      </c>
      <c r="N33">
        <v>6</v>
      </c>
      <c r="O33" s="70" t="s">
        <v>109</v>
      </c>
      <c r="P33" s="3">
        <f>IF(AND(G33&lt;&gt;"LIBSETS_SETTYPE_BATTLEGROUND",G33&lt;&gt;"LIBSETS_SETTYPE_SPECIAL",G33&lt;&gt;"LIBSETS_SETTYPE_MYTHIC"), IF(Q33&lt;&gt;"",VLOOKUP(Q33,'ESO zone constants'!$D$2:$H$4950,5,FALSE),""),"")</f>
        <v>92</v>
      </c>
      <c r="Q33" t="str">
        <f>IF(OR(K33="",K33&lt;=0,ISERROR(K33)),IF(AND(O33&lt;&gt;"",NOT(ISERROR(O33))),O33, ""),VLOOKUP(K33,'ESO wayshrine node constants'!$A$3:$D$10003,4,FALSE))</f>
        <v>Bangkorai</v>
      </c>
      <c r="S33" s="19" t="str">
        <f>IF(AND(R33&lt;&gt;"",NOT(ISERROR(R33))),R33,IF(P33&lt;&gt;"",IF(NOT(ISERROR(VLOOKUP(P33,'ESO Dungeon constants'!$D$3:$H$9999,5,FALSE))),VLOOKUP(P33,'ESO Dungeon constants'!$D$3:$I$9999,6,FALSE),VLOOKUP(P33,'ESO zone constants'!$H$2:$K$9984,4,FALSE)),""))</f>
        <v>DLC_BASE_GAME</v>
      </c>
      <c r="T33" s="3" t="str">
        <f>IF(S33&lt;&gt;"",VLOOKUP(S33,'LibSets constants'!$B$4:$C$1000,2,FALSE),"")</f>
        <v>Included in base game</v>
      </c>
      <c r="V33" s="44" t="str">
        <f>IF(U33&lt;&gt;"",IF(U33&lt;&gt;"LIBSETS_DROP_MECHANIC_MONSTER_NAME",VLOOKUP(U33,'LibSets constants'!$I$4:$L$1000,3,FALSE),""),"")</f>
        <v/>
      </c>
      <c r="W33" s="3" t="str">
        <f>IF(U33&lt;&gt;"",IF(U33&lt;&gt;"LIBSETS_DROP_MECHANIC_MONSTER_NAME",VLOOKUP(U33,'LibSets constants'!$I$4:$L$1000,4,FALSE),""),"")</f>
        <v/>
      </c>
      <c r="X33" s="3">
        <f>IF(G33&lt;&gt;"LIBSETS_SETTYPE_BATTLEGROUND",IF(G33&lt;&gt;"LIBSETS_SETTYPE_SPECIAL",IF(Y33&lt;&gt;"",VLOOKUP(Y33,'ESO zone constants'!$D$2:$H$4950,5,FALSE),""),""),"")</f>
        <v>382</v>
      </c>
      <c r="Y33" t="str">
        <f>VLOOKUP(L33,'ESO wayshrine node constants'!$A$3:$D$10003,4,FALSE)</f>
        <v>Reaper's March</v>
      </c>
      <c r="Z33" s="45"/>
      <c r="AA33" s="44" t="str">
        <f>IF(Z33&lt;&gt;"",IF(Z33&lt;&gt;"LIBSETS_DROP_MECHANIC_MONSTER_NAME",VLOOKUP(Z33,'LibSets constants'!$I$4:$L$1000,3,FALSE),""),"")</f>
        <v/>
      </c>
      <c r="AB33" s="44" t="str">
        <f>IF(Z33&lt;&gt;"",IF(Z33&lt;&gt;"LIBSETS_DROP_MECHANIC_MONSTER_NAME",VLOOKUP(Z33,'LibSets constants'!$I$4:$L$1000,4,FALSE),""),"")</f>
        <v/>
      </c>
      <c r="AC33" s="3">
        <f>IF(G33&lt;&gt;"LIBSETS_SETTYPE_BATTLEGROUND",IF(G33&lt;&gt;"LIBSETS_SETTYPE_SPECIAL",IF(AD33&lt;&gt;"",VLOOKUP(AD33,'ESO zone constants'!$D$2:$H$4950,5,FALSE),""),""),"")</f>
        <v>103</v>
      </c>
      <c r="AD33" t="str">
        <f>VLOOKUP(M33,'ESO wayshrine node constants'!$A$3:$D$10003,4,FALSE)</f>
        <v>The Rift</v>
      </c>
      <c r="AE33" s="45"/>
      <c r="AF33" s="44" t="str">
        <f>IF(AE33&lt;&gt;"",IF(AE33&lt;&gt;"LIBSETS_DROP_MECHANIC_MONSTER_NAME",VLOOKUP(AE33,'LibSets constants'!$I$4:$L$1000,3,FALSE),""),"")</f>
        <v/>
      </c>
      <c r="AG33" s="44" t="str">
        <f>IF(AE33&lt;&gt;"",IF(AE33&lt;&gt;"LIBSETS_DROP_MECHANIC_MONSTER_NAME",VLOOKUP(AE33,'LibSets constants'!$I$4:$L$1000,4,FALSE),""),"")</f>
        <v/>
      </c>
      <c r="AH33" s="3" t="str">
        <f>IF(G33&lt;&gt;"LIBSETS_SETTYPE_BATTLEGROUND",IF(G33&lt;&gt;"LIBSETS_SETTYPE_SPECIAL",IF(AI33&lt;&gt;"",VLOOKUP(AI33,'ESO zone constants'!$D$2:$H$4950,5,FALSE),""),""),"")</f>
        <v/>
      </c>
      <c r="AJ33" s="45"/>
      <c r="AK33" s="44" t="str">
        <f>IF(AJ33&lt;&gt;"",IF(AJ33&lt;&gt;"LIBSETS_DROP_MECHANIC_MONSTER_NAME",VLOOKUP(AJ33,'LibSets constants'!$I$4:$L$1000,3,FALSE),""),"")</f>
        <v/>
      </c>
      <c r="AL33" s="44" t="str">
        <f>IF(AJ33&lt;&gt;"",IF(AJ33&lt;&gt;"LIBSETS_DROP_MECHANIC_MONSTER_NAME",VLOOKUP(AJ33,'LibSets constants'!$I$4:$L$1000,4,FALSE),""),"")</f>
        <v/>
      </c>
      <c r="AM33" s="3" t="str">
        <f>IF(G33&lt;&gt;"LIBSETS_SETTYPE_BATTLEGROUND",IF(G33&lt;&gt;"LIBSETS_SETTYPE_SPECIAL",IF(AN33&lt;&gt;"",VLOOKUP(AN33,'ESO zone constants'!$D$2:$H$4950,5,FALSE),""),""),"")</f>
        <v/>
      </c>
      <c r="AO33" s="45"/>
      <c r="AP33" s="44" t="str">
        <f>IF(AO33&lt;&gt;"",IF(AO33&lt;&gt;"LIBSETS_DROP_MECHANIC_MONSTER_NAME",VLOOKUP(AO33,'LibSets constants'!$I$4:$L$1000,3,FALSE),""),"")</f>
        <v/>
      </c>
      <c r="AQ33" s="44" t="str">
        <f>IF(AO33&lt;&gt;"",IF(AO33&lt;&gt;"LIBSETS_DROP_MECHANIC_MONSTER_NAME",VLOOKUP(AO33,'LibSets constants'!$I$4:$L$1000,4,FALSE),""),"")</f>
        <v/>
      </c>
      <c r="AR33" s="3" t="str">
        <f>IF(G33&lt;&gt;"LIBSETS_SETTYPE_BATTLEGROUND",IF(G33&lt;&gt;"LIBSETS_SETTYPE_SPECIAL",IF(AS33&lt;&gt;"",VLOOKUP(AS33,'ESO zone constants'!$D$2:$H$4950,5,FALSE),""),""),"")</f>
        <v/>
      </c>
      <c r="AT33" s="45"/>
      <c r="AU33" s="44" t="str">
        <f>IF(AT33&lt;&gt;"",IF(AT33&lt;&gt;"LIBSETS_DROP_MECHANIC_MONSTER_NAME",VLOOKUP(AT33,'LibSets constants'!$I$4:$L$1000,3,FALSE),""),"")</f>
        <v/>
      </c>
      <c r="AV33" s="44" t="str">
        <f>IF(AT33&lt;&gt;"",IF(AT33&lt;&gt;"LIBSETS_DROP_MECHANIC_MONSTER_NAME",VLOOKUP(AT33,'LibSets constants'!$I$4:$L$1000,4,FALSE),""),"")</f>
        <v/>
      </c>
      <c r="AW33" s="21" t="str">
        <f t="shared" si="1"/>
        <v>[51] = {wayshrines={34,156,118,}, traitsNeeded=6, dlcId=DLC_BASE_GAME</v>
      </c>
      <c r="AX33" s="21" t="str">
        <f t="shared" si="2"/>
        <v>, zoneIds={92,382,103}, veteran=false</v>
      </c>
      <c r="AY33" s="21" t="str">
        <f t="shared" si="3"/>
        <v>, setType=LIBSETS_SETTYPE_CRAFTED</v>
      </c>
      <c r="AZ33" s="21" t="str">
        <f t="shared" si="4"/>
        <v>},</v>
      </c>
      <c r="BA33" s="21" t="str">
        <f t="shared" si="5"/>
        <v xml:space="preserve"> --Night Mother's Gaze / Blick der Mutter der Nacht   [Bangkorai, Reaper's March, The Rift]</v>
      </c>
    </row>
    <row r="34" spans="1:53" x14ac:dyDescent="0.25">
      <c r="A34" s="12">
        <v>52</v>
      </c>
      <c r="B34" t="s">
        <v>794</v>
      </c>
      <c r="C34" t="s">
        <v>795</v>
      </c>
      <c r="D34" s="3">
        <f t="shared" si="0"/>
        <v>52</v>
      </c>
      <c r="G34" s="8" t="s">
        <v>1650</v>
      </c>
      <c r="I34" t="s">
        <v>97</v>
      </c>
      <c r="J34" t="s">
        <v>97</v>
      </c>
      <c r="K34">
        <v>-1</v>
      </c>
      <c r="L34">
        <v>-1</v>
      </c>
      <c r="M34">
        <v>-1</v>
      </c>
      <c r="N34">
        <v>0</v>
      </c>
      <c r="O34" s="70" t="s">
        <v>131</v>
      </c>
      <c r="P34" s="3">
        <f>IF(AND(G34&lt;&gt;"LIBSETS_SETTYPE_BATTLEGROUND",G34&lt;&gt;"LIBSETS_SETTYPE_SPECIAL",G34&lt;&gt;"LIBSETS_SETTYPE_MYTHIC"), IF(Q34&lt;&gt;"",VLOOKUP(Q34,'ESO zone constants'!$D$2:$H$4950,5,FALSE),""),"")</f>
        <v>181</v>
      </c>
      <c r="Q34" t="str">
        <f>IF(OR(K34="",K34&lt;=0,ISERROR(K34)),IF(AND(O34&lt;&gt;"",NOT(ISERROR(O34))),O34, ""),VLOOKUP(K34,'ESO wayshrine node constants'!$A$3:$D$10003,4,FALSE))</f>
        <v>Cyrodiil</v>
      </c>
      <c r="S34" s="19" t="str">
        <f>IF(AND(R34&lt;&gt;"",NOT(ISERROR(R34))),R34,IF(P34&lt;&gt;"",IF(NOT(ISERROR(VLOOKUP(P34,'ESO Dungeon constants'!$D$3:$H$9999,5,FALSE))),VLOOKUP(P34,'ESO Dungeon constants'!$D$3:$I$9999,6,FALSE),VLOOKUP(P34,'ESO zone constants'!$H$2:$K$9984,4,FALSE)),""))</f>
        <v>DLC_BASE_GAME</v>
      </c>
      <c r="T34" s="3" t="str">
        <f>IF(S34&lt;&gt;"",VLOOKUP(S34,'LibSets constants'!$B$4:$C$1000,2,FALSE),"")</f>
        <v>Included in base game</v>
      </c>
      <c r="U34" s="33" t="s">
        <v>1723</v>
      </c>
      <c r="V34" s="3" t="str">
        <f>IF(U34&lt;&gt;"",IF(U34&lt;&gt;"LIBSETS_DROP_MECHANIC_MONSTER_NAME",VLOOKUP(U34,'LibSets constants'!$I$4:$L$1000,3,FALSE),""),"")</f>
        <v>Rewards for the worthy (Cyrodiil/Battleground mail)</v>
      </c>
      <c r="W34" s="3" t="str">
        <f>IF(U34&lt;&gt;"",IF(U34&lt;&gt;"LIBSETS_DROP_MECHANIC_MONSTER_NAME",VLOOKUP(U34,'LibSets constants'!$I$4:$L$1000,4,FALSE),""),"")</f>
        <v>Gerechter Lohn (Cyrodiil/Schlachtfeld Mail)</v>
      </c>
      <c r="X34" s="3">
        <f>IF(G34&lt;&gt;"LIBSETS_SETTYPE_BATTLEGROUND",IF(G34&lt;&gt;"LIBSETS_SETTYPE_SPECIAL",IF(Y34&lt;&gt;"",VLOOKUP(Y34,'ESO zone constants'!$D$2:$H$4950,5,FALSE),""),""),"")</f>
        <v>181</v>
      </c>
      <c r="Y34" t="s">
        <v>131</v>
      </c>
      <c r="Z34" s="33" t="s">
        <v>1716</v>
      </c>
      <c r="AA34" s="3" t="str">
        <f>IF(Z34&lt;&gt;"",IF(Z34&lt;&gt;"LIBSETS_DROP_MECHANIC_MONSTER_NAME",VLOOKUP(Z34,'LibSets constants'!$I$4:$L$1000,3,FALSE),""),"")</f>
        <v>City Vlastarus (quartermaster)</v>
      </c>
      <c r="AB34" s="3" t="str">
        <f>IF(Z34&lt;&gt;"",IF(Z34&lt;&gt;"LIBSETS_DROP_MECHANIC_MONSTER_NAME",VLOOKUP(Z34,'LibSets constants'!$I$4:$L$1000,4,FALSE),""),"")</f>
        <v>Stadt Vlastarus (Quartiermeister)</v>
      </c>
      <c r="AC34" s="3" t="str">
        <f>IF(G34&lt;&gt;"LIBSETS_SETTYPE_BATTLEGROUND",IF(G34&lt;&gt;"LIBSETS_SETTYPE_SPECIAL",IF(AD34&lt;&gt;"",VLOOKUP(AD34,'ESO zone constants'!$D$2:$H$4950,5,FALSE),""),""),"")</f>
        <v/>
      </c>
      <c r="AF34" s="3" t="str">
        <f>IF(AE34&lt;&gt;"",IF(AE34&lt;&gt;"LIBSETS_DROP_MECHANIC_MONSTER_NAME",VLOOKUP(AE34,'LibSets constants'!$I$4:$L$1000,3,FALSE),""),"")</f>
        <v/>
      </c>
      <c r="AG34" s="3" t="str">
        <f>IF(AE34&lt;&gt;"",IF(AE34&lt;&gt;"LIBSETS_DROP_MECHANIC_MONSTER_NAME",VLOOKUP(AE34,'LibSets constants'!$I$4:$L$1000,4,FALSE),""),"")</f>
        <v/>
      </c>
      <c r="AH34" s="3" t="str">
        <f>IF(G34&lt;&gt;"LIBSETS_SETTYPE_BATTLEGROUND",IF(G34&lt;&gt;"LIBSETS_SETTYPE_SPECIAL",IF(AI34&lt;&gt;"",VLOOKUP(AI34,'ESO zone constants'!$D$2:$H$4950,5,FALSE),""),""),"")</f>
        <v/>
      </c>
      <c r="AK34" s="3" t="str">
        <f>IF(AJ34&lt;&gt;"",IF(AJ34&lt;&gt;"LIBSETS_DROP_MECHANIC_MONSTER_NAME",VLOOKUP(AJ34,'LibSets constants'!$I$4:$L$1000,3,FALSE),""),"")</f>
        <v/>
      </c>
      <c r="AL34" s="3" t="str">
        <f>IF(AJ34&lt;&gt;"",IF(AJ34&lt;&gt;"LIBSETS_DROP_MECHANIC_MONSTER_NAME",VLOOKUP(AJ34,'LibSets constants'!$I$4:$L$1000,4,FALSE),""),"")</f>
        <v/>
      </c>
      <c r="AM34" s="3" t="str">
        <f>IF(G34&lt;&gt;"LIBSETS_SETTYPE_BATTLEGROUND",IF(G34&lt;&gt;"LIBSETS_SETTYPE_SPECIAL",IF(AN34&lt;&gt;"",VLOOKUP(AN34,'ESO zone constants'!$D$2:$H$4950,5,FALSE),""),""),"")</f>
        <v/>
      </c>
      <c r="AP34" s="3" t="str">
        <f>IF(AO34&lt;&gt;"",IF(AO34&lt;&gt;"LIBSETS_DROP_MECHANIC_MONSTER_NAME",VLOOKUP(AO34,'LibSets constants'!$I$4:$L$1000,3,FALSE),""),"")</f>
        <v/>
      </c>
      <c r="AQ34" s="3" t="str">
        <f>IF(AO34&lt;&gt;"",IF(AO34&lt;&gt;"LIBSETS_DROP_MECHANIC_MONSTER_NAME",VLOOKUP(AO34,'LibSets constants'!$I$4:$L$1000,4,FALSE),""),"")</f>
        <v/>
      </c>
      <c r="AR34" s="3" t="str">
        <f>IF(G34&lt;&gt;"LIBSETS_SETTYPE_BATTLEGROUND",IF(G34&lt;&gt;"LIBSETS_SETTYPE_SPECIAL",IF(AS34&lt;&gt;"",VLOOKUP(AS34,'ESO zone constants'!$D$2:$H$4950,5,FALSE),""),""),"")</f>
        <v/>
      </c>
      <c r="AU34" s="3" t="str">
        <f>IF(AT34&lt;&gt;"",IF(AT34&lt;&gt;"LIBSETS_DROP_MECHANIC_MONSTER_NAME",VLOOKUP(AT34,'LibSets constants'!$I$4:$L$1000,3,FALSE),""),"")</f>
        <v/>
      </c>
      <c r="AV34" s="3" t="str">
        <f>IF(AT34&lt;&gt;"",IF(AT34&lt;&gt;"LIBSETS_DROP_MECHANIC_MONSTER_NAME",VLOOKUP(AT34,'LibSets constants'!$I$4:$L$1000,4,FALSE),""),"")</f>
        <v/>
      </c>
      <c r="AW34" s="21" t="str">
        <f t="shared" si="1"/>
        <v>[52] = {wayshrines={-1,-1,-1,}, dlcId=DLC_BASE_GAME</v>
      </c>
      <c r="AX34" s="21" t="str">
        <f t="shared" si="2"/>
        <v>, zoneIds={181,181}, veteran=false</v>
      </c>
      <c r="AY34" s="21" t="str">
        <f t="shared" si="3"/>
        <v>, setType=LIBSETS_SETTYPE_CYRODIIL</v>
      </c>
      <c r="AZ34" s="21" t="str">
        <f t="shared" si="4"/>
        <v>, dropMechanic={LIBSETS_DROP_MECHANIC_MAIL_PVP_REWARDS_FOR_THE_WORTHY,LIBSETS_DROP_MECHANIC_CITY_CYRODIIL_VLASTARUS}},</v>
      </c>
      <c r="BA34" s="21" t="str">
        <f t="shared" si="5"/>
        <v xml:space="preserve"> --Beckoning Steel / Klingender Stahl   [Cyrodiil, Cyrodiil]</v>
      </c>
    </row>
    <row r="35" spans="1:53" x14ac:dyDescent="0.25">
      <c r="A35" s="12">
        <v>53</v>
      </c>
      <c r="B35" t="s">
        <v>796</v>
      </c>
      <c r="C35" t="s">
        <v>797</v>
      </c>
      <c r="D35" s="3">
        <f t="shared" si="0"/>
        <v>53</v>
      </c>
      <c r="G35" s="8" t="s">
        <v>1652</v>
      </c>
      <c r="I35" t="s">
        <v>97</v>
      </c>
      <c r="J35" t="s">
        <v>97</v>
      </c>
      <c r="K35">
        <v>-1</v>
      </c>
      <c r="L35">
        <v>-1</v>
      </c>
      <c r="M35">
        <v>-1</v>
      </c>
      <c r="N35">
        <v>0</v>
      </c>
      <c r="O35" s="70" t="s">
        <v>48</v>
      </c>
      <c r="P35" s="3">
        <f>IF(AND(G35&lt;&gt;"LIBSETS_SETTYPE_BATTLEGROUND",G35&lt;&gt;"LIBSETS_SETTYPE_SPECIAL",G35&lt;&gt;"LIBSETS_SETTYPE_MYTHIC"), IF(Q35&lt;&gt;"",VLOOKUP(Q35,'ESO zone constants'!$D$2:$H$4950,5,FALSE),""),"")</f>
        <v>449</v>
      </c>
      <c r="Q35" t="str">
        <f>IF(OR(K35="",K35&lt;=0,ISERROR(K35)),IF(AND(O35&lt;&gt;"",NOT(ISERROR(O35))),O35, ""),VLOOKUP(K35,'ESO wayshrine node constants'!$A$3:$D$10003,4,FALSE))</f>
        <v>Direfrost Keep</v>
      </c>
      <c r="S35" s="19" t="str">
        <f>IF(AND(R35&lt;&gt;"",NOT(ISERROR(R35))),R35,IF(P35&lt;&gt;"",IF(NOT(ISERROR(VLOOKUP(P35,'ESO Dungeon constants'!$D$3:$H$9999,5,FALSE))),VLOOKUP(P35,'ESO Dungeon constants'!$D$3:$I$9999,6,FALSE),VLOOKUP(P35,'ESO zone constants'!$H$2:$K$9984,4,FALSE)),""))</f>
        <v>DLC_BASE_GAME</v>
      </c>
      <c r="T35" s="3" t="str">
        <f>IF(S35&lt;&gt;"",VLOOKUP(S35,'LibSets constants'!$B$4:$C$1000,2,FALSE),"")</f>
        <v>Included in base game</v>
      </c>
      <c r="V35" s="3" t="str">
        <f>IF(U35&lt;&gt;"",IF(U35&lt;&gt;"LIBSETS_DROP_MECHANIC_MONSTER_NAME",VLOOKUP(U35,'LibSets constants'!$I$4:$L$1000,3,FALSE),""),"")</f>
        <v/>
      </c>
      <c r="W35" s="3" t="str">
        <f>IF(U35&lt;&gt;"",IF(U35&lt;&gt;"LIBSETS_DROP_MECHANIC_MONSTER_NAME",VLOOKUP(U35,'LibSets constants'!$I$4:$L$1000,4,FALSE),""),"")</f>
        <v/>
      </c>
      <c r="X35" s="3" t="str">
        <f>IF(G35&lt;&gt;"LIBSETS_SETTYPE_BATTLEGROUND",IF(G35&lt;&gt;"LIBSETS_SETTYPE_SPECIAL",IF(Y35&lt;&gt;"",VLOOKUP(Y35,'ESO zone constants'!$D$2:$H$4950,5,FALSE),""),""),"")</f>
        <v/>
      </c>
      <c r="AA35" s="3" t="str">
        <f>IF(Z35&lt;&gt;"",IF(Z35&lt;&gt;"LIBSETS_DROP_MECHANIC_MONSTER_NAME",VLOOKUP(Z35,'LibSets constants'!$I$4:$L$1000,3,FALSE),""),"")</f>
        <v/>
      </c>
      <c r="AB35" s="3" t="str">
        <f>IF(Z35&lt;&gt;"",IF(Z35&lt;&gt;"LIBSETS_DROP_MECHANIC_MONSTER_NAME",VLOOKUP(Z35,'LibSets constants'!$I$4:$L$1000,4,FALSE),""),"")</f>
        <v/>
      </c>
      <c r="AC35" s="3" t="str">
        <f>IF(G35&lt;&gt;"LIBSETS_SETTYPE_BATTLEGROUND",IF(G35&lt;&gt;"LIBSETS_SETTYPE_SPECIAL",IF(AD35&lt;&gt;"",VLOOKUP(AD35,'ESO zone constants'!$D$2:$H$4950,5,FALSE),""),""),"")</f>
        <v/>
      </c>
      <c r="AF35" s="3" t="str">
        <f>IF(AE35&lt;&gt;"",IF(AE35&lt;&gt;"LIBSETS_DROP_MECHANIC_MONSTER_NAME",VLOOKUP(AE35,'LibSets constants'!$I$4:$L$1000,3,FALSE),""),"")</f>
        <v/>
      </c>
      <c r="AG35" s="3" t="str">
        <f>IF(AE35&lt;&gt;"",IF(AE35&lt;&gt;"LIBSETS_DROP_MECHANIC_MONSTER_NAME",VLOOKUP(AE35,'LibSets constants'!$I$4:$L$1000,4,FALSE),""),"")</f>
        <v/>
      </c>
      <c r="AH35" s="3" t="str">
        <f>IF(G35&lt;&gt;"LIBSETS_SETTYPE_BATTLEGROUND",IF(G35&lt;&gt;"LIBSETS_SETTYPE_SPECIAL",IF(AI35&lt;&gt;"",VLOOKUP(AI35,'ESO zone constants'!$D$2:$H$4950,5,FALSE),""),""),"")</f>
        <v/>
      </c>
      <c r="AK35" s="3" t="str">
        <f>IF(AJ35&lt;&gt;"",IF(AJ35&lt;&gt;"LIBSETS_DROP_MECHANIC_MONSTER_NAME",VLOOKUP(AJ35,'LibSets constants'!$I$4:$L$1000,3,FALSE),""),"")</f>
        <v/>
      </c>
      <c r="AL35" s="3" t="str">
        <f>IF(AJ35&lt;&gt;"",IF(AJ35&lt;&gt;"LIBSETS_DROP_MECHANIC_MONSTER_NAME",VLOOKUP(AJ35,'LibSets constants'!$I$4:$L$1000,4,FALSE),""),"")</f>
        <v/>
      </c>
      <c r="AM35" s="3" t="str">
        <f>IF(G35&lt;&gt;"LIBSETS_SETTYPE_BATTLEGROUND",IF(G35&lt;&gt;"LIBSETS_SETTYPE_SPECIAL",IF(AN35&lt;&gt;"",VLOOKUP(AN35,'ESO zone constants'!$D$2:$H$4950,5,FALSE),""),""),"")</f>
        <v/>
      </c>
      <c r="AP35" s="3" t="str">
        <f>IF(AO35&lt;&gt;"",IF(AO35&lt;&gt;"LIBSETS_DROP_MECHANIC_MONSTER_NAME",VLOOKUP(AO35,'LibSets constants'!$I$4:$L$1000,3,FALSE),""),"")</f>
        <v/>
      </c>
      <c r="AQ35" s="3" t="str">
        <f>IF(AO35&lt;&gt;"",IF(AO35&lt;&gt;"LIBSETS_DROP_MECHANIC_MONSTER_NAME",VLOOKUP(AO35,'LibSets constants'!$I$4:$L$1000,4,FALSE),""),"")</f>
        <v/>
      </c>
      <c r="AR35" s="3" t="str">
        <f>IF(G35&lt;&gt;"LIBSETS_SETTYPE_BATTLEGROUND",IF(G35&lt;&gt;"LIBSETS_SETTYPE_SPECIAL",IF(AS35&lt;&gt;"",VLOOKUP(AS35,'ESO zone constants'!$D$2:$H$4950,5,FALSE),""),""),"")</f>
        <v/>
      </c>
      <c r="AU35" s="3" t="str">
        <f>IF(AT35&lt;&gt;"",IF(AT35&lt;&gt;"LIBSETS_DROP_MECHANIC_MONSTER_NAME",VLOOKUP(AT35,'LibSets constants'!$I$4:$L$1000,3,FALSE),""),"")</f>
        <v/>
      </c>
      <c r="AV35" s="3" t="str">
        <f>IF(AT35&lt;&gt;"",IF(AT35&lt;&gt;"LIBSETS_DROP_MECHANIC_MONSTER_NAME",VLOOKUP(AT35,'LibSets constants'!$I$4:$L$1000,4,FALSE),""),"")</f>
        <v/>
      </c>
      <c r="AW35" s="21" t="str">
        <f t="shared" si="1"/>
        <v>[53] = {wayshrines={-1,-1,-1,}, dlcId=DLC_BASE_GAME</v>
      </c>
      <c r="AX35" s="21" t="str">
        <f t="shared" si="2"/>
        <v>, zoneIds={449}, veteran=false</v>
      </c>
      <c r="AY35" s="21" t="str">
        <f t="shared" si="3"/>
        <v>, setType=LIBSETS_SETTYPE_DUNGEON</v>
      </c>
      <c r="AZ35" s="21" t="str">
        <f t="shared" si="4"/>
        <v>},</v>
      </c>
      <c r="BA35" s="21" t="str">
        <f t="shared" si="5"/>
        <v xml:space="preserve"> --The Ice Furnace / Eisschmiede   [Direfrost Keep]</v>
      </c>
    </row>
    <row r="36" spans="1:53" x14ac:dyDescent="0.25">
      <c r="A36" s="5">
        <v>54</v>
      </c>
      <c r="B36" t="s">
        <v>798</v>
      </c>
      <c r="C36" t="s">
        <v>799</v>
      </c>
      <c r="D36" s="3">
        <f t="shared" si="0"/>
        <v>54</v>
      </c>
      <c r="G36" s="8" t="s">
        <v>1649</v>
      </c>
      <c r="I36" t="s">
        <v>97</v>
      </c>
      <c r="J36" t="s">
        <v>97</v>
      </c>
      <c r="K36">
        <v>7</v>
      </c>
      <c r="L36">
        <v>175</v>
      </c>
      <c r="M36">
        <v>77</v>
      </c>
      <c r="N36">
        <v>2</v>
      </c>
      <c r="O36" s="70" t="s">
        <v>51</v>
      </c>
      <c r="P36" s="3">
        <f>IF(AND(G36&lt;&gt;"LIBSETS_SETTYPE_BATTLEGROUND",G36&lt;&gt;"LIBSETS_SETTYPE_SPECIAL",G36&lt;&gt;"LIBSETS_SETTYPE_MYTHIC"), IF(Q36&lt;&gt;"",VLOOKUP(Q36,'ESO zone constants'!$D$2:$H$4950,5,FALSE),""),"")</f>
        <v>3</v>
      </c>
      <c r="Q36" t="str">
        <f>IF(OR(K36="",K36&lt;=0,ISERROR(K36)),IF(AND(O36&lt;&gt;"",NOT(ISERROR(O36))),O36, ""),VLOOKUP(K36,'ESO wayshrine node constants'!$A$3:$D$10003,4,FALSE))</f>
        <v>Glenumbra</v>
      </c>
      <c r="S36" s="19" t="str">
        <f>IF(AND(R36&lt;&gt;"",NOT(ISERROR(R36))),R36,IF(P36&lt;&gt;"",IF(NOT(ISERROR(VLOOKUP(P36,'ESO Dungeon constants'!$D$3:$H$9999,5,FALSE))),VLOOKUP(P36,'ESO Dungeon constants'!$D$3:$I$9999,6,FALSE),VLOOKUP(P36,'ESO zone constants'!$H$2:$K$9984,4,FALSE)),""))</f>
        <v>DLC_BASE_GAME</v>
      </c>
      <c r="T36" s="3" t="str">
        <f>IF(S36&lt;&gt;"",VLOOKUP(S36,'LibSets constants'!$B$4:$C$1000,2,FALSE),"")</f>
        <v>Included in base game</v>
      </c>
      <c r="V36" s="3" t="str">
        <f>IF(U36&lt;&gt;"",IF(U36&lt;&gt;"LIBSETS_DROP_MECHANIC_MONSTER_NAME",VLOOKUP(U36,'LibSets constants'!$I$4:$L$1000,3,FALSE),""),"")</f>
        <v/>
      </c>
      <c r="W36" s="3" t="str">
        <f>IF(U36&lt;&gt;"",IF(U36&lt;&gt;"LIBSETS_DROP_MECHANIC_MONSTER_NAME",VLOOKUP(U36,'LibSets constants'!$I$4:$L$1000,4,FALSE),""),"")</f>
        <v/>
      </c>
      <c r="X36" s="3">
        <f>IF(G36&lt;&gt;"LIBSETS_SETTYPE_BATTLEGROUND",IF(G36&lt;&gt;"LIBSETS_SETTYPE_SPECIAL",IF(Y36&lt;&gt;"",VLOOKUP(Y36,'ESO zone constants'!$D$2:$H$4950,5,FALSE),""),""),"")</f>
        <v>381</v>
      </c>
      <c r="Y36" t="str">
        <f>VLOOKUP(L36,'ESO wayshrine node constants'!$A$3:$D$10003,4,FALSE)</f>
        <v>Auridon</v>
      </c>
      <c r="AA36" s="3" t="str">
        <f>IF(Z36&lt;&gt;"",IF(Z36&lt;&gt;"LIBSETS_DROP_MECHANIC_MONSTER_NAME",VLOOKUP(Z36,'LibSets constants'!$I$4:$L$1000,3,FALSE),""),"")</f>
        <v/>
      </c>
      <c r="AB36" s="3" t="str">
        <f>IF(Z36&lt;&gt;"",IF(Z36&lt;&gt;"LIBSETS_DROP_MECHANIC_MONSTER_NAME",VLOOKUP(Z36,'LibSets constants'!$I$4:$L$1000,4,FALSE),""),"")</f>
        <v/>
      </c>
      <c r="AC36" s="3">
        <f>IF(G36&lt;&gt;"LIBSETS_SETTYPE_BATTLEGROUND",IF(G36&lt;&gt;"LIBSETS_SETTYPE_SPECIAL",IF(AD36&lt;&gt;"",VLOOKUP(AD36,'ESO zone constants'!$D$2:$H$4950,5,FALSE),""),""),"")</f>
        <v>41</v>
      </c>
      <c r="AD36" t="str">
        <f>VLOOKUP(M36,'ESO wayshrine node constants'!$A$3:$D$10003,4,FALSE)</f>
        <v>Stonefalls</v>
      </c>
      <c r="AF36" s="3" t="str">
        <f>IF(AE36&lt;&gt;"",IF(AE36&lt;&gt;"LIBSETS_DROP_MECHANIC_MONSTER_NAME",VLOOKUP(AE36,'LibSets constants'!$I$4:$L$1000,3,FALSE),""),"")</f>
        <v/>
      </c>
      <c r="AG36" s="3" t="str">
        <f>IF(AE36&lt;&gt;"",IF(AE36&lt;&gt;"LIBSETS_DROP_MECHANIC_MONSTER_NAME",VLOOKUP(AE36,'LibSets constants'!$I$4:$L$1000,4,FALSE),""),"")</f>
        <v/>
      </c>
      <c r="AH36" s="3" t="str">
        <f>IF(G36&lt;&gt;"LIBSETS_SETTYPE_BATTLEGROUND",IF(G36&lt;&gt;"LIBSETS_SETTYPE_SPECIAL",IF(AI36&lt;&gt;"",VLOOKUP(AI36,'ESO zone constants'!$D$2:$H$4950,5,FALSE),""),""),"")</f>
        <v/>
      </c>
      <c r="AK36" s="3" t="str">
        <f>IF(AJ36&lt;&gt;"",IF(AJ36&lt;&gt;"LIBSETS_DROP_MECHANIC_MONSTER_NAME",VLOOKUP(AJ36,'LibSets constants'!$I$4:$L$1000,3,FALSE),""),"")</f>
        <v/>
      </c>
      <c r="AL36" s="3" t="str">
        <f>IF(AJ36&lt;&gt;"",IF(AJ36&lt;&gt;"LIBSETS_DROP_MECHANIC_MONSTER_NAME",VLOOKUP(AJ36,'LibSets constants'!$I$4:$L$1000,4,FALSE),""),"")</f>
        <v/>
      </c>
      <c r="AM36" s="3" t="str">
        <f>IF(G36&lt;&gt;"LIBSETS_SETTYPE_BATTLEGROUND",IF(G36&lt;&gt;"LIBSETS_SETTYPE_SPECIAL",IF(AN36&lt;&gt;"",VLOOKUP(AN36,'ESO zone constants'!$D$2:$H$4950,5,FALSE),""),""),"")</f>
        <v/>
      </c>
      <c r="AP36" s="3" t="str">
        <f>IF(AO36&lt;&gt;"",IF(AO36&lt;&gt;"LIBSETS_DROP_MECHANIC_MONSTER_NAME",VLOOKUP(AO36,'LibSets constants'!$I$4:$L$1000,3,FALSE),""),"")</f>
        <v/>
      </c>
      <c r="AQ36" s="3" t="str">
        <f>IF(AO36&lt;&gt;"",IF(AO36&lt;&gt;"LIBSETS_DROP_MECHANIC_MONSTER_NAME",VLOOKUP(AO36,'LibSets constants'!$I$4:$L$1000,4,FALSE),""),"")</f>
        <v/>
      </c>
      <c r="AR36" s="3" t="str">
        <f>IF(G36&lt;&gt;"LIBSETS_SETTYPE_BATTLEGROUND",IF(G36&lt;&gt;"LIBSETS_SETTYPE_SPECIAL",IF(AS36&lt;&gt;"",VLOOKUP(AS36,'ESO zone constants'!$D$2:$H$4950,5,FALSE),""),""),"")</f>
        <v/>
      </c>
      <c r="AU36" s="3" t="str">
        <f>IF(AT36&lt;&gt;"",IF(AT36&lt;&gt;"LIBSETS_DROP_MECHANIC_MONSTER_NAME",VLOOKUP(AT36,'LibSets constants'!$I$4:$L$1000,3,FALSE),""),"")</f>
        <v/>
      </c>
      <c r="AV36" s="3" t="str">
        <f>IF(AT36&lt;&gt;"",IF(AT36&lt;&gt;"LIBSETS_DROP_MECHANIC_MONSTER_NAME",VLOOKUP(AT36,'LibSets constants'!$I$4:$L$1000,4,FALSE),""),"")</f>
        <v/>
      </c>
      <c r="AW36" s="21" t="str">
        <f t="shared" si="1"/>
        <v>[54] = {wayshrines={7,175,77,}, traitsNeeded=2, dlcId=DLC_BASE_GAME</v>
      </c>
      <c r="AX36" s="21" t="str">
        <f t="shared" si="2"/>
        <v>, zoneIds={3,381,41}, veteran=false</v>
      </c>
      <c r="AY36" s="21" t="str">
        <f t="shared" si="3"/>
        <v>, setType=LIBSETS_SETTYPE_CRAFTED</v>
      </c>
      <c r="AZ36" s="21" t="str">
        <f t="shared" si="4"/>
        <v>},</v>
      </c>
      <c r="BA36" s="21" t="str">
        <f t="shared" si="5"/>
        <v xml:space="preserve"> --Ashen Grip / Aschengriff   [Glenumbra, Auridon, Stonefalls]</v>
      </c>
    </row>
    <row r="37" spans="1:53" x14ac:dyDescent="0.25">
      <c r="A37" s="12">
        <v>55</v>
      </c>
      <c r="B37" t="s">
        <v>800</v>
      </c>
      <c r="C37" t="s">
        <v>801</v>
      </c>
      <c r="D37" s="3">
        <f t="shared" si="0"/>
        <v>55</v>
      </c>
      <c r="E37" s="63"/>
      <c r="G37" s="8" t="s">
        <v>1652</v>
      </c>
      <c r="I37" t="s">
        <v>97</v>
      </c>
      <c r="J37" t="s">
        <v>97</v>
      </c>
      <c r="K37">
        <v>-1</v>
      </c>
      <c r="L37">
        <v>-1</v>
      </c>
      <c r="M37">
        <v>-1</v>
      </c>
      <c r="N37">
        <v>0</v>
      </c>
      <c r="O37" s="70" t="s">
        <v>66</v>
      </c>
      <c r="P37" s="3">
        <f>IF(AND(G37&lt;&gt;"LIBSETS_SETTYPE_BATTLEGROUND",G37&lt;&gt;"LIBSETS_SETTYPE_SPECIAL",G37&lt;&gt;"LIBSETS_SETTYPE_MYTHIC"), IF(Q37&lt;&gt;"",VLOOKUP(Q37,'ESO zone constants'!$D$2:$H$4950,5,FALSE),""),"")</f>
        <v>144</v>
      </c>
      <c r="Q37" t="str">
        <f>IF(OR(K37="",K37&lt;=0,ISERROR(K37)),IF(AND(O37&lt;&gt;"",NOT(ISERROR(O37))),O37, ""),VLOOKUP(K37,'ESO wayshrine node constants'!$A$3:$D$10003,4,FALSE))</f>
        <v>Spindleclutch I</v>
      </c>
      <c r="S37" s="19" t="str">
        <f>IF(AND(R37&lt;&gt;"",NOT(ISERROR(R37))),R37,IF(P37&lt;&gt;"",IF(NOT(ISERROR(VLOOKUP(P37,'ESO Dungeon constants'!$D$3:$H$9999,5,FALSE))),VLOOKUP(P37,'ESO Dungeon constants'!$D$3:$I$9999,6,FALSE),VLOOKUP(P37,'ESO zone constants'!$H$2:$K$9984,4,FALSE)),""))</f>
        <v>DLC_BASE_GAME</v>
      </c>
      <c r="T37" s="3" t="str">
        <f>IF(S37&lt;&gt;"",VLOOKUP(S37,'LibSets constants'!$B$4:$C$1000,2,FALSE),"")</f>
        <v>Included in base game</v>
      </c>
      <c r="V37" s="3" t="str">
        <f>IF(U37&lt;&gt;"",IF(U37&lt;&gt;"LIBSETS_DROP_MECHANIC_MONSTER_NAME",VLOOKUP(U37,'LibSets constants'!$I$4:$L$1000,3,FALSE),""),"")</f>
        <v/>
      </c>
      <c r="W37" s="3" t="str">
        <f>IF(U37&lt;&gt;"",IF(U37&lt;&gt;"LIBSETS_DROP_MECHANIC_MONSTER_NAME",VLOOKUP(U37,'LibSets constants'!$I$4:$L$1000,4,FALSE),""),"")</f>
        <v/>
      </c>
      <c r="X37" s="3">
        <f>IF(G37&lt;&gt;"LIBSETS_SETTYPE_BATTLEGROUND",IF(G37&lt;&gt;"LIBSETS_SETTYPE_SPECIAL",IF(Y37&lt;&gt;"",VLOOKUP(Y37,'ESO zone constants'!$D$2:$H$4950,5,FALSE),""),""),"")</f>
        <v>936</v>
      </c>
      <c r="Y37" t="s">
        <v>42</v>
      </c>
      <c r="AA37" s="3" t="str">
        <f>IF(Z37&lt;&gt;"",IF(Z37&lt;&gt;"LIBSETS_DROP_MECHANIC_MONSTER_NAME",VLOOKUP(Z37,'LibSets constants'!$I$4:$L$1000,3,FALSE),""),"")</f>
        <v/>
      </c>
      <c r="AB37" s="3" t="str">
        <f>IF(Z37&lt;&gt;"",IF(Z37&lt;&gt;"LIBSETS_DROP_MECHANIC_MONSTER_NAME",VLOOKUP(Z37,'LibSets constants'!$I$4:$L$1000,4,FALSE),""),"")</f>
        <v/>
      </c>
      <c r="AC37" s="3" t="str">
        <f>IF(G37&lt;&gt;"LIBSETS_SETTYPE_BATTLEGROUND",IF(G37&lt;&gt;"LIBSETS_SETTYPE_SPECIAL",IF(AD37&lt;&gt;"",VLOOKUP(AD37,'ESO zone constants'!$D$2:$H$4950,5,FALSE),""),""),"")</f>
        <v/>
      </c>
      <c r="AF37" s="3" t="str">
        <f>IF(AE37&lt;&gt;"",IF(AE37&lt;&gt;"LIBSETS_DROP_MECHANIC_MONSTER_NAME",VLOOKUP(AE37,'LibSets constants'!$I$4:$L$1000,3,FALSE),""),"")</f>
        <v/>
      </c>
      <c r="AG37" s="3" t="str">
        <f>IF(AE37&lt;&gt;"",IF(AE37&lt;&gt;"LIBSETS_DROP_MECHANIC_MONSTER_NAME",VLOOKUP(AE37,'LibSets constants'!$I$4:$L$1000,4,FALSE),""),"")</f>
        <v/>
      </c>
      <c r="AH37" s="3" t="str">
        <f>IF(G37&lt;&gt;"LIBSETS_SETTYPE_BATTLEGROUND",IF(G37&lt;&gt;"LIBSETS_SETTYPE_SPECIAL",IF(AI37&lt;&gt;"",VLOOKUP(AI37,'ESO zone constants'!$D$2:$H$4950,5,FALSE),""),""),"")</f>
        <v/>
      </c>
      <c r="AK37" s="3" t="str">
        <f>IF(AJ37&lt;&gt;"",IF(AJ37&lt;&gt;"LIBSETS_DROP_MECHANIC_MONSTER_NAME",VLOOKUP(AJ37,'LibSets constants'!$I$4:$L$1000,3,FALSE),""),"")</f>
        <v/>
      </c>
      <c r="AL37" s="3" t="str">
        <f>IF(AJ37&lt;&gt;"",IF(AJ37&lt;&gt;"LIBSETS_DROP_MECHANIC_MONSTER_NAME",VLOOKUP(AJ37,'LibSets constants'!$I$4:$L$1000,4,FALSE),""),"")</f>
        <v/>
      </c>
      <c r="AM37" s="3" t="str">
        <f>IF(G37&lt;&gt;"LIBSETS_SETTYPE_BATTLEGROUND",IF(G37&lt;&gt;"LIBSETS_SETTYPE_SPECIAL",IF(AN37&lt;&gt;"",VLOOKUP(AN37,'ESO zone constants'!$D$2:$H$4950,5,FALSE),""),""),"")</f>
        <v/>
      </c>
      <c r="AP37" s="3" t="str">
        <f>IF(AO37&lt;&gt;"",IF(AO37&lt;&gt;"LIBSETS_DROP_MECHANIC_MONSTER_NAME",VLOOKUP(AO37,'LibSets constants'!$I$4:$L$1000,3,FALSE),""),"")</f>
        <v/>
      </c>
      <c r="AQ37" s="3" t="str">
        <f>IF(AO37&lt;&gt;"",IF(AO37&lt;&gt;"LIBSETS_DROP_MECHANIC_MONSTER_NAME",VLOOKUP(AO37,'LibSets constants'!$I$4:$L$1000,4,FALSE),""),"")</f>
        <v/>
      </c>
      <c r="AR37" s="3" t="str">
        <f>IF(G37&lt;&gt;"LIBSETS_SETTYPE_BATTLEGROUND",IF(G37&lt;&gt;"LIBSETS_SETTYPE_SPECIAL",IF(AS37&lt;&gt;"",VLOOKUP(AS37,'ESO zone constants'!$D$2:$H$4950,5,FALSE),""),""),"")</f>
        <v/>
      </c>
      <c r="AU37" s="3" t="str">
        <f>IF(AT37&lt;&gt;"",IF(AT37&lt;&gt;"LIBSETS_DROP_MECHANIC_MONSTER_NAME",VLOOKUP(AT37,'LibSets constants'!$I$4:$L$1000,3,FALSE),""),"")</f>
        <v/>
      </c>
      <c r="AV37" s="3" t="str">
        <f>IF(AT37&lt;&gt;"",IF(AT37&lt;&gt;"LIBSETS_DROP_MECHANIC_MONSTER_NAME",VLOOKUP(AT37,'LibSets constants'!$I$4:$L$1000,4,FALSE),""),"")</f>
        <v/>
      </c>
      <c r="AW37" s="21" t="str">
        <f t="shared" si="1"/>
        <v>[55] = {wayshrines={-1,-1,-1,}, dlcId=DLC_BASE_GAME</v>
      </c>
      <c r="AX37" s="21" t="str">
        <f t="shared" si="2"/>
        <v>, zoneIds={144,936}, veteran=false</v>
      </c>
      <c r="AY37" s="21" t="str">
        <f t="shared" si="3"/>
        <v>, setType=LIBSETS_SETTYPE_DUNGEON</v>
      </c>
      <c r="AZ37" s="21" t="str">
        <f t="shared" si="4"/>
        <v>},</v>
      </c>
      <c r="BA37" s="21" t="str">
        <f t="shared" si="5"/>
        <v xml:space="preserve"> --Prayer Shawl / Gebetstuch   [Spindleclutch I, Spindleclutch II]</v>
      </c>
    </row>
    <row r="38" spans="1:53" x14ac:dyDescent="0.25">
      <c r="A38" s="12">
        <v>56</v>
      </c>
      <c r="B38" t="s">
        <v>802</v>
      </c>
      <c r="C38" t="s">
        <v>803</v>
      </c>
      <c r="D38" s="3">
        <f t="shared" si="0"/>
        <v>56</v>
      </c>
      <c r="E38" s="63"/>
      <c r="G38" s="8" t="s">
        <v>1655</v>
      </c>
      <c r="I38" t="s">
        <v>97</v>
      </c>
      <c r="J38" t="s">
        <v>97</v>
      </c>
      <c r="K38">
        <v>-1</v>
      </c>
      <c r="L38">
        <v>-1</v>
      </c>
      <c r="M38">
        <v>-1</v>
      </c>
      <c r="N38">
        <v>0</v>
      </c>
      <c r="O38" s="70" t="s">
        <v>116</v>
      </c>
      <c r="P38" s="3">
        <f>IF(AND(G38&lt;&gt;"LIBSETS_SETTYPE_BATTLEGROUND",G38&lt;&gt;"LIBSETS_SETTYPE_SPECIAL",G38&lt;&gt;"LIBSETS_SETTYPE_MYTHIC"), IF(Q38&lt;&gt;"",VLOOKUP(Q38,'ESO zone constants'!$D$2:$H$4950,5,FALSE),""),"")</f>
        <v>101</v>
      </c>
      <c r="Q38" t="str">
        <f>IF(OR(K38="",K38&lt;=0,ISERROR(K38)),IF(AND(O38&lt;&gt;"",NOT(ISERROR(O38))),O38, ""),VLOOKUP(K38,'ESO wayshrine node constants'!$A$3:$D$10003,4,FALSE))</f>
        <v>Eastmarch</v>
      </c>
      <c r="S38" s="19" t="str">
        <f>IF(AND(R38&lt;&gt;"",NOT(ISERROR(R38))),R38,IF(P38&lt;&gt;"",IF(NOT(ISERROR(VLOOKUP(P38,'ESO Dungeon constants'!$D$3:$H$9999,5,FALSE))),VLOOKUP(P38,'ESO Dungeon constants'!$D$3:$I$9999,6,FALSE),VLOOKUP(P38,'ESO zone constants'!$H$2:$K$9984,4,FALSE)),""))</f>
        <v>DLC_BASE_GAME</v>
      </c>
      <c r="T38" s="3" t="str">
        <f>IF(S38&lt;&gt;"",VLOOKUP(S38,'LibSets constants'!$B$4:$C$1000,2,FALSE),"")</f>
        <v>Included in base game</v>
      </c>
      <c r="U38" s="33" t="s">
        <v>1742</v>
      </c>
      <c r="V38" s="3" t="str">
        <f>IF(U38&lt;&gt;"",IF(U38&lt;&gt;"LIBSETS_DROP_MECHANIC_MONSTER_NAME",VLOOKUP(U38,'LibSets constants'!$I$4:$L$1000,3,FALSE),""),"")</f>
        <v>Delve bosses have a chance to drop a waist or feet.</v>
      </c>
      <c r="W38" s="3" t="str">
        <f>IF(U38&lt;&gt;"",IF(U38&lt;&gt;"LIBSETS_DROP_MECHANIC_MONSTER_NAME",VLOOKUP(U38,'LibSets constants'!$I$4:$L$1000,4,FALSE),""),"")</f>
        <v>Bosse in Gewölben haben die Chance, eine Taille oder Füße fallen zu lassen.</v>
      </c>
      <c r="X38" s="3" t="str">
        <f>IF(G38&lt;&gt;"LIBSETS_SETTYPE_BATTLEGROUND",IF(G38&lt;&gt;"LIBSETS_SETTYPE_SPECIAL",IF(Y38&lt;&gt;"",VLOOKUP(Y38,'ESO zone constants'!$D$2:$H$4950,5,FALSE),""),""),"")</f>
        <v/>
      </c>
      <c r="Z38" s="33" t="s">
        <v>1743</v>
      </c>
      <c r="AA38" s="3" t="str">
        <f>IF(Z38&lt;&gt;"",IF(Z38&lt;&gt;"LIBSETS_DROP_MECHANIC_MONSTER_NAME",VLOOKUP(Z38,'LibSets constants'!$I$4:$L$1000,3,FALSE),""),"")</f>
        <v>Overland group bosses have a 100% chance to drop head, chest, legs, or weapon.</v>
      </c>
      <c r="AB38" s="3" t="str">
        <f>IF(Z38&lt;&gt;"",IF(Z38&lt;&gt;"LIBSETS_DROP_MECHANIC_MONSTER_NAME",VLOOKUP(Z38,'LibSets constants'!$I$4:$L$1000,4,FALSE),""),"")</f>
        <v>Überland Gruppenbosse haben eine Chance von 100%, Kopf, Brust, Beine oder Waffen fallen zu lassen.</v>
      </c>
      <c r="AC38" s="3" t="str">
        <f>IF(G38&lt;&gt;"LIBSETS_SETTYPE_BATTLEGROUND",IF(G38&lt;&gt;"LIBSETS_SETTYPE_SPECIAL",IF(AD38&lt;&gt;"",VLOOKUP(AD38,'ESO zone constants'!$D$2:$H$4950,5,FALSE),""),""),"")</f>
        <v/>
      </c>
      <c r="AE38" s="33" t="s">
        <v>1744</v>
      </c>
      <c r="AF38" s="3" t="str">
        <f>IF(AE38&lt;&gt;"",IF(AE38&lt;&gt;"LIBSETS_DROP_MECHANIC_MONSTER_NAME",VLOOKUP(AE38,'LibSets constants'!$I$4:$L$1000,3,FALSE),""),"")</f>
        <v>Public dungeon bosses have a chance to drop a shoulder, hand, or weapon.</v>
      </c>
      <c r="AG38" s="3" t="str">
        <f>IF(AE38&lt;&gt;"",IF(AE38&lt;&gt;"LIBSETS_DROP_MECHANIC_MONSTER_NAME",VLOOKUP(AE38,'LibSets constants'!$I$4:$L$1000,4,FALSE),""),"")</f>
        <v>Öffentliche Dungeon-Bosse haben die Möglichkeit, eine Schulter, Handschuhe oder eine Waffe fallen zu lassen.</v>
      </c>
      <c r="AH38" s="3" t="str">
        <f>IF(G38&lt;&gt;"LIBSETS_SETTYPE_BATTLEGROUND",IF(G38&lt;&gt;"LIBSETS_SETTYPE_SPECIAL",IF(AI38&lt;&gt;"",VLOOKUP(AI38,'ESO zone constants'!$D$2:$H$4950,5,FALSE),""),""),"")</f>
        <v/>
      </c>
      <c r="AJ38" s="33" t="s">
        <v>1745</v>
      </c>
      <c r="AK38" s="3" t="str">
        <f>IF(AJ38&lt;&gt;"",IF(AJ38&lt;&gt;"LIBSETS_DROP_MECHANIC_MONSTER_NAME",VLOOKUP(AJ38,'LibSets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 s="3" t="str">
        <f>IF(AJ38&lt;&gt;"",IF(AJ38&lt;&gt;"LIBSETS_DROP_MECHANIC_MONSTER_NAME",VLOOKUP(AJ38,'LibSets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 s="3" t="str">
        <f>IF(G38&lt;&gt;"LIBSETS_SETTYPE_BATTLEGROUND",IF(G38&lt;&gt;"LIBSETS_SETTYPE_SPECIAL",IF(AN38&lt;&gt;"",VLOOKUP(AN38,'ESO zone constants'!$D$2:$H$4950,5,FALSE),""),""),"")</f>
        <v/>
      </c>
      <c r="AP38" s="3" t="str">
        <f>IF(AO38&lt;&gt;"",IF(AO38&lt;&gt;"LIBSETS_DROP_MECHANIC_MONSTER_NAME",VLOOKUP(AO38,'LibSets constants'!$I$4:$L$1000,3,FALSE),""),"")</f>
        <v/>
      </c>
      <c r="AQ38" s="3" t="str">
        <f>IF(AO38&lt;&gt;"",IF(AO38&lt;&gt;"LIBSETS_DROP_MECHANIC_MONSTER_NAME",VLOOKUP(AO38,'LibSets constants'!$I$4:$L$1000,4,FALSE),""),"")</f>
        <v/>
      </c>
      <c r="AR38" s="3" t="str">
        <f>IF(G38&lt;&gt;"LIBSETS_SETTYPE_BATTLEGROUND",IF(G38&lt;&gt;"LIBSETS_SETTYPE_SPECIAL",IF(AS38&lt;&gt;"",VLOOKUP(AS38,'ESO zone constants'!$D$2:$H$4950,5,FALSE),""),""),"")</f>
        <v/>
      </c>
      <c r="AU38" s="3" t="str">
        <f>IF(AT38&lt;&gt;"",IF(AT38&lt;&gt;"LIBSETS_DROP_MECHANIC_MONSTER_NAME",VLOOKUP(AT38,'LibSets constants'!$I$4:$L$1000,3,FALSE),""),"")</f>
        <v/>
      </c>
      <c r="AV38" s="3" t="str">
        <f>IF(AT38&lt;&gt;"",IF(AT38&lt;&gt;"LIBSETS_DROP_MECHANIC_MONSTER_NAME",VLOOKUP(AT38,'LibSets constants'!$I$4:$L$1000,4,FALSE),""),"")</f>
        <v/>
      </c>
      <c r="AW38" s="21" t="str">
        <f t="shared" si="1"/>
        <v>[56] = {wayshrines={-1,-1,-1,}, dlcId=DLC_BASE_GAME</v>
      </c>
      <c r="AX38" s="21" t="str">
        <f t="shared" si="2"/>
        <v>, zoneIds={101}, veteran=false</v>
      </c>
      <c r="AY38" s="21" t="str">
        <f t="shared" si="3"/>
        <v>, setType=LIBSETS_SETTYPE_OVERLAND</v>
      </c>
      <c r="AZ38" s="21" t="str">
        <f t="shared" si="4"/>
        <v>, dropMechanic={LIBSETS_DROP_MECHANIC_OVERLAND_BOSS_DELVE,LIBSETS_DROP_MECHANIC_OVERLAND_WORLDBOSS,LIBSETS_DROP_MECHANIC_OVERLAND_BOSS_PUBLIC_DUNGEON,LIBSETS_DROP_MECHANIC_OVERLAND_CHEST}},</v>
      </c>
      <c r="BA38" s="21" t="str">
        <f t="shared" si="5"/>
        <v xml:space="preserve"> --Stendarr's Embrace / Stendarrs Umarmung   [Eastmarch]</v>
      </c>
    </row>
    <row r="39" spans="1:53" x14ac:dyDescent="0.25">
      <c r="A39" s="12">
        <v>57</v>
      </c>
      <c r="B39" t="s">
        <v>804</v>
      </c>
      <c r="C39" t="s">
        <v>805</v>
      </c>
      <c r="D39" s="3">
        <f t="shared" si="0"/>
        <v>57</v>
      </c>
      <c r="E39" s="63"/>
      <c r="G39" s="8" t="s">
        <v>1655</v>
      </c>
      <c r="I39" t="s">
        <v>97</v>
      </c>
      <c r="J39" t="s">
        <v>97</v>
      </c>
      <c r="K39">
        <v>-1</v>
      </c>
      <c r="L39">
        <v>-1</v>
      </c>
      <c r="M39">
        <v>-1</v>
      </c>
      <c r="N39">
        <v>0</v>
      </c>
      <c r="O39" s="70" t="s">
        <v>272</v>
      </c>
      <c r="P39" s="3">
        <f>IF(AND(G39&lt;&gt;"LIBSETS_SETTYPE_BATTLEGROUND",G39&lt;&gt;"LIBSETS_SETTYPE_SPECIAL",G39&lt;&gt;"LIBSETS_SETTYPE_MYTHIC"), IF(Q39&lt;&gt;"",VLOOKUP(Q39,'ESO zone constants'!$D$2:$H$4950,5,FALSE),""),"")</f>
        <v>383</v>
      </c>
      <c r="Q39" t="str">
        <f>IF(OR(K39="",K39&lt;=0,ISERROR(K39)),IF(AND(O39&lt;&gt;"",NOT(ISERROR(O39))),O39, ""),VLOOKUP(K39,'ESO wayshrine node constants'!$A$3:$D$10003,4,FALSE))</f>
        <v>Grahtwood</v>
      </c>
      <c r="S39" s="19" t="str">
        <f>IF(AND(R39&lt;&gt;"",NOT(ISERROR(R39))),R39,IF(P39&lt;&gt;"",IF(NOT(ISERROR(VLOOKUP(P39,'ESO Dungeon constants'!$D$3:$H$9999,5,FALSE))),VLOOKUP(P39,'ESO Dungeon constants'!$D$3:$I$9999,6,FALSE),VLOOKUP(P39,'ESO zone constants'!$H$2:$K$9984,4,FALSE)),""))</f>
        <v>DLC_BASE_GAME</v>
      </c>
      <c r="T39" s="3" t="str">
        <f>IF(S39&lt;&gt;"",VLOOKUP(S39,'LibSets constants'!$B$4:$C$1000,2,FALSE),"")</f>
        <v>Included in base game</v>
      </c>
      <c r="U39" s="33" t="s">
        <v>1742</v>
      </c>
      <c r="V39" s="3" t="str">
        <f>IF(U39&lt;&gt;"",IF(U39&lt;&gt;"LIBSETS_DROP_MECHANIC_MONSTER_NAME",VLOOKUP(U39,'LibSets constants'!$I$4:$L$1000,3,FALSE),""),"")</f>
        <v>Delve bosses have a chance to drop a waist or feet.</v>
      </c>
      <c r="W39" s="3" t="str">
        <f>IF(U39&lt;&gt;"",IF(U39&lt;&gt;"LIBSETS_DROP_MECHANIC_MONSTER_NAME",VLOOKUP(U39,'LibSets constants'!$I$4:$L$1000,4,FALSE),""),"")</f>
        <v>Bosse in Gewölben haben die Chance, eine Taille oder Füße fallen zu lassen.</v>
      </c>
      <c r="X39" s="3" t="str">
        <f>IF(G39&lt;&gt;"LIBSETS_SETTYPE_BATTLEGROUND",IF(G39&lt;&gt;"LIBSETS_SETTYPE_SPECIAL",IF(Y39&lt;&gt;"",VLOOKUP(Y39,'ESO zone constants'!$D$2:$H$4950,5,FALSE),""),""),"")</f>
        <v/>
      </c>
      <c r="Z39" s="33" t="s">
        <v>1743</v>
      </c>
      <c r="AA39" s="3" t="str">
        <f>IF(Z39&lt;&gt;"",IF(Z39&lt;&gt;"LIBSETS_DROP_MECHANIC_MONSTER_NAME",VLOOKUP(Z39,'LibSets constants'!$I$4:$L$1000,3,FALSE),""),"")</f>
        <v>Overland group bosses have a 100% chance to drop head, chest, legs, or weapon.</v>
      </c>
      <c r="AB39" s="3" t="str">
        <f>IF(Z39&lt;&gt;"",IF(Z39&lt;&gt;"LIBSETS_DROP_MECHANIC_MONSTER_NAME",VLOOKUP(Z39,'LibSets constants'!$I$4:$L$1000,4,FALSE),""),"")</f>
        <v>Überland Gruppenbosse haben eine Chance von 100%, Kopf, Brust, Beine oder Waffen fallen zu lassen.</v>
      </c>
      <c r="AC39" s="3" t="str">
        <f>IF(G39&lt;&gt;"LIBSETS_SETTYPE_BATTLEGROUND",IF(G39&lt;&gt;"LIBSETS_SETTYPE_SPECIAL",IF(AD39&lt;&gt;"",VLOOKUP(AD39,'ESO zone constants'!$D$2:$H$4950,5,FALSE),""),""),"")</f>
        <v/>
      </c>
      <c r="AE39" s="33" t="s">
        <v>1744</v>
      </c>
      <c r="AF39" s="3" t="str">
        <f>IF(AE39&lt;&gt;"",IF(AE39&lt;&gt;"LIBSETS_DROP_MECHANIC_MONSTER_NAME",VLOOKUP(AE39,'LibSets constants'!$I$4:$L$1000,3,FALSE),""),"")</f>
        <v>Public dungeon bosses have a chance to drop a shoulder, hand, or weapon.</v>
      </c>
      <c r="AG39" s="3" t="str">
        <f>IF(AE39&lt;&gt;"",IF(AE39&lt;&gt;"LIBSETS_DROP_MECHANIC_MONSTER_NAME",VLOOKUP(AE39,'LibSets constants'!$I$4:$L$1000,4,FALSE),""),"")</f>
        <v>Öffentliche Dungeon-Bosse haben die Möglichkeit, eine Schulter, Handschuhe oder eine Waffe fallen zu lassen.</v>
      </c>
      <c r="AH39" s="3" t="str">
        <f>IF(G39&lt;&gt;"LIBSETS_SETTYPE_BATTLEGROUND",IF(G39&lt;&gt;"LIBSETS_SETTYPE_SPECIAL",IF(AI39&lt;&gt;"",VLOOKUP(AI39,'ESO zone constants'!$D$2:$H$4950,5,FALSE),""),""),"")</f>
        <v/>
      </c>
      <c r="AJ39" s="33" t="s">
        <v>1745</v>
      </c>
      <c r="AK39" s="3" t="str">
        <f>IF(AJ39&lt;&gt;"",IF(AJ39&lt;&gt;"LIBSETS_DROP_MECHANIC_MONSTER_NAME",VLOOKUP(AJ39,'LibSets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9" s="3" t="str">
        <f>IF(AJ39&lt;&gt;"",IF(AJ39&lt;&gt;"LIBSETS_DROP_MECHANIC_MONSTER_NAME",VLOOKUP(AJ39,'LibSets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9" s="3" t="str">
        <f>IF(G39&lt;&gt;"LIBSETS_SETTYPE_BATTLEGROUND",IF(G39&lt;&gt;"LIBSETS_SETTYPE_SPECIAL",IF(AN39&lt;&gt;"",VLOOKUP(AN39,'ESO zone constants'!$D$2:$H$4950,5,FALSE),""),""),"")</f>
        <v/>
      </c>
      <c r="AP39" s="3" t="str">
        <f>IF(AO39&lt;&gt;"",IF(AO39&lt;&gt;"LIBSETS_DROP_MECHANIC_MONSTER_NAME",VLOOKUP(AO39,'LibSets constants'!$I$4:$L$1000,3,FALSE),""),"")</f>
        <v/>
      </c>
      <c r="AQ39" s="3" t="str">
        <f>IF(AO39&lt;&gt;"",IF(AO39&lt;&gt;"LIBSETS_DROP_MECHANIC_MONSTER_NAME",VLOOKUP(AO39,'LibSets constants'!$I$4:$L$1000,4,FALSE),""),"")</f>
        <v/>
      </c>
      <c r="AR39" s="3" t="str">
        <f>IF(G39&lt;&gt;"LIBSETS_SETTYPE_BATTLEGROUND",IF(G39&lt;&gt;"LIBSETS_SETTYPE_SPECIAL",IF(AS39&lt;&gt;"",VLOOKUP(AS39,'ESO zone constants'!$D$2:$H$4950,5,FALSE),""),""),"")</f>
        <v/>
      </c>
      <c r="AU39" s="3" t="str">
        <f>IF(AT39&lt;&gt;"",IF(AT39&lt;&gt;"LIBSETS_DROP_MECHANIC_MONSTER_NAME",VLOOKUP(AT39,'LibSets constants'!$I$4:$L$1000,3,FALSE),""),"")</f>
        <v/>
      </c>
      <c r="AV39" s="3" t="str">
        <f>IF(AT39&lt;&gt;"",IF(AT39&lt;&gt;"LIBSETS_DROP_MECHANIC_MONSTER_NAME",VLOOKUP(AT39,'LibSets constants'!$I$4:$L$1000,4,FALSE),""),"")</f>
        <v/>
      </c>
      <c r="AW39" s="21" t="str">
        <f t="shared" si="1"/>
        <v>[57] = {wayshrines={-1,-1,-1,}, dlcId=DLC_BASE_GAME</v>
      </c>
      <c r="AX39" s="21" t="str">
        <f t="shared" si="2"/>
        <v>, zoneIds={383}, veteran=false</v>
      </c>
      <c r="AY39" s="21" t="str">
        <f t="shared" si="3"/>
        <v>, setType=LIBSETS_SETTYPE_OVERLAND</v>
      </c>
      <c r="AZ39" s="21" t="str">
        <f t="shared" si="4"/>
        <v>, dropMechanic={LIBSETS_DROP_MECHANIC_OVERLAND_BOSS_DELVE,LIBSETS_DROP_MECHANIC_OVERLAND_WORLDBOSS,LIBSETS_DROP_MECHANIC_OVERLAND_BOSS_PUBLIC_DUNGEON,LIBSETS_DROP_MECHANIC_OVERLAND_CHEST}},</v>
      </c>
      <c r="BA39" s="21" t="str">
        <f t="shared" si="5"/>
        <v xml:space="preserve"> --Syrabane's Grip / Syrabanns Griff   [Grahtwood]</v>
      </c>
    </row>
    <row r="40" spans="1:53" x14ac:dyDescent="0.25">
      <c r="A40" s="12">
        <v>58</v>
      </c>
      <c r="B40" t="s">
        <v>806</v>
      </c>
      <c r="C40" t="s">
        <v>807</v>
      </c>
      <c r="D40" s="3">
        <f t="shared" si="0"/>
        <v>58</v>
      </c>
      <c r="E40" s="63"/>
      <c r="G40" s="8" t="s">
        <v>1655</v>
      </c>
      <c r="I40" t="s">
        <v>97</v>
      </c>
      <c r="J40" t="s">
        <v>97</v>
      </c>
      <c r="K40">
        <v>-1</v>
      </c>
      <c r="L40">
        <v>-1</v>
      </c>
      <c r="M40">
        <v>-1</v>
      </c>
      <c r="N40">
        <v>0</v>
      </c>
      <c r="O40" s="70" t="s">
        <v>109</v>
      </c>
      <c r="P40" s="3">
        <f>IF(AND(G40&lt;&gt;"LIBSETS_SETTYPE_BATTLEGROUND",G40&lt;&gt;"LIBSETS_SETTYPE_SPECIAL",G40&lt;&gt;"LIBSETS_SETTYPE_MYTHIC"), IF(Q40&lt;&gt;"",VLOOKUP(Q40,'ESO zone constants'!$D$2:$H$4950,5,FALSE),""),"")</f>
        <v>3</v>
      </c>
      <c r="Q40" t="str">
        <f>IF(OR(K40="",K40&lt;=0,ISERROR(K40)),IF(AND(O40&lt;&gt;"",NOT(ISERROR(O40))),O40, ""),VLOOKUP(K40,'ESO wayshrine node constants'!$A$3:$D$10003,4,FALSE))</f>
        <v>Glenumbra</v>
      </c>
      <c r="S40" s="19" t="str">
        <f>IF(AND(R40&lt;&gt;"",NOT(ISERROR(R40))),R40,IF(P40&lt;&gt;"",IF(NOT(ISERROR(VLOOKUP(P40,'ESO Dungeon constants'!$D$3:$H$9999,5,FALSE))),VLOOKUP(P40,'ESO Dungeon constants'!$D$3:$I$9999,6,FALSE),VLOOKUP(P40,'ESO zone constants'!$H$2:$K$9984,4,FALSE)),""))</f>
        <v>DLC_BASE_GAME</v>
      </c>
      <c r="T40" s="3" t="str">
        <f>IF(S40&lt;&gt;"",VLOOKUP(S40,'LibSets constants'!$B$4:$C$1000,2,FALSE),"")</f>
        <v>Included in base game</v>
      </c>
      <c r="U40" s="33" t="s">
        <v>1742</v>
      </c>
      <c r="V40" s="3" t="str">
        <f>IF(U40&lt;&gt;"",IF(U40&lt;&gt;"LIBSETS_DROP_MECHANIC_MONSTER_NAME",VLOOKUP(U40,'LibSets constants'!$I$4:$L$1000,3,FALSE),""),"")</f>
        <v>Delve bosses have a chance to drop a waist or feet.</v>
      </c>
      <c r="W40" s="3" t="str">
        <f>IF(U40&lt;&gt;"",IF(U40&lt;&gt;"LIBSETS_DROP_MECHANIC_MONSTER_NAME",VLOOKUP(U40,'LibSets constants'!$I$4:$L$1000,4,FALSE),""),"")</f>
        <v>Bosse in Gewölben haben die Chance, eine Taille oder Füße fallen zu lassen.</v>
      </c>
      <c r="X40" s="3" t="str">
        <f>IF(G40&lt;&gt;"LIBSETS_SETTYPE_BATTLEGROUND",IF(G40&lt;&gt;"LIBSETS_SETTYPE_SPECIAL",IF(Y40&lt;&gt;"",VLOOKUP(Y40,'ESO zone constants'!$D$2:$H$4950,5,FALSE),""),""),"")</f>
        <v/>
      </c>
      <c r="Z40" s="33" t="s">
        <v>1743</v>
      </c>
      <c r="AA40" s="3" t="str">
        <f>IF(Z40&lt;&gt;"",IF(Z40&lt;&gt;"LIBSETS_DROP_MECHANIC_MONSTER_NAME",VLOOKUP(Z40,'LibSets constants'!$I$4:$L$1000,3,FALSE),""),"")</f>
        <v>Overland group bosses have a 100% chance to drop head, chest, legs, or weapon.</v>
      </c>
      <c r="AB40" s="3" t="str">
        <f>IF(Z40&lt;&gt;"",IF(Z40&lt;&gt;"LIBSETS_DROP_MECHANIC_MONSTER_NAME",VLOOKUP(Z40,'LibSets constants'!$I$4:$L$1000,4,FALSE),""),"")</f>
        <v>Überland Gruppenbosse haben eine Chance von 100%, Kopf, Brust, Beine oder Waffen fallen zu lassen.</v>
      </c>
      <c r="AC40" s="3" t="str">
        <f>IF(G40&lt;&gt;"LIBSETS_SETTYPE_BATTLEGROUND",IF(G40&lt;&gt;"LIBSETS_SETTYPE_SPECIAL",IF(AD40&lt;&gt;"",VLOOKUP(AD40,'ESO zone constants'!$D$2:$H$4950,5,FALSE),""),""),"")</f>
        <v/>
      </c>
      <c r="AE40" s="33" t="s">
        <v>1744</v>
      </c>
      <c r="AF40" s="3" t="str">
        <f>IF(AE40&lt;&gt;"",IF(AE40&lt;&gt;"LIBSETS_DROP_MECHANIC_MONSTER_NAME",VLOOKUP(AE40,'LibSets constants'!$I$4:$L$1000,3,FALSE),""),"")</f>
        <v>Public dungeon bosses have a chance to drop a shoulder, hand, or weapon.</v>
      </c>
      <c r="AG40" s="3" t="str">
        <f>IF(AE40&lt;&gt;"",IF(AE40&lt;&gt;"LIBSETS_DROP_MECHANIC_MONSTER_NAME",VLOOKUP(AE40,'LibSets constants'!$I$4:$L$1000,4,FALSE),""),"")</f>
        <v>Öffentliche Dungeon-Bosse haben die Möglichkeit, eine Schulter, Handschuhe oder eine Waffe fallen zu lassen.</v>
      </c>
      <c r="AH40" s="3" t="str">
        <f>IF(G40&lt;&gt;"LIBSETS_SETTYPE_BATTLEGROUND",IF(G40&lt;&gt;"LIBSETS_SETTYPE_SPECIAL",IF(AI40&lt;&gt;"",VLOOKUP(AI40,'ESO zone constants'!$D$2:$H$4950,5,FALSE),""),""),"")</f>
        <v/>
      </c>
      <c r="AJ40" s="33" t="s">
        <v>1745</v>
      </c>
      <c r="AK40" s="3" t="str">
        <f>IF(AJ40&lt;&gt;"",IF(AJ40&lt;&gt;"LIBSETS_DROP_MECHANIC_MONSTER_NAME",VLOOKUP(AJ40,'LibSets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 s="3" t="str">
        <f>IF(AJ40&lt;&gt;"",IF(AJ40&lt;&gt;"LIBSETS_DROP_MECHANIC_MONSTER_NAME",VLOOKUP(AJ40,'LibSets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 s="3" t="str">
        <f>IF(G40&lt;&gt;"LIBSETS_SETTYPE_BATTLEGROUND",IF(G40&lt;&gt;"LIBSETS_SETTYPE_SPECIAL",IF(AN40&lt;&gt;"",VLOOKUP(AN40,'ESO zone constants'!$D$2:$H$4950,5,FALSE),""),""),"")</f>
        <v/>
      </c>
      <c r="AP40" s="3" t="str">
        <f>IF(AO40&lt;&gt;"",IF(AO40&lt;&gt;"LIBSETS_DROP_MECHANIC_MONSTER_NAME",VLOOKUP(AO40,'LibSets constants'!$I$4:$L$1000,3,FALSE),""),"")</f>
        <v/>
      </c>
      <c r="AQ40" s="3" t="str">
        <f>IF(AO40&lt;&gt;"",IF(AO40&lt;&gt;"LIBSETS_DROP_MECHANIC_MONSTER_NAME",VLOOKUP(AO40,'LibSets constants'!$I$4:$L$1000,4,FALSE),""),"")</f>
        <v/>
      </c>
      <c r="AR40" s="3" t="str">
        <f>IF(G40&lt;&gt;"LIBSETS_SETTYPE_BATTLEGROUND",IF(G40&lt;&gt;"LIBSETS_SETTYPE_SPECIAL",IF(AS40&lt;&gt;"",VLOOKUP(AS40,'ESO zone constants'!$D$2:$H$4950,5,FALSE),""),""),"")</f>
        <v/>
      </c>
      <c r="AU40" s="3" t="str">
        <f>IF(AT40&lt;&gt;"",IF(AT40&lt;&gt;"LIBSETS_DROP_MECHANIC_MONSTER_NAME",VLOOKUP(AT40,'LibSets constants'!$I$4:$L$1000,3,FALSE),""),"")</f>
        <v/>
      </c>
      <c r="AV40" s="3" t="str">
        <f>IF(AT40&lt;&gt;"",IF(AT40&lt;&gt;"LIBSETS_DROP_MECHANIC_MONSTER_NAME",VLOOKUP(AT40,'LibSets constants'!$I$4:$L$1000,4,FALSE),""),"")</f>
        <v/>
      </c>
      <c r="AW40" s="21" t="str">
        <f t="shared" si="1"/>
        <v>[58] = {wayshrines={-1,-1,-1,}, dlcId=DLC_BASE_GAME</v>
      </c>
      <c r="AX40" s="21" t="str">
        <f t="shared" si="2"/>
        <v>, zoneIds={3}, veteran=false</v>
      </c>
      <c r="AY40" s="21" t="str">
        <f t="shared" si="3"/>
        <v>, setType=LIBSETS_SETTYPE_OVERLAND</v>
      </c>
      <c r="AZ40" s="21" t="str">
        <f t="shared" si="4"/>
        <v>, dropMechanic={LIBSETS_DROP_MECHANIC_OVERLAND_BOSS_DELVE,LIBSETS_DROP_MECHANIC_OVERLAND_WORLDBOSS,LIBSETS_DROP_MECHANIC_OVERLAND_BOSS_PUBLIC_DUNGEON,LIBSETS_DROP_MECHANIC_OVERLAND_CHEST}},</v>
      </c>
      <c r="BA40" s="21" t="str">
        <f t="shared" si="5"/>
        <v xml:space="preserve"> --Hide of the Werewolf / Fell des Werwolfs   [Glenumbra]</v>
      </c>
    </row>
    <row r="41" spans="1:53" x14ac:dyDescent="0.25">
      <c r="A41" s="12">
        <v>59</v>
      </c>
      <c r="B41" t="s">
        <v>808</v>
      </c>
      <c r="C41" t="s">
        <v>809</v>
      </c>
      <c r="D41" s="3">
        <f t="shared" si="0"/>
        <v>59</v>
      </c>
      <c r="E41" s="63"/>
      <c r="G41" s="8" t="s">
        <v>1650</v>
      </c>
      <c r="I41" t="s">
        <v>97</v>
      </c>
      <c r="J41" t="s">
        <v>97</v>
      </c>
      <c r="K41">
        <v>-1</v>
      </c>
      <c r="L41">
        <v>-1</v>
      </c>
      <c r="M41">
        <v>-1</v>
      </c>
      <c r="N41">
        <v>0</v>
      </c>
      <c r="O41" s="70" t="s">
        <v>131</v>
      </c>
      <c r="P41" s="3">
        <f>IF(AND(G41&lt;&gt;"LIBSETS_SETTYPE_BATTLEGROUND",G41&lt;&gt;"LIBSETS_SETTYPE_SPECIAL",G41&lt;&gt;"LIBSETS_SETTYPE_MYTHIC"), IF(Q41&lt;&gt;"",VLOOKUP(Q41,'ESO zone constants'!$D$2:$H$4950,5,FALSE),""),"")</f>
        <v>181</v>
      </c>
      <c r="Q41" t="str">
        <f>IF(OR(K41="",K41&lt;=0,ISERROR(K41)),IF(AND(O41&lt;&gt;"",NOT(ISERROR(O41))),O41, ""),VLOOKUP(K41,'ESO wayshrine node constants'!$A$3:$D$10003,4,FALSE))</f>
        <v>Cyrodiil</v>
      </c>
      <c r="S41" s="19" t="str">
        <f>IF(AND(R41&lt;&gt;"",NOT(ISERROR(R41))),R41,IF(P41&lt;&gt;"",IF(NOT(ISERROR(VLOOKUP(P41,'ESO Dungeon constants'!$D$3:$H$9999,5,FALSE))),VLOOKUP(P41,'ESO Dungeon constants'!$D$3:$I$9999,6,FALSE),VLOOKUP(P41,'ESO zone constants'!$H$2:$K$9984,4,FALSE)),""))</f>
        <v>DLC_BASE_GAME</v>
      </c>
      <c r="T41" s="3" t="str">
        <f>IF(S41&lt;&gt;"",VLOOKUP(S41,'LibSets constants'!$B$4:$C$1000,2,FALSE),"")</f>
        <v>Included in base game</v>
      </c>
      <c r="U41" s="33" t="s">
        <v>1723</v>
      </c>
      <c r="V41" s="3" t="str">
        <f>IF(U41&lt;&gt;"",IF(U41&lt;&gt;"LIBSETS_DROP_MECHANIC_MONSTER_NAME",VLOOKUP(U41,'LibSets constants'!$I$4:$L$1000,3,FALSE),""),"")</f>
        <v>Rewards for the worthy (Cyrodiil/Battleground mail)</v>
      </c>
      <c r="W41" s="3" t="str">
        <f>IF(U41&lt;&gt;"",IF(U41&lt;&gt;"LIBSETS_DROP_MECHANIC_MONSTER_NAME",VLOOKUP(U41,'LibSets constants'!$I$4:$L$1000,4,FALSE),""),"")</f>
        <v>Gerechter Lohn (Cyrodiil/Schlachtfeld Mail)</v>
      </c>
      <c r="X41" s="3">
        <f>IF(G41&lt;&gt;"LIBSETS_SETTYPE_BATTLEGROUND",IF(G41&lt;&gt;"LIBSETS_SETTYPE_SPECIAL",IF(Y41&lt;&gt;"",VLOOKUP(Y41,'ESO zone constants'!$D$2:$H$4950,5,FALSE),""),""),"")</f>
        <v>181</v>
      </c>
      <c r="Y41" t="s">
        <v>131</v>
      </c>
      <c r="Z41" s="33" t="s">
        <v>1714</v>
      </c>
      <c r="AA41" s="3" t="str">
        <f>IF(Z41&lt;&gt;"",IF(Z41&lt;&gt;"LIBSETS_DROP_MECHANIC_MONSTER_NAME",VLOOKUP(Z41,'LibSets constants'!$I$4:$L$1000,3,FALSE),""),"")</f>
        <v>City Bruma (quartermaster)</v>
      </c>
      <c r="AB41" s="3" t="str">
        <f>IF(Z41&lt;&gt;"",IF(Z41&lt;&gt;"LIBSETS_DROP_MECHANIC_MONSTER_NAME",VLOOKUP(Z41,'LibSets constants'!$I$4:$L$1000,4,FALSE),""),"")</f>
        <v>Stadt Bruma (Quartiermeister)</v>
      </c>
      <c r="AC41" s="3" t="str">
        <f>IF(G41&lt;&gt;"LIBSETS_SETTYPE_BATTLEGROUND",IF(G41&lt;&gt;"LIBSETS_SETTYPE_SPECIAL",IF(AD41&lt;&gt;"",VLOOKUP(AD41,'ESO zone constants'!$D$2:$H$4950,5,FALSE),""),""),"")</f>
        <v/>
      </c>
      <c r="AF41" s="3" t="str">
        <f>IF(AE41&lt;&gt;"",IF(AE41&lt;&gt;"LIBSETS_DROP_MECHANIC_MONSTER_NAME",VLOOKUP(AE41,'LibSets constants'!$I$4:$L$1000,3,FALSE),""),"")</f>
        <v/>
      </c>
      <c r="AG41" s="3" t="str">
        <f>IF(AE41&lt;&gt;"",IF(AE41&lt;&gt;"LIBSETS_DROP_MECHANIC_MONSTER_NAME",VLOOKUP(AE41,'LibSets constants'!$I$4:$L$1000,4,FALSE),""),"")</f>
        <v/>
      </c>
      <c r="AH41" s="3" t="str">
        <f>IF(G41&lt;&gt;"LIBSETS_SETTYPE_BATTLEGROUND",IF(G41&lt;&gt;"LIBSETS_SETTYPE_SPECIAL",IF(AI41&lt;&gt;"",VLOOKUP(AI41,'ESO zone constants'!$D$2:$H$4950,5,FALSE),""),""),"")</f>
        <v/>
      </c>
      <c r="AK41" s="3" t="str">
        <f>IF(AJ41&lt;&gt;"",IF(AJ41&lt;&gt;"LIBSETS_DROP_MECHANIC_MONSTER_NAME",VLOOKUP(AJ41,'LibSets constants'!$I$4:$L$1000,3,FALSE),""),"")</f>
        <v/>
      </c>
      <c r="AL41" s="3" t="str">
        <f>IF(AJ41&lt;&gt;"",IF(AJ41&lt;&gt;"LIBSETS_DROP_MECHANIC_MONSTER_NAME",VLOOKUP(AJ41,'LibSets constants'!$I$4:$L$1000,4,FALSE),""),"")</f>
        <v/>
      </c>
      <c r="AM41" s="3" t="str">
        <f>IF(G41&lt;&gt;"LIBSETS_SETTYPE_BATTLEGROUND",IF(G41&lt;&gt;"LIBSETS_SETTYPE_SPECIAL",IF(AN41&lt;&gt;"",VLOOKUP(AN41,'ESO zone constants'!$D$2:$H$4950,5,FALSE),""),""),"")</f>
        <v/>
      </c>
      <c r="AP41" s="3" t="str">
        <f>IF(AO41&lt;&gt;"",IF(AO41&lt;&gt;"LIBSETS_DROP_MECHANIC_MONSTER_NAME",VLOOKUP(AO41,'LibSets constants'!$I$4:$L$1000,3,FALSE),""),"")</f>
        <v/>
      </c>
      <c r="AQ41" s="3" t="str">
        <f>IF(AO41&lt;&gt;"",IF(AO41&lt;&gt;"LIBSETS_DROP_MECHANIC_MONSTER_NAME",VLOOKUP(AO41,'LibSets constants'!$I$4:$L$1000,4,FALSE),""),"")</f>
        <v/>
      </c>
      <c r="AR41" s="3" t="str">
        <f>IF(G41&lt;&gt;"LIBSETS_SETTYPE_BATTLEGROUND",IF(G41&lt;&gt;"LIBSETS_SETTYPE_SPECIAL",IF(AS41&lt;&gt;"",VLOOKUP(AS41,'ESO zone constants'!$D$2:$H$4950,5,FALSE),""),""),"")</f>
        <v/>
      </c>
      <c r="AU41" s="3" t="str">
        <f>IF(AT41&lt;&gt;"",IF(AT41&lt;&gt;"LIBSETS_DROP_MECHANIC_MONSTER_NAME",VLOOKUP(AT41,'LibSets constants'!$I$4:$L$1000,3,FALSE),""),"")</f>
        <v/>
      </c>
      <c r="AV41" s="3" t="str">
        <f>IF(AT41&lt;&gt;"",IF(AT41&lt;&gt;"LIBSETS_DROP_MECHANIC_MONSTER_NAME",VLOOKUP(AT41,'LibSets constants'!$I$4:$L$1000,4,FALSE),""),"")</f>
        <v/>
      </c>
      <c r="AW41" s="21" t="str">
        <f t="shared" si="1"/>
        <v>[59] = {wayshrines={-1,-1,-1,}, dlcId=DLC_BASE_GAME</v>
      </c>
      <c r="AX41" s="21" t="str">
        <f t="shared" si="2"/>
        <v>, zoneIds={181,181}, veteran=false</v>
      </c>
      <c r="AY41" s="21" t="str">
        <f t="shared" si="3"/>
        <v>, setType=LIBSETS_SETTYPE_CYRODIIL</v>
      </c>
      <c r="AZ41" s="21" t="str">
        <f t="shared" si="4"/>
        <v>, dropMechanic={LIBSETS_DROP_MECHANIC_MAIL_PVP_REWARDS_FOR_THE_WORTHY,LIBSETS_DROP_MECHANIC_CITY_CYRODIIL_BRUMA}},</v>
      </c>
      <c r="BA41" s="21" t="str">
        <f t="shared" si="5"/>
        <v xml:space="preserve"> --Kyne's Kiss / Kynes Kuss   [Cyrodiil, Cyrodiil]</v>
      </c>
    </row>
    <row r="42" spans="1:53" x14ac:dyDescent="0.25">
      <c r="A42" s="12">
        <v>60</v>
      </c>
      <c r="B42" t="s">
        <v>810</v>
      </c>
      <c r="C42" t="s">
        <v>811</v>
      </c>
      <c r="D42" s="3">
        <f t="shared" si="0"/>
        <v>60</v>
      </c>
      <c r="E42" s="63"/>
      <c r="G42" s="8" t="s">
        <v>1655</v>
      </c>
      <c r="I42" t="s">
        <v>97</v>
      </c>
      <c r="J42" t="s">
        <v>97</v>
      </c>
      <c r="K42">
        <v>-1</v>
      </c>
      <c r="L42">
        <v>-1</v>
      </c>
      <c r="M42">
        <v>-1</v>
      </c>
      <c r="N42">
        <v>0</v>
      </c>
      <c r="O42" s="70" t="s">
        <v>111</v>
      </c>
      <c r="P42" s="3">
        <f>IF(AND(G42&lt;&gt;"LIBSETS_SETTYPE_BATTLEGROUND",G42&lt;&gt;"LIBSETS_SETTYPE_SPECIAL",G42&lt;&gt;"LIBSETS_SETTYPE_MYTHIC"), IF(Q42&lt;&gt;"",VLOOKUP(Q42,'ESO zone constants'!$D$2:$H$4950,5,FALSE),""),"")</f>
        <v>20</v>
      </c>
      <c r="Q42" t="str">
        <f>IF(OR(K42="",K42&lt;=0,ISERROR(K42)),IF(AND(O42&lt;&gt;"",NOT(ISERROR(O42))),O42, ""),VLOOKUP(K42,'ESO wayshrine node constants'!$A$3:$D$10003,4,FALSE))</f>
        <v>Rivenspire</v>
      </c>
      <c r="S42" s="19" t="str">
        <f>IF(AND(R42&lt;&gt;"",NOT(ISERROR(R42))),R42,IF(P42&lt;&gt;"",IF(NOT(ISERROR(VLOOKUP(P42,'ESO Dungeon constants'!$D$3:$H$9999,5,FALSE))),VLOOKUP(P42,'ESO Dungeon constants'!$D$3:$I$9999,6,FALSE),VLOOKUP(P42,'ESO zone constants'!$H$2:$K$9984,4,FALSE)),""))</f>
        <v>DLC_BASE_GAME</v>
      </c>
      <c r="T42" s="3" t="str">
        <f>IF(S42&lt;&gt;"",VLOOKUP(S42,'LibSets constants'!$B$4:$C$1000,2,FALSE),"")</f>
        <v>Included in base game</v>
      </c>
      <c r="U42" s="33" t="s">
        <v>1742</v>
      </c>
      <c r="V42" s="3" t="str">
        <f>IF(U42&lt;&gt;"",IF(U42&lt;&gt;"LIBSETS_DROP_MECHANIC_MONSTER_NAME",VLOOKUP(U42,'LibSets constants'!$I$4:$L$1000,3,FALSE),""),"")</f>
        <v>Delve bosses have a chance to drop a waist or feet.</v>
      </c>
      <c r="W42" s="3" t="str">
        <f>IF(U42&lt;&gt;"",IF(U42&lt;&gt;"LIBSETS_DROP_MECHANIC_MONSTER_NAME",VLOOKUP(U42,'LibSets constants'!$I$4:$L$1000,4,FALSE),""),"")</f>
        <v>Bosse in Gewölben haben die Chance, eine Taille oder Füße fallen zu lassen.</v>
      </c>
      <c r="X42" s="3" t="str">
        <f>IF(G42&lt;&gt;"LIBSETS_SETTYPE_BATTLEGROUND",IF(G42&lt;&gt;"LIBSETS_SETTYPE_SPECIAL",IF(Y42&lt;&gt;"",VLOOKUP(Y42,'ESO zone constants'!$D$2:$H$4950,5,FALSE),""),""),"")</f>
        <v/>
      </c>
      <c r="Z42" s="33" t="s">
        <v>1743</v>
      </c>
      <c r="AA42" s="3" t="str">
        <f>IF(Z42&lt;&gt;"",IF(Z42&lt;&gt;"LIBSETS_DROP_MECHANIC_MONSTER_NAME",VLOOKUP(Z42,'LibSets constants'!$I$4:$L$1000,3,FALSE),""),"")</f>
        <v>Overland group bosses have a 100% chance to drop head, chest, legs, or weapon.</v>
      </c>
      <c r="AB42" s="3" t="str">
        <f>IF(Z42&lt;&gt;"",IF(Z42&lt;&gt;"LIBSETS_DROP_MECHANIC_MONSTER_NAME",VLOOKUP(Z42,'LibSets constants'!$I$4:$L$1000,4,FALSE),""),"")</f>
        <v>Überland Gruppenbosse haben eine Chance von 100%, Kopf, Brust, Beine oder Waffen fallen zu lassen.</v>
      </c>
      <c r="AC42" s="3" t="str">
        <f>IF(G42&lt;&gt;"LIBSETS_SETTYPE_BATTLEGROUND",IF(G42&lt;&gt;"LIBSETS_SETTYPE_SPECIAL",IF(AD42&lt;&gt;"",VLOOKUP(AD42,'ESO zone constants'!$D$2:$H$4950,5,FALSE),""),""),"")</f>
        <v/>
      </c>
      <c r="AE42" s="33" t="s">
        <v>1744</v>
      </c>
      <c r="AF42" s="3" t="str">
        <f>IF(AE42&lt;&gt;"",IF(AE42&lt;&gt;"LIBSETS_DROP_MECHANIC_MONSTER_NAME",VLOOKUP(AE42,'LibSets constants'!$I$4:$L$1000,3,FALSE),""),"")</f>
        <v>Public dungeon bosses have a chance to drop a shoulder, hand, or weapon.</v>
      </c>
      <c r="AG42" s="3" t="str">
        <f>IF(AE42&lt;&gt;"",IF(AE42&lt;&gt;"LIBSETS_DROP_MECHANIC_MONSTER_NAME",VLOOKUP(AE42,'LibSets constants'!$I$4:$L$1000,4,FALSE),""),"")</f>
        <v>Öffentliche Dungeon-Bosse haben die Möglichkeit, eine Schulter, Handschuhe oder eine Waffe fallen zu lassen.</v>
      </c>
      <c r="AH42" s="3" t="str">
        <f>IF(G42&lt;&gt;"LIBSETS_SETTYPE_BATTLEGROUND",IF(G42&lt;&gt;"LIBSETS_SETTYPE_SPECIAL",IF(AI42&lt;&gt;"",VLOOKUP(AI42,'ESO zone constants'!$D$2:$H$4950,5,FALSE),""),""),"")</f>
        <v/>
      </c>
      <c r="AJ42" s="33" t="s">
        <v>1745</v>
      </c>
      <c r="AK42" s="3" t="str">
        <f>IF(AJ42&lt;&gt;"",IF(AJ42&lt;&gt;"LIBSETS_DROP_MECHANIC_MONSTER_NAME",VLOOKUP(AJ42,'LibSets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2" s="3" t="str">
        <f>IF(AJ42&lt;&gt;"",IF(AJ42&lt;&gt;"LIBSETS_DROP_MECHANIC_MONSTER_NAME",VLOOKUP(AJ42,'LibSets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2" s="3" t="str">
        <f>IF(G42&lt;&gt;"LIBSETS_SETTYPE_BATTLEGROUND",IF(G42&lt;&gt;"LIBSETS_SETTYPE_SPECIAL",IF(AN42&lt;&gt;"",VLOOKUP(AN42,'ESO zone constants'!$D$2:$H$4950,5,FALSE),""),""),"")</f>
        <v/>
      </c>
      <c r="AP42" s="3" t="str">
        <f>IF(AO42&lt;&gt;"",IF(AO42&lt;&gt;"LIBSETS_DROP_MECHANIC_MONSTER_NAME",VLOOKUP(AO42,'LibSets constants'!$I$4:$L$1000,3,FALSE),""),"")</f>
        <v/>
      </c>
      <c r="AQ42" s="3" t="str">
        <f>IF(AO42&lt;&gt;"",IF(AO42&lt;&gt;"LIBSETS_DROP_MECHANIC_MONSTER_NAME",VLOOKUP(AO42,'LibSets constants'!$I$4:$L$1000,4,FALSE),""),"")</f>
        <v/>
      </c>
      <c r="AR42" s="3" t="str">
        <f>IF(G42&lt;&gt;"LIBSETS_SETTYPE_BATTLEGROUND",IF(G42&lt;&gt;"LIBSETS_SETTYPE_SPECIAL",IF(AS42&lt;&gt;"",VLOOKUP(AS42,'ESO zone constants'!$D$2:$H$4950,5,FALSE),""),""),"")</f>
        <v/>
      </c>
      <c r="AU42" s="3" t="str">
        <f>IF(AT42&lt;&gt;"",IF(AT42&lt;&gt;"LIBSETS_DROP_MECHANIC_MONSTER_NAME",VLOOKUP(AT42,'LibSets constants'!$I$4:$L$1000,3,FALSE),""),"")</f>
        <v/>
      </c>
      <c r="AV42" s="3" t="str">
        <f>IF(AT42&lt;&gt;"",IF(AT42&lt;&gt;"LIBSETS_DROP_MECHANIC_MONSTER_NAME",VLOOKUP(AT42,'LibSets constants'!$I$4:$L$1000,4,FALSE),""),"")</f>
        <v/>
      </c>
      <c r="AW42" s="21" t="str">
        <f t="shared" si="1"/>
        <v>[60] = {wayshrines={-1,-1,-1,}, dlcId=DLC_BASE_GAME</v>
      </c>
      <c r="AX42" s="21" t="str">
        <f t="shared" si="2"/>
        <v>, zoneIds={20}, veteran=false</v>
      </c>
      <c r="AY42" s="21" t="str">
        <f t="shared" si="3"/>
        <v>, setType=LIBSETS_SETTYPE_OVERLAND</v>
      </c>
      <c r="AZ42" s="21" t="str">
        <f t="shared" si="4"/>
        <v>, dropMechanic={LIBSETS_DROP_MECHANIC_OVERLAND_BOSS_DELVE,LIBSETS_DROP_MECHANIC_OVERLAND_WORLDBOSS,LIBSETS_DROP_MECHANIC_OVERLAND_BOSS_PUBLIC_DUNGEON,LIBSETS_DROP_MECHANIC_OVERLAND_CHEST}},</v>
      </c>
      <c r="BA42" s="21" t="str">
        <f t="shared" si="5"/>
        <v xml:space="preserve"> --Darkstride / Dunkelschritt   [Rivenspire]</v>
      </c>
    </row>
    <row r="43" spans="1:53" x14ac:dyDescent="0.25">
      <c r="A43" s="12">
        <v>61</v>
      </c>
      <c r="B43" t="s">
        <v>812</v>
      </c>
      <c r="C43" t="s">
        <v>813</v>
      </c>
      <c r="D43" s="3">
        <f t="shared" si="0"/>
        <v>61</v>
      </c>
      <c r="E43" s="63"/>
      <c r="G43" s="8" t="s">
        <v>1652</v>
      </c>
      <c r="I43" t="s">
        <v>97</v>
      </c>
      <c r="J43" t="s">
        <v>97</v>
      </c>
      <c r="K43">
        <v>-1</v>
      </c>
      <c r="L43">
        <v>-1</v>
      </c>
      <c r="M43">
        <v>-1</v>
      </c>
      <c r="N43">
        <v>0</v>
      </c>
      <c r="O43" s="70" t="s">
        <v>51</v>
      </c>
      <c r="P43" s="3">
        <f>IF(AND(G43&lt;&gt;"LIBSETS_SETTYPE_BATTLEGROUND",G43&lt;&gt;"LIBSETS_SETTYPE_SPECIAL",G43&lt;&gt;"LIBSETS_SETTYPE_MYTHIC"), IF(Q43&lt;&gt;"",VLOOKUP(Q43,'ESO zone constants'!$D$2:$H$4950,5,FALSE),""),"")</f>
        <v>283</v>
      </c>
      <c r="Q43" t="str">
        <f>IF(OR(K43="",K43&lt;=0,ISERROR(K43)),IF(AND(O43&lt;&gt;"",NOT(ISERROR(O43))),O43, ""),VLOOKUP(K43,'ESO wayshrine node constants'!$A$3:$D$10003,4,FALSE))</f>
        <v>Fungal Grotto I</v>
      </c>
      <c r="S43" s="19" t="str">
        <f>IF(AND(R43&lt;&gt;"",NOT(ISERROR(R43))),R43,IF(P43&lt;&gt;"",IF(NOT(ISERROR(VLOOKUP(P43,'ESO Dungeon constants'!$D$3:$H$9999,5,FALSE))),VLOOKUP(P43,'ESO Dungeon constants'!$D$3:$I$9999,6,FALSE),VLOOKUP(P43,'ESO zone constants'!$H$2:$K$9984,4,FALSE)),""))</f>
        <v>DLC_BASE_GAME</v>
      </c>
      <c r="T43" s="3" t="str">
        <f>IF(S43&lt;&gt;"",VLOOKUP(S43,'LibSets constants'!$B$4:$C$1000,2,FALSE),"")</f>
        <v>Included in base game</v>
      </c>
      <c r="V43" s="3" t="str">
        <f>IF(U43&lt;&gt;"",IF(U43&lt;&gt;"LIBSETS_DROP_MECHANIC_MONSTER_NAME",VLOOKUP(U43,'LibSets constants'!$I$4:$L$1000,3,FALSE),""),"")</f>
        <v/>
      </c>
      <c r="W43" s="3" t="str">
        <f>IF(U43&lt;&gt;"",IF(U43&lt;&gt;"LIBSETS_DROP_MECHANIC_MONSTER_NAME",VLOOKUP(U43,'LibSets constants'!$I$4:$L$1000,4,FALSE),""),"")</f>
        <v/>
      </c>
      <c r="X43" s="3">
        <f>IF(G43&lt;&gt;"LIBSETS_SETTYPE_BATTLEGROUND",IF(G43&lt;&gt;"LIBSETS_SETTYPE_SPECIAL",IF(Y43&lt;&gt;"",VLOOKUP(Y43,'ESO zone constants'!$D$2:$H$4950,5,FALSE),""),""),"")</f>
        <v>934</v>
      </c>
      <c r="Y43" t="s">
        <v>63</v>
      </c>
      <c r="AA43" s="3" t="str">
        <f>IF(Z43&lt;&gt;"",IF(Z43&lt;&gt;"LIBSETS_DROP_MECHANIC_MONSTER_NAME",VLOOKUP(Z43,'LibSets constants'!$I$4:$L$1000,3,FALSE),""),"")</f>
        <v/>
      </c>
      <c r="AB43" s="3" t="str">
        <f>IF(Z43&lt;&gt;"",IF(Z43&lt;&gt;"LIBSETS_DROP_MECHANIC_MONSTER_NAME",VLOOKUP(Z43,'LibSets constants'!$I$4:$L$1000,4,FALSE),""),"")</f>
        <v/>
      </c>
      <c r="AC43" s="3" t="str">
        <f>IF(G43&lt;&gt;"LIBSETS_SETTYPE_BATTLEGROUND",IF(G43&lt;&gt;"LIBSETS_SETTYPE_SPECIAL",IF(AD43&lt;&gt;"",VLOOKUP(AD43,'ESO zone constants'!$D$2:$H$4950,5,FALSE),""),""),"")</f>
        <v/>
      </c>
      <c r="AF43" s="3" t="str">
        <f>IF(AE43&lt;&gt;"",IF(AE43&lt;&gt;"LIBSETS_DROP_MECHANIC_MONSTER_NAME",VLOOKUP(AE43,'LibSets constants'!$I$4:$L$1000,3,FALSE),""),"")</f>
        <v/>
      </c>
      <c r="AG43" s="3" t="str">
        <f>IF(AE43&lt;&gt;"",IF(AE43&lt;&gt;"LIBSETS_DROP_MECHANIC_MONSTER_NAME",VLOOKUP(AE43,'LibSets constants'!$I$4:$L$1000,4,FALSE),""),"")</f>
        <v/>
      </c>
      <c r="AH43" s="3" t="str">
        <f>IF(G43&lt;&gt;"LIBSETS_SETTYPE_BATTLEGROUND",IF(G43&lt;&gt;"LIBSETS_SETTYPE_SPECIAL",IF(AI43&lt;&gt;"",VLOOKUP(AI43,'ESO zone constants'!$D$2:$H$4950,5,FALSE),""),""),"")</f>
        <v/>
      </c>
      <c r="AK43" s="3" t="str">
        <f>IF(AJ43&lt;&gt;"",IF(AJ43&lt;&gt;"LIBSETS_DROP_MECHANIC_MONSTER_NAME",VLOOKUP(AJ43,'LibSets constants'!$I$4:$L$1000,3,FALSE),""),"")</f>
        <v/>
      </c>
      <c r="AL43" s="3" t="str">
        <f>IF(AJ43&lt;&gt;"",IF(AJ43&lt;&gt;"LIBSETS_DROP_MECHANIC_MONSTER_NAME",VLOOKUP(AJ43,'LibSets constants'!$I$4:$L$1000,4,FALSE),""),"")</f>
        <v/>
      </c>
      <c r="AM43" s="3" t="str">
        <f>IF(G43&lt;&gt;"LIBSETS_SETTYPE_BATTLEGROUND",IF(G43&lt;&gt;"LIBSETS_SETTYPE_SPECIAL",IF(AN43&lt;&gt;"",VLOOKUP(AN43,'ESO zone constants'!$D$2:$H$4950,5,FALSE),""),""),"")</f>
        <v/>
      </c>
      <c r="AP43" s="3" t="str">
        <f>IF(AO43&lt;&gt;"",IF(AO43&lt;&gt;"LIBSETS_DROP_MECHANIC_MONSTER_NAME",VLOOKUP(AO43,'LibSets constants'!$I$4:$L$1000,3,FALSE),""),"")</f>
        <v/>
      </c>
      <c r="AQ43" s="3" t="str">
        <f>IF(AO43&lt;&gt;"",IF(AO43&lt;&gt;"LIBSETS_DROP_MECHANIC_MONSTER_NAME",VLOOKUP(AO43,'LibSets constants'!$I$4:$L$1000,4,FALSE),""),"")</f>
        <v/>
      </c>
      <c r="AR43" s="3" t="str">
        <f>IF(G43&lt;&gt;"LIBSETS_SETTYPE_BATTLEGROUND",IF(G43&lt;&gt;"LIBSETS_SETTYPE_SPECIAL",IF(AS43&lt;&gt;"",VLOOKUP(AS43,'ESO zone constants'!$D$2:$H$4950,5,FALSE),""),""),"")</f>
        <v/>
      </c>
      <c r="AU43" s="3" t="str">
        <f>IF(AT43&lt;&gt;"",IF(AT43&lt;&gt;"LIBSETS_DROP_MECHANIC_MONSTER_NAME",VLOOKUP(AT43,'LibSets constants'!$I$4:$L$1000,3,FALSE),""),"")</f>
        <v/>
      </c>
      <c r="AV43" s="3" t="str">
        <f>IF(AT43&lt;&gt;"",IF(AT43&lt;&gt;"LIBSETS_DROP_MECHANIC_MONSTER_NAME",VLOOKUP(AT43,'LibSets constants'!$I$4:$L$1000,4,FALSE),""),"")</f>
        <v/>
      </c>
      <c r="AW43" s="21" t="str">
        <f t="shared" si="1"/>
        <v>[61] = {wayshrines={-1,-1,-1,}, dlcId=DLC_BASE_GAME</v>
      </c>
      <c r="AX43" s="21" t="str">
        <f t="shared" si="2"/>
        <v>, zoneIds={283,934}, veteran=false</v>
      </c>
      <c r="AY43" s="21" t="str">
        <f t="shared" si="3"/>
        <v>, setType=LIBSETS_SETTYPE_DUNGEON</v>
      </c>
      <c r="AZ43" s="21" t="str">
        <f t="shared" si="4"/>
        <v>},</v>
      </c>
      <c r="BA43" s="21" t="str">
        <f t="shared" si="5"/>
        <v xml:space="preserve"> --Dreugh King Slayer / Dreughkönigsschlächter   [Fungal Grotto I, Fungal Grotto II]</v>
      </c>
    </row>
    <row r="44" spans="1:53" x14ac:dyDescent="0.25">
      <c r="A44" s="12">
        <v>62</v>
      </c>
      <c r="B44" t="s">
        <v>814</v>
      </c>
      <c r="C44" t="s">
        <v>815</v>
      </c>
      <c r="D44" s="3">
        <f t="shared" si="0"/>
        <v>62</v>
      </c>
      <c r="E44" s="63"/>
      <c r="G44" s="8" t="s">
        <v>1655</v>
      </c>
      <c r="I44" t="s">
        <v>97</v>
      </c>
      <c r="J44" t="s">
        <v>97</v>
      </c>
      <c r="K44">
        <v>-1</v>
      </c>
      <c r="L44">
        <v>-1</v>
      </c>
      <c r="M44">
        <v>-1</v>
      </c>
      <c r="N44">
        <v>0</v>
      </c>
      <c r="O44" s="70" t="s">
        <v>120</v>
      </c>
      <c r="P44" s="3">
        <f>IF(AND(G44&lt;&gt;"LIBSETS_SETTYPE_BATTLEGROUND",G44&lt;&gt;"LIBSETS_SETTYPE_SPECIAL",G44&lt;&gt;"LIBSETS_SETTYPE_MYTHIC"), IF(Q44&lt;&gt;"",VLOOKUP(Q44,'ESO zone constants'!$D$2:$H$4950,5,FALSE),""),"")</f>
        <v>117</v>
      </c>
      <c r="Q44" t="str">
        <f>IF(OR(K44="",K44&lt;=0,ISERROR(K44)),IF(AND(O44&lt;&gt;"",NOT(ISERROR(O44))),O44, ""),VLOOKUP(K44,'ESO wayshrine node constants'!$A$3:$D$10003,4,FALSE))</f>
        <v>Shadowfen</v>
      </c>
      <c r="S44" s="19" t="str">
        <f>IF(AND(R44&lt;&gt;"",NOT(ISERROR(R44))),R44,IF(P44&lt;&gt;"",IF(NOT(ISERROR(VLOOKUP(P44,'ESO Dungeon constants'!$D$3:$H$9999,5,FALSE))),VLOOKUP(P44,'ESO Dungeon constants'!$D$3:$I$9999,6,FALSE),VLOOKUP(P44,'ESO zone constants'!$H$2:$K$9984,4,FALSE)),""))</f>
        <v>DLC_BASE_GAME</v>
      </c>
      <c r="T44" s="3" t="str">
        <f>IF(S44&lt;&gt;"",VLOOKUP(S44,'LibSets constants'!$B$4:$C$1000,2,FALSE),"")</f>
        <v>Included in base game</v>
      </c>
      <c r="U44" s="33" t="s">
        <v>1742</v>
      </c>
      <c r="V44" s="3" t="str">
        <f>IF(U44&lt;&gt;"",IF(U44&lt;&gt;"LIBSETS_DROP_MECHANIC_MONSTER_NAME",VLOOKUP(U44,'LibSets constants'!$I$4:$L$1000,3,FALSE),""),"")</f>
        <v>Delve bosses have a chance to drop a waist or feet.</v>
      </c>
      <c r="W44" s="3" t="str">
        <f>IF(U44&lt;&gt;"",IF(U44&lt;&gt;"LIBSETS_DROP_MECHANIC_MONSTER_NAME",VLOOKUP(U44,'LibSets constants'!$I$4:$L$1000,4,FALSE),""),"")</f>
        <v>Bosse in Gewölben haben die Chance, eine Taille oder Füße fallen zu lassen.</v>
      </c>
      <c r="X44" s="3" t="str">
        <f>IF(G44&lt;&gt;"LIBSETS_SETTYPE_BATTLEGROUND",IF(G44&lt;&gt;"LIBSETS_SETTYPE_SPECIAL",IF(Y44&lt;&gt;"",VLOOKUP(Y44,'ESO zone constants'!$D$2:$H$4950,5,FALSE),""),""),"")</f>
        <v/>
      </c>
      <c r="Z44" s="33" t="s">
        <v>1743</v>
      </c>
      <c r="AA44" s="3" t="str">
        <f>IF(Z44&lt;&gt;"",IF(Z44&lt;&gt;"LIBSETS_DROP_MECHANIC_MONSTER_NAME",VLOOKUP(Z44,'LibSets constants'!$I$4:$L$1000,3,FALSE),""),"")</f>
        <v>Overland group bosses have a 100% chance to drop head, chest, legs, or weapon.</v>
      </c>
      <c r="AB44" s="3" t="str">
        <f>IF(Z44&lt;&gt;"",IF(Z44&lt;&gt;"LIBSETS_DROP_MECHANIC_MONSTER_NAME",VLOOKUP(Z44,'LibSets constants'!$I$4:$L$1000,4,FALSE),""),"")</f>
        <v>Überland Gruppenbosse haben eine Chance von 100%, Kopf, Brust, Beine oder Waffen fallen zu lassen.</v>
      </c>
      <c r="AC44" s="3" t="str">
        <f>IF(G44&lt;&gt;"LIBSETS_SETTYPE_BATTLEGROUND",IF(G44&lt;&gt;"LIBSETS_SETTYPE_SPECIAL",IF(AD44&lt;&gt;"",VLOOKUP(AD44,'ESO zone constants'!$D$2:$H$4950,5,FALSE),""),""),"")</f>
        <v/>
      </c>
      <c r="AE44" s="33" t="s">
        <v>1744</v>
      </c>
      <c r="AF44" s="3" t="str">
        <f>IF(AE44&lt;&gt;"",IF(AE44&lt;&gt;"LIBSETS_DROP_MECHANIC_MONSTER_NAME",VLOOKUP(AE44,'LibSets constants'!$I$4:$L$1000,3,FALSE),""),"")</f>
        <v>Public dungeon bosses have a chance to drop a shoulder, hand, or weapon.</v>
      </c>
      <c r="AG44" s="3" t="str">
        <f>IF(AE44&lt;&gt;"",IF(AE44&lt;&gt;"LIBSETS_DROP_MECHANIC_MONSTER_NAME",VLOOKUP(AE44,'LibSets constants'!$I$4:$L$1000,4,FALSE),""),"")</f>
        <v>Öffentliche Dungeon-Bosse haben die Möglichkeit, eine Schulter, Handschuhe oder eine Waffe fallen zu lassen.</v>
      </c>
      <c r="AH44" s="3" t="str">
        <f>IF(G44&lt;&gt;"LIBSETS_SETTYPE_BATTLEGROUND",IF(G44&lt;&gt;"LIBSETS_SETTYPE_SPECIAL",IF(AI44&lt;&gt;"",VLOOKUP(AI44,'ESO zone constants'!$D$2:$H$4950,5,FALSE),""),""),"")</f>
        <v/>
      </c>
      <c r="AJ44" s="33" t="s">
        <v>1745</v>
      </c>
      <c r="AK44" s="3" t="str">
        <f>IF(AJ44&lt;&gt;"",IF(AJ44&lt;&gt;"LIBSETS_DROP_MECHANIC_MONSTER_NAME",VLOOKUP(AJ44,'LibSets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4" s="3" t="str">
        <f>IF(AJ44&lt;&gt;"",IF(AJ44&lt;&gt;"LIBSETS_DROP_MECHANIC_MONSTER_NAME",VLOOKUP(AJ44,'LibSets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4" s="3" t="str">
        <f>IF(G44&lt;&gt;"LIBSETS_SETTYPE_BATTLEGROUND",IF(G44&lt;&gt;"LIBSETS_SETTYPE_SPECIAL",IF(AN44&lt;&gt;"",VLOOKUP(AN44,'ESO zone constants'!$D$2:$H$4950,5,FALSE),""),""),"")</f>
        <v/>
      </c>
      <c r="AP44" s="3" t="str">
        <f>IF(AO44&lt;&gt;"",IF(AO44&lt;&gt;"LIBSETS_DROP_MECHANIC_MONSTER_NAME",VLOOKUP(AO44,'LibSets constants'!$I$4:$L$1000,3,FALSE),""),"")</f>
        <v/>
      </c>
      <c r="AQ44" s="3" t="str">
        <f>IF(AO44&lt;&gt;"",IF(AO44&lt;&gt;"LIBSETS_DROP_MECHANIC_MONSTER_NAME",VLOOKUP(AO44,'LibSets constants'!$I$4:$L$1000,4,FALSE),""),"")</f>
        <v/>
      </c>
      <c r="AR44" s="3" t="str">
        <f>IF(G44&lt;&gt;"LIBSETS_SETTYPE_BATTLEGROUND",IF(G44&lt;&gt;"LIBSETS_SETTYPE_SPECIAL",IF(AS44&lt;&gt;"",VLOOKUP(AS44,'ESO zone constants'!$D$2:$H$4950,5,FALSE),""),""),"")</f>
        <v/>
      </c>
      <c r="AU44" s="3" t="str">
        <f>IF(AT44&lt;&gt;"",IF(AT44&lt;&gt;"LIBSETS_DROP_MECHANIC_MONSTER_NAME",VLOOKUP(AT44,'LibSets constants'!$I$4:$L$1000,3,FALSE),""),"")</f>
        <v/>
      </c>
      <c r="AV44" s="3" t="str">
        <f>IF(AT44&lt;&gt;"",IF(AT44&lt;&gt;"LIBSETS_DROP_MECHANIC_MONSTER_NAME",VLOOKUP(AT44,'LibSets constants'!$I$4:$L$1000,4,FALSE),""),"")</f>
        <v/>
      </c>
      <c r="AW44" s="21" t="str">
        <f t="shared" si="1"/>
        <v>[62] = {wayshrines={-1,-1,-1,}, dlcId=DLC_BASE_GAME</v>
      </c>
      <c r="AX44" s="21" t="str">
        <f t="shared" si="2"/>
        <v>, zoneIds={117}, veteran=false</v>
      </c>
      <c r="AY44" s="21" t="str">
        <f t="shared" si="3"/>
        <v>, setType=LIBSETS_SETTYPE_OVERLAND</v>
      </c>
      <c r="AZ44" s="21" t="str">
        <f t="shared" si="4"/>
        <v>, dropMechanic={LIBSETS_DROP_MECHANIC_OVERLAND_BOSS_DELVE,LIBSETS_DROP_MECHANIC_OVERLAND_WORLDBOSS,LIBSETS_DROP_MECHANIC_OVERLAND_BOSS_PUBLIC_DUNGEON,LIBSETS_DROP_MECHANIC_OVERLAND_CHEST}},</v>
      </c>
      <c r="BA44" s="21" t="str">
        <f t="shared" si="5"/>
        <v xml:space="preserve"> --Hatchling's Shell / Schlüpflingspanzer   [Shadowfen]</v>
      </c>
    </row>
    <row r="45" spans="1:53" x14ac:dyDescent="0.25">
      <c r="A45" s="12">
        <v>63</v>
      </c>
      <c r="B45" t="s">
        <v>816</v>
      </c>
      <c r="C45" t="s">
        <v>817</v>
      </c>
      <c r="D45" s="3">
        <f t="shared" si="0"/>
        <v>63</v>
      </c>
      <c r="E45" s="63"/>
      <c r="G45" s="8" t="s">
        <v>1650</v>
      </c>
      <c r="I45" t="s">
        <v>97</v>
      </c>
      <c r="J45" t="s">
        <v>97</v>
      </c>
      <c r="K45">
        <v>-1</v>
      </c>
      <c r="L45">
        <v>-1</v>
      </c>
      <c r="M45">
        <v>-1</v>
      </c>
      <c r="N45">
        <v>0</v>
      </c>
      <c r="O45" s="70" t="s">
        <v>131</v>
      </c>
      <c r="P45" s="3">
        <f>IF(AND(G45&lt;&gt;"LIBSETS_SETTYPE_BATTLEGROUND",G45&lt;&gt;"LIBSETS_SETTYPE_SPECIAL",G45&lt;&gt;"LIBSETS_SETTYPE_MYTHIC"), IF(Q45&lt;&gt;"",VLOOKUP(Q45,'ESO zone constants'!$D$2:$H$4950,5,FALSE),""),"")</f>
        <v>181</v>
      </c>
      <c r="Q45" t="str">
        <f>IF(OR(K45="",K45&lt;=0,ISERROR(K45)),IF(AND(O45&lt;&gt;"",NOT(ISERROR(O45))),O45, ""),VLOOKUP(K45,'ESO wayshrine node constants'!$A$3:$D$10003,4,FALSE))</f>
        <v>Cyrodiil</v>
      </c>
      <c r="S45" s="19" t="str">
        <f>IF(AND(R45&lt;&gt;"",NOT(ISERROR(R45))),R45,IF(P45&lt;&gt;"",IF(NOT(ISERROR(VLOOKUP(P45,'ESO Dungeon constants'!$D$3:$H$9999,5,FALSE))),VLOOKUP(P45,'ESO Dungeon constants'!$D$3:$I$9999,6,FALSE),VLOOKUP(P45,'ESO zone constants'!$H$2:$K$9984,4,FALSE)),""))</f>
        <v>DLC_BASE_GAME</v>
      </c>
      <c r="T45" s="3" t="str">
        <f>IF(S45&lt;&gt;"",VLOOKUP(S45,'LibSets constants'!$B$4:$C$1000,2,FALSE),"")</f>
        <v>Included in base game</v>
      </c>
      <c r="U45" s="33" t="s">
        <v>1723</v>
      </c>
      <c r="V45" s="3" t="str">
        <f>IF(U45&lt;&gt;"",IF(U45&lt;&gt;"LIBSETS_DROP_MECHANIC_MONSTER_NAME",VLOOKUP(U45,'LibSets constants'!$I$4:$L$1000,3,FALSE),""),"")</f>
        <v>Rewards for the worthy (Cyrodiil/Battleground mail)</v>
      </c>
      <c r="W45" s="3" t="str">
        <f>IF(U45&lt;&gt;"",IF(U45&lt;&gt;"LIBSETS_DROP_MECHANIC_MONSTER_NAME",VLOOKUP(U45,'LibSets constants'!$I$4:$L$1000,4,FALSE),""),"")</f>
        <v>Gerechter Lohn (Cyrodiil/Schlachtfeld Mail)</v>
      </c>
      <c r="X45" s="3">
        <f>IF(G45&lt;&gt;"LIBSETS_SETTYPE_BATTLEGROUND",IF(G45&lt;&gt;"LIBSETS_SETTYPE_SPECIAL",IF(Y45&lt;&gt;"",VLOOKUP(Y45,'ESO zone constants'!$D$2:$H$4950,5,FALSE),""),""),"")</f>
        <v>181</v>
      </c>
      <c r="Y45" t="s">
        <v>131</v>
      </c>
      <c r="Z45" s="33" t="s">
        <v>1713</v>
      </c>
      <c r="AA45" s="3" t="str">
        <f>IF(Z45&lt;&gt;"",IF(Z45&lt;&gt;"LIBSETS_DROP_MECHANIC_MONSTER_NAME",VLOOKUP(Z45,'LibSets constants'!$I$4:$L$1000,3,FALSE),""),"")</f>
        <v>City Erntefurt (quartermaster)</v>
      </c>
      <c r="AB45" s="3" t="str">
        <f>IF(Z45&lt;&gt;"",IF(Z45&lt;&gt;"LIBSETS_DROP_MECHANIC_MONSTER_NAME",VLOOKUP(Z45,'LibSets constants'!$I$4:$L$1000,4,FALSE),""),"")</f>
        <v>Stadt Erntefurt (Quartiermeister)</v>
      </c>
      <c r="AC45" s="3" t="str">
        <f>IF(G45&lt;&gt;"LIBSETS_SETTYPE_BATTLEGROUND",IF(G45&lt;&gt;"LIBSETS_SETTYPE_SPECIAL",IF(AD45&lt;&gt;"",VLOOKUP(AD45,'ESO zone constants'!$D$2:$H$4950,5,FALSE),""),""),"")</f>
        <v/>
      </c>
      <c r="AF45" s="3" t="str">
        <f>IF(AE45&lt;&gt;"",IF(AE45&lt;&gt;"LIBSETS_DROP_MECHANIC_MONSTER_NAME",VLOOKUP(AE45,'LibSets constants'!$I$4:$L$1000,3,FALSE),""),"")</f>
        <v/>
      </c>
      <c r="AG45" s="3" t="str">
        <f>IF(AE45&lt;&gt;"",IF(AE45&lt;&gt;"LIBSETS_DROP_MECHANIC_MONSTER_NAME",VLOOKUP(AE45,'LibSets constants'!$I$4:$L$1000,4,FALSE),""),"")</f>
        <v/>
      </c>
      <c r="AH45" s="3" t="str">
        <f>IF(G45&lt;&gt;"LIBSETS_SETTYPE_BATTLEGROUND",IF(G45&lt;&gt;"LIBSETS_SETTYPE_SPECIAL",IF(AI45&lt;&gt;"",VLOOKUP(AI45,'ESO zone constants'!$D$2:$H$4950,5,FALSE),""),""),"")</f>
        <v/>
      </c>
      <c r="AK45" s="3" t="str">
        <f>IF(AJ45&lt;&gt;"",IF(AJ45&lt;&gt;"LIBSETS_DROP_MECHANIC_MONSTER_NAME",VLOOKUP(AJ45,'LibSets constants'!$I$4:$L$1000,3,FALSE),""),"")</f>
        <v/>
      </c>
      <c r="AL45" s="3" t="str">
        <f>IF(AJ45&lt;&gt;"",IF(AJ45&lt;&gt;"LIBSETS_DROP_MECHANIC_MONSTER_NAME",VLOOKUP(AJ45,'LibSets constants'!$I$4:$L$1000,4,FALSE),""),"")</f>
        <v/>
      </c>
      <c r="AM45" s="3" t="str">
        <f>IF(G45&lt;&gt;"LIBSETS_SETTYPE_BATTLEGROUND",IF(G45&lt;&gt;"LIBSETS_SETTYPE_SPECIAL",IF(AN45&lt;&gt;"",VLOOKUP(AN45,'ESO zone constants'!$D$2:$H$4950,5,FALSE),""),""),"")</f>
        <v/>
      </c>
      <c r="AP45" s="3" t="str">
        <f>IF(AO45&lt;&gt;"",IF(AO45&lt;&gt;"LIBSETS_DROP_MECHANIC_MONSTER_NAME",VLOOKUP(AO45,'LibSets constants'!$I$4:$L$1000,3,FALSE),""),"")</f>
        <v/>
      </c>
      <c r="AQ45" s="3" t="str">
        <f>IF(AO45&lt;&gt;"",IF(AO45&lt;&gt;"LIBSETS_DROP_MECHANIC_MONSTER_NAME",VLOOKUP(AO45,'LibSets constants'!$I$4:$L$1000,4,FALSE),""),"")</f>
        <v/>
      </c>
      <c r="AR45" s="3" t="str">
        <f>IF(G45&lt;&gt;"LIBSETS_SETTYPE_BATTLEGROUND",IF(G45&lt;&gt;"LIBSETS_SETTYPE_SPECIAL",IF(AS45&lt;&gt;"",VLOOKUP(AS45,'ESO zone constants'!$D$2:$H$4950,5,FALSE),""),""),"")</f>
        <v/>
      </c>
      <c r="AU45" s="3" t="str">
        <f>IF(AT45&lt;&gt;"",IF(AT45&lt;&gt;"LIBSETS_DROP_MECHANIC_MONSTER_NAME",VLOOKUP(AT45,'LibSets constants'!$I$4:$L$1000,3,FALSE),""),"")</f>
        <v/>
      </c>
      <c r="AV45" s="3" t="str">
        <f>IF(AT45&lt;&gt;"",IF(AT45&lt;&gt;"LIBSETS_DROP_MECHANIC_MONSTER_NAME",VLOOKUP(AT45,'LibSets constants'!$I$4:$L$1000,4,FALSE),""),"")</f>
        <v/>
      </c>
      <c r="AW45" s="21" t="str">
        <f t="shared" si="1"/>
        <v>[63] = {wayshrines={-1,-1,-1,}, dlcId=DLC_BASE_GAME</v>
      </c>
      <c r="AX45" s="21" t="str">
        <f t="shared" si="2"/>
        <v>, zoneIds={181,181}, veteran=false</v>
      </c>
      <c r="AY45" s="21" t="str">
        <f t="shared" si="3"/>
        <v>, setType=LIBSETS_SETTYPE_CYRODIIL</v>
      </c>
      <c r="AZ45" s="21" t="str">
        <f t="shared" si="4"/>
        <v>, dropMechanic={LIBSETS_DROP_MECHANIC_MAIL_PVP_REWARDS_FOR_THE_WORTHY,LIBSETS_DROP_MECHANIC_CITY_CYRODIIL_ERNTEFURT}},</v>
      </c>
      <c r="BA45" s="21" t="str">
        <f t="shared" si="5"/>
        <v xml:space="preserve"> --The Juggernaut / Koloss   [Cyrodiil, Cyrodiil]</v>
      </c>
    </row>
    <row r="46" spans="1:53" x14ac:dyDescent="0.25">
      <c r="A46" s="12">
        <v>64</v>
      </c>
      <c r="B46" t="s">
        <v>818</v>
      </c>
      <c r="C46" t="s">
        <v>819</v>
      </c>
      <c r="D46" s="3">
        <f t="shared" si="0"/>
        <v>64</v>
      </c>
      <c r="E46" s="63"/>
      <c r="G46" s="8" t="s">
        <v>1655</v>
      </c>
      <c r="I46" t="s">
        <v>97</v>
      </c>
      <c r="J46" t="s">
        <v>97</v>
      </c>
      <c r="K46">
        <v>-1</v>
      </c>
      <c r="L46">
        <v>-1</v>
      </c>
      <c r="M46">
        <v>-1</v>
      </c>
      <c r="N46">
        <v>0</v>
      </c>
      <c r="O46" s="70" t="s">
        <v>119</v>
      </c>
      <c r="P46" s="3">
        <f>IF(AND(G46&lt;&gt;"LIBSETS_SETTYPE_BATTLEGROUND",G46&lt;&gt;"LIBSETS_SETTYPE_SPECIAL",G46&lt;&gt;"LIBSETS_SETTYPE_MYTHIC"), IF(Q46&lt;&gt;"",VLOOKUP(Q46,'ESO zone constants'!$D$2:$H$4950,5,FALSE),""),"")</f>
        <v>108</v>
      </c>
      <c r="Q46" t="str">
        <f>IF(OR(K46="",K46&lt;=0,ISERROR(K46)),IF(AND(O46&lt;&gt;"",NOT(ISERROR(O46))),O46, ""),VLOOKUP(K46,'ESO wayshrine node constants'!$A$3:$D$10003,4,FALSE))</f>
        <v>Greenshade</v>
      </c>
      <c r="S46" s="19" t="str">
        <f>IF(AND(R46&lt;&gt;"",NOT(ISERROR(R46))),R46,IF(P46&lt;&gt;"",IF(NOT(ISERROR(VLOOKUP(P46,'ESO Dungeon constants'!$D$3:$H$9999,5,FALSE))),VLOOKUP(P46,'ESO Dungeon constants'!$D$3:$I$9999,6,FALSE),VLOOKUP(P46,'ESO zone constants'!$H$2:$K$9984,4,FALSE)),""))</f>
        <v>DLC_BASE_GAME</v>
      </c>
      <c r="T46" s="3" t="str">
        <f>IF(S46&lt;&gt;"",VLOOKUP(S46,'LibSets constants'!$B$4:$C$1000,2,FALSE),"")</f>
        <v>Included in base game</v>
      </c>
      <c r="U46" s="33" t="s">
        <v>1742</v>
      </c>
      <c r="V46" s="3" t="str">
        <f>IF(U46&lt;&gt;"",IF(U46&lt;&gt;"LIBSETS_DROP_MECHANIC_MONSTER_NAME",VLOOKUP(U46,'LibSets constants'!$I$4:$L$1000,3,FALSE),""),"")</f>
        <v>Delve bosses have a chance to drop a waist or feet.</v>
      </c>
      <c r="W46" s="3" t="str">
        <f>IF(U46&lt;&gt;"",IF(U46&lt;&gt;"LIBSETS_DROP_MECHANIC_MONSTER_NAME",VLOOKUP(U46,'LibSets constants'!$I$4:$L$1000,4,FALSE),""),"")</f>
        <v>Bosse in Gewölben haben die Chance, eine Taille oder Füße fallen zu lassen.</v>
      </c>
      <c r="X46" s="3" t="str">
        <f>IF(G46&lt;&gt;"LIBSETS_SETTYPE_BATTLEGROUND",IF(G46&lt;&gt;"LIBSETS_SETTYPE_SPECIAL",IF(Y46&lt;&gt;"",VLOOKUP(Y46,'ESO zone constants'!$D$2:$H$4950,5,FALSE),""),""),"")</f>
        <v/>
      </c>
      <c r="Z46" s="33" t="s">
        <v>1743</v>
      </c>
      <c r="AA46" s="3" t="str">
        <f>IF(Z46&lt;&gt;"",IF(Z46&lt;&gt;"LIBSETS_DROP_MECHANIC_MONSTER_NAME",VLOOKUP(Z46,'LibSets constants'!$I$4:$L$1000,3,FALSE),""),"")</f>
        <v>Overland group bosses have a 100% chance to drop head, chest, legs, or weapon.</v>
      </c>
      <c r="AB46" s="3" t="str">
        <f>IF(Z46&lt;&gt;"",IF(Z46&lt;&gt;"LIBSETS_DROP_MECHANIC_MONSTER_NAME",VLOOKUP(Z46,'LibSets constants'!$I$4:$L$1000,4,FALSE),""),"")</f>
        <v>Überland Gruppenbosse haben eine Chance von 100%, Kopf, Brust, Beine oder Waffen fallen zu lassen.</v>
      </c>
      <c r="AC46" s="3" t="str">
        <f>IF(G46&lt;&gt;"LIBSETS_SETTYPE_BATTLEGROUND",IF(G46&lt;&gt;"LIBSETS_SETTYPE_SPECIAL",IF(AD46&lt;&gt;"",VLOOKUP(AD46,'ESO zone constants'!$D$2:$H$4950,5,FALSE),""),""),"")</f>
        <v/>
      </c>
      <c r="AE46" s="33" t="s">
        <v>1744</v>
      </c>
      <c r="AF46" s="3" t="str">
        <f>IF(AE46&lt;&gt;"",IF(AE46&lt;&gt;"LIBSETS_DROP_MECHANIC_MONSTER_NAME",VLOOKUP(AE46,'LibSets constants'!$I$4:$L$1000,3,FALSE),""),"")</f>
        <v>Public dungeon bosses have a chance to drop a shoulder, hand, or weapon.</v>
      </c>
      <c r="AG46" s="3" t="str">
        <f>IF(AE46&lt;&gt;"",IF(AE46&lt;&gt;"LIBSETS_DROP_MECHANIC_MONSTER_NAME",VLOOKUP(AE46,'LibSets constants'!$I$4:$L$1000,4,FALSE),""),"")</f>
        <v>Öffentliche Dungeon-Bosse haben die Möglichkeit, eine Schulter, Handschuhe oder eine Waffe fallen zu lassen.</v>
      </c>
      <c r="AH46" s="3" t="str">
        <f>IF(G46&lt;&gt;"LIBSETS_SETTYPE_BATTLEGROUND",IF(G46&lt;&gt;"LIBSETS_SETTYPE_SPECIAL",IF(AI46&lt;&gt;"",VLOOKUP(AI46,'ESO zone constants'!$D$2:$H$4950,5,FALSE),""),""),"")</f>
        <v/>
      </c>
      <c r="AJ46" s="33" t="s">
        <v>1745</v>
      </c>
      <c r="AK46" s="3" t="str">
        <f>IF(AJ46&lt;&gt;"",IF(AJ46&lt;&gt;"LIBSETS_DROP_MECHANIC_MONSTER_NAME",VLOOKUP(AJ46,'LibSets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6" s="3" t="str">
        <f>IF(AJ46&lt;&gt;"",IF(AJ46&lt;&gt;"LIBSETS_DROP_MECHANIC_MONSTER_NAME",VLOOKUP(AJ46,'LibSets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6" s="3" t="str">
        <f>IF(G46&lt;&gt;"LIBSETS_SETTYPE_BATTLEGROUND",IF(G46&lt;&gt;"LIBSETS_SETTYPE_SPECIAL",IF(AN46&lt;&gt;"",VLOOKUP(AN46,'ESO zone constants'!$D$2:$H$4950,5,FALSE),""),""),"")</f>
        <v/>
      </c>
      <c r="AP46" s="3" t="str">
        <f>IF(AO46&lt;&gt;"",IF(AO46&lt;&gt;"LIBSETS_DROP_MECHANIC_MONSTER_NAME",VLOOKUP(AO46,'LibSets constants'!$I$4:$L$1000,3,FALSE),""),"")</f>
        <v/>
      </c>
      <c r="AQ46" s="3" t="str">
        <f>IF(AO46&lt;&gt;"",IF(AO46&lt;&gt;"LIBSETS_DROP_MECHANIC_MONSTER_NAME",VLOOKUP(AO46,'LibSets constants'!$I$4:$L$1000,4,FALSE),""),"")</f>
        <v/>
      </c>
      <c r="AR46" s="3" t="str">
        <f>IF(G46&lt;&gt;"LIBSETS_SETTYPE_BATTLEGROUND",IF(G46&lt;&gt;"LIBSETS_SETTYPE_SPECIAL",IF(AS46&lt;&gt;"",VLOOKUP(AS46,'ESO zone constants'!$D$2:$H$4950,5,FALSE),""),""),"")</f>
        <v/>
      </c>
      <c r="AU46" s="3" t="str">
        <f>IF(AT46&lt;&gt;"",IF(AT46&lt;&gt;"LIBSETS_DROP_MECHANIC_MONSTER_NAME",VLOOKUP(AT46,'LibSets constants'!$I$4:$L$1000,3,FALSE),""),"")</f>
        <v/>
      </c>
      <c r="AV46" s="3" t="str">
        <f>IF(AT46&lt;&gt;"",IF(AT46&lt;&gt;"LIBSETS_DROP_MECHANIC_MONSTER_NAME",VLOOKUP(AT46,'LibSets constants'!$I$4:$L$1000,4,FALSE),""),"")</f>
        <v/>
      </c>
      <c r="AW46" s="21" t="str">
        <f t="shared" si="1"/>
        <v>[64] = {wayshrines={-1,-1,-1,}, dlcId=DLC_BASE_GAME</v>
      </c>
      <c r="AX46" s="21" t="str">
        <f t="shared" si="2"/>
        <v>, zoneIds={108}, veteran=false</v>
      </c>
      <c r="AY46" s="21" t="str">
        <f t="shared" si="3"/>
        <v>, setType=LIBSETS_SETTYPE_OVERLAND</v>
      </c>
      <c r="AZ46" s="21" t="str">
        <f t="shared" si="4"/>
        <v>, dropMechanic={LIBSETS_DROP_MECHANIC_OVERLAND_BOSS_DELVE,LIBSETS_DROP_MECHANIC_OVERLAND_WORLDBOSS,LIBSETS_DROP_MECHANIC_OVERLAND_BOSS_PUBLIC_DUNGEON,LIBSETS_DROP_MECHANIC_OVERLAND_CHEST}},</v>
      </c>
      <c r="BA46" s="21" t="str">
        <f t="shared" si="5"/>
        <v xml:space="preserve"> --Shadow Dancer's Raiment / Kleidung des Schattentänzers   [Greenshade]</v>
      </c>
    </row>
    <row r="47" spans="1:53" x14ac:dyDescent="0.25">
      <c r="A47" s="12">
        <v>65</v>
      </c>
      <c r="B47" t="s">
        <v>820</v>
      </c>
      <c r="C47" t="s">
        <v>821</v>
      </c>
      <c r="D47" s="3">
        <f t="shared" si="0"/>
        <v>65</v>
      </c>
      <c r="E47" s="63"/>
      <c r="G47" s="8" t="s">
        <v>1655</v>
      </c>
      <c r="I47" t="s">
        <v>97</v>
      </c>
      <c r="J47" t="s">
        <v>97</v>
      </c>
      <c r="K47">
        <v>-1</v>
      </c>
      <c r="L47">
        <v>-1</v>
      </c>
      <c r="M47">
        <v>-1</v>
      </c>
      <c r="N47">
        <v>0</v>
      </c>
      <c r="O47" s="70" t="s">
        <v>109</v>
      </c>
      <c r="P47" s="3">
        <f>IF(AND(G47&lt;&gt;"LIBSETS_SETTYPE_BATTLEGROUND",G47&lt;&gt;"LIBSETS_SETTYPE_SPECIAL",G47&lt;&gt;"LIBSETS_SETTYPE_MYTHIC"), IF(Q47&lt;&gt;"",VLOOKUP(Q47,'ESO zone constants'!$D$2:$H$4950,5,FALSE),""),"")</f>
        <v>3</v>
      </c>
      <c r="Q47" t="str">
        <f>IF(OR(K47="",K47&lt;=0,ISERROR(K47)),IF(AND(O47&lt;&gt;"",NOT(ISERROR(O47))),O47, ""),VLOOKUP(K47,'ESO wayshrine node constants'!$A$3:$D$10003,4,FALSE))</f>
        <v>Glenumbra</v>
      </c>
      <c r="S47" s="19" t="str">
        <f>IF(AND(R47&lt;&gt;"",NOT(ISERROR(R47))),R47,IF(P47&lt;&gt;"",IF(NOT(ISERROR(VLOOKUP(P47,'ESO Dungeon constants'!$D$3:$H$9999,5,FALSE))),VLOOKUP(P47,'ESO Dungeon constants'!$D$3:$I$9999,6,FALSE),VLOOKUP(P47,'ESO zone constants'!$H$2:$K$9984,4,FALSE)),""))</f>
        <v>DLC_BASE_GAME</v>
      </c>
      <c r="T47" s="3" t="str">
        <f>IF(S47&lt;&gt;"",VLOOKUP(S47,'LibSets constants'!$B$4:$C$1000,2,FALSE),"")</f>
        <v>Included in base game</v>
      </c>
      <c r="U47" s="33" t="s">
        <v>1742</v>
      </c>
      <c r="V47" s="3" t="str">
        <f>IF(U47&lt;&gt;"",IF(U47&lt;&gt;"LIBSETS_DROP_MECHANIC_MONSTER_NAME",VLOOKUP(U47,'LibSets constants'!$I$4:$L$1000,3,FALSE),""),"")</f>
        <v>Delve bosses have a chance to drop a waist or feet.</v>
      </c>
      <c r="W47" s="3" t="str">
        <f>IF(U47&lt;&gt;"",IF(U47&lt;&gt;"LIBSETS_DROP_MECHANIC_MONSTER_NAME",VLOOKUP(U47,'LibSets constants'!$I$4:$L$1000,4,FALSE),""),"")</f>
        <v>Bosse in Gewölben haben die Chance, eine Taille oder Füße fallen zu lassen.</v>
      </c>
      <c r="X47" s="3" t="str">
        <f>IF(G47&lt;&gt;"LIBSETS_SETTYPE_BATTLEGROUND",IF(G47&lt;&gt;"LIBSETS_SETTYPE_SPECIAL",IF(Y47&lt;&gt;"",VLOOKUP(Y47,'ESO zone constants'!$D$2:$H$4950,5,FALSE),""),""),"")</f>
        <v/>
      </c>
      <c r="Z47" s="33" t="s">
        <v>1743</v>
      </c>
      <c r="AA47" s="3" t="str">
        <f>IF(Z47&lt;&gt;"",IF(Z47&lt;&gt;"LIBSETS_DROP_MECHANIC_MONSTER_NAME",VLOOKUP(Z47,'LibSets constants'!$I$4:$L$1000,3,FALSE),""),"")</f>
        <v>Overland group bosses have a 100% chance to drop head, chest, legs, or weapon.</v>
      </c>
      <c r="AB47" s="3" t="str">
        <f>IF(Z47&lt;&gt;"",IF(Z47&lt;&gt;"LIBSETS_DROP_MECHANIC_MONSTER_NAME",VLOOKUP(Z47,'LibSets constants'!$I$4:$L$1000,4,FALSE),""),"")</f>
        <v>Überland Gruppenbosse haben eine Chance von 100%, Kopf, Brust, Beine oder Waffen fallen zu lassen.</v>
      </c>
      <c r="AC47" s="3" t="str">
        <f>IF(G47&lt;&gt;"LIBSETS_SETTYPE_BATTLEGROUND",IF(G47&lt;&gt;"LIBSETS_SETTYPE_SPECIAL",IF(AD47&lt;&gt;"",VLOOKUP(AD47,'ESO zone constants'!$D$2:$H$4950,5,FALSE),""),""),"")</f>
        <v/>
      </c>
      <c r="AE47" s="33" t="s">
        <v>1744</v>
      </c>
      <c r="AF47" s="3" t="str">
        <f>IF(AE47&lt;&gt;"",IF(AE47&lt;&gt;"LIBSETS_DROP_MECHANIC_MONSTER_NAME",VLOOKUP(AE47,'LibSets constants'!$I$4:$L$1000,3,FALSE),""),"")</f>
        <v>Public dungeon bosses have a chance to drop a shoulder, hand, or weapon.</v>
      </c>
      <c r="AG47" s="3" t="str">
        <f>IF(AE47&lt;&gt;"",IF(AE47&lt;&gt;"LIBSETS_DROP_MECHANIC_MONSTER_NAME",VLOOKUP(AE47,'LibSets constants'!$I$4:$L$1000,4,FALSE),""),"")</f>
        <v>Öffentliche Dungeon-Bosse haben die Möglichkeit, eine Schulter, Handschuhe oder eine Waffe fallen zu lassen.</v>
      </c>
      <c r="AH47" s="3" t="str">
        <f>IF(G47&lt;&gt;"LIBSETS_SETTYPE_BATTLEGROUND",IF(G47&lt;&gt;"LIBSETS_SETTYPE_SPECIAL",IF(AI47&lt;&gt;"",VLOOKUP(AI47,'ESO zone constants'!$D$2:$H$4950,5,FALSE),""),""),"")</f>
        <v/>
      </c>
      <c r="AJ47" s="33" t="s">
        <v>1745</v>
      </c>
      <c r="AK47" s="3" t="str">
        <f>IF(AJ47&lt;&gt;"",IF(AJ47&lt;&gt;"LIBSETS_DROP_MECHANIC_MONSTER_NAME",VLOOKUP(AJ47,'LibSets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 s="3" t="str">
        <f>IF(AJ47&lt;&gt;"",IF(AJ47&lt;&gt;"LIBSETS_DROP_MECHANIC_MONSTER_NAME",VLOOKUP(AJ47,'LibSets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 s="3" t="str">
        <f>IF(G47&lt;&gt;"LIBSETS_SETTYPE_BATTLEGROUND",IF(G47&lt;&gt;"LIBSETS_SETTYPE_SPECIAL",IF(AN47&lt;&gt;"",VLOOKUP(AN47,'ESO zone constants'!$D$2:$H$4950,5,FALSE),""),""),"")</f>
        <v/>
      </c>
      <c r="AP47" s="3" t="str">
        <f>IF(AO47&lt;&gt;"",IF(AO47&lt;&gt;"LIBSETS_DROP_MECHANIC_MONSTER_NAME",VLOOKUP(AO47,'LibSets constants'!$I$4:$L$1000,3,FALSE),""),"")</f>
        <v/>
      </c>
      <c r="AQ47" s="3" t="str">
        <f>IF(AO47&lt;&gt;"",IF(AO47&lt;&gt;"LIBSETS_DROP_MECHANIC_MONSTER_NAME",VLOOKUP(AO47,'LibSets constants'!$I$4:$L$1000,4,FALSE),""),"")</f>
        <v/>
      </c>
      <c r="AR47" s="3" t="str">
        <f>IF(G47&lt;&gt;"LIBSETS_SETTYPE_BATTLEGROUND",IF(G47&lt;&gt;"LIBSETS_SETTYPE_SPECIAL",IF(AS47&lt;&gt;"",VLOOKUP(AS47,'ESO zone constants'!$D$2:$H$4950,5,FALSE),""),""),"")</f>
        <v/>
      </c>
      <c r="AU47" s="3" t="str">
        <f>IF(AT47&lt;&gt;"",IF(AT47&lt;&gt;"LIBSETS_DROP_MECHANIC_MONSTER_NAME",VLOOKUP(AT47,'LibSets constants'!$I$4:$L$1000,3,FALSE),""),"")</f>
        <v/>
      </c>
      <c r="AV47" s="3" t="str">
        <f>IF(AT47&lt;&gt;"",IF(AT47&lt;&gt;"LIBSETS_DROP_MECHANIC_MONSTER_NAME",VLOOKUP(AT47,'LibSets constants'!$I$4:$L$1000,4,FALSE),""),"")</f>
        <v/>
      </c>
      <c r="AW47" s="21" t="str">
        <f t="shared" si="1"/>
        <v>[65] = {wayshrines={-1,-1,-1,}, dlcId=DLC_BASE_GAME</v>
      </c>
      <c r="AX47" s="21" t="str">
        <f t="shared" si="2"/>
        <v>, zoneIds={3}, veteran=false</v>
      </c>
      <c r="AY47" s="21" t="str">
        <f t="shared" si="3"/>
        <v>, setType=LIBSETS_SETTYPE_OVERLAND</v>
      </c>
      <c r="AZ47" s="21" t="str">
        <f t="shared" si="4"/>
        <v>, dropMechanic={LIBSETS_DROP_MECHANIC_OVERLAND_BOSS_DELVE,LIBSETS_DROP_MECHANIC_OVERLAND_WORLDBOSS,LIBSETS_DROP_MECHANIC_OVERLAND_BOSS_PUBLIC_DUNGEON,LIBSETS_DROP_MECHANIC_OVERLAND_CHEST}},</v>
      </c>
      <c r="BA47" s="21" t="str">
        <f t="shared" si="5"/>
        <v xml:space="preserve"> --Bloodthorn's Touch / Spur eines Blutdorns   [Glenumbra]</v>
      </c>
    </row>
    <row r="48" spans="1:53" x14ac:dyDescent="0.25">
      <c r="A48" s="12">
        <v>66</v>
      </c>
      <c r="B48" t="s">
        <v>822</v>
      </c>
      <c r="C48" t="s">
        <v>823</v>
      </c>
      <c r="D48" s="3">
        <f t="shared" si="0"/>
        <v>66</v>
      </c>
      <c r="E48" s="63"/>
      <c r="G48" s="8" t="s">
        <v>1655</v>
      </c>
      <c r="I48" t="s">
        <v>97</v>
      </c>
      <c r="J48" t="s">
        <v>97</v>
      </c>
      <c r="K48">
        <v>-1</v>
      </c>
      <c r="L48">
        <v>-1</v>
      </c>
      <c r="M48">
        <v>-1</v>
      </c>
      <c r="N48">
        <v>0</v>
      </c>
      <c r="O48" s="70" t="s">
        <v>120</v>
      </c>
      <c r="P48" s="3">
        <f>IF(AND(G48&lt;&gt;"LIBSETS_SETTYPE_BATTLEGROUND",G48&lt;&gt;"LIBSETS_SETTYPE_SPECIAL",G48&lt;&gt;"LIBSETS_SETTYPE_MYTHIC"), IF(Q48&lt;&gt;"",VLOOKUP(Q48,'ESO zone constants'!$D$2:$H$4950,5,FALSE),""),"")</f>
        <v>117</v>
      </c>
      <c r="Q48" t="str">
        <f>IF(OR(K48="",K48&lt;=0,ISERROR(K48)),IF(AND(O48&lt;&gt;"",NOT(ISERROR(O48))),O48, ""),VLOOKUP(K48,'ESO wayshrine node constants'!$A$3:$D$10003,4,FALSE))</f>
        <v>Shadowfen</v>
      </c>
      <c r="S48" s="19" t="str">
        <f>IF(AND(R48&lt;&gt;"",NOT(ISERROR(R48))),R48,IF(P48&lt;&gt;"",IF(NOT(ISERROR(VLOOKUP(P48,'ESO Dungeon constants'!$D$3:$H$9999,5,FALSE))),VLOOKUP(P48,'ESO Dungeon constants'!$D$3:$I$9999,6,FALSE),VLOOKUP(P48,'ESO zone constants'!$H$2:$K$9984,4,FALSE)),""))</f>
        <v>DLC_BASE_GAME</v>
      </c>
      <c r="T48" s="3" t="str">
        <f>IF(S48&lt;&gt;"",VLOOKUP(S48,'LibSets constants'!$B$4:$C$1000,2,FALSE),"")</f>
        <v>Included in base game</v>
      </c>
      <c r="U48" s="33" t="s">
        <v>1742</v>
      </c>
      <c r="V48" s="3" t="str">
        <f>IF(U48&lt;&gt;"",IF(U48&lt;&gt;"LIBSETS_DROP_MECHANIC_MONSTER_NAME",VLOOKUP(U48,'LibSets constants'!$I$4:$L$1000,3,FALSE),""),"")</f>
        <v>Delve bosses have a chance to drop a waist or feet.</v>
      </c>
      <c r="W48" s="3" t="str">
        <f>IF(U48&lt;&gt;"",IF(U48&lt;&gt;"LIBSETS_DROP_MECHANIC_MONSTER_NAME",VLOOKUP(U48,'LibSets constants'!$I$4:$L$1000,4,FALSE),""),"")</f>
        <v>Bosse in Gewölben haben die Chance, eine Taille oder Füße fallen zu lassen.</v>
      </c>
      <c r="X48" s="3" t="str">
        <f>IF(G48&lt;&gt;"LIBSETS_SETTYPE_BATTLEGROUND",IF(G48&lt;&gt;"LIBSETS_SETTYPE_SPECIAL",IF(Y48&lt;&gt;"",VLOOKUP(Y48,'ESO zone constants'!$D$2:$H$4950,5,FALSE),""),""),"")</f>
        <v/>
      </c>
      <c r="Z48" s="33" t="s">
        <v>1743</v>
      </c>
      <c r="AA48" s="3" t="str">
        <f>IF(Z48&lt;&gt;"",IF(Z48&lt;&gt;"LIBSETS_DROP_MECHANIC_MONSTER_NAME",VLOOKUP(Z48,'LibSets constants'!$I$4:$L$1000,3,FALSE),""),"")</f>
        <v>Overland group bosses have a 100% chance to drop head, chest, legs, or weapon.</v>
      </c>
      <c r="AB48" s="3" t="str">
        <f>IF(Z48&lt;&gt;"",IF(Z48&lt;&gt;"LIBSETS_DROP_MECHANIC_MONSTER_NAME",VLOOKUP(Z48,'LibSets constants'!$I$4:$L$1000,4,FALSE),""),"")</f>
        <v>Überland Gruppenbosse haben eine Chance von 100%, Kopf, Brust, Beine oder Waffen fallen zu lassen.</v>
      </c>
      <c r="AC48" s="3" t="str">
        <f>IF(G48&lt;&gt;"LIBSETS_SETTYPE_BATTLEGROUND",IF(G48&lt;&gt;"LIBSETS_SETTYPE_SPECIAL",IF(AD48&lt;&gt;"",VLOOKUP(AD48,'ESO zone constants'!$D$2:$H$4950,5,FALSE),""),""),"")</f>
        <v/>
      </c>
      <c r="AE48" s="33" t="s">
        <v>1744</v>
      </c>
      <c r="AF48" s="3" t="str">
        <f>IF(AE48&lt;&gt;"",IF(AE48&lt;&gt;"LIBSETS_DROP_MECHANIC_MONSTER_NAME",VLOOKUP(AE48,'LibSets constants'!$I$4:$L$1000,3,FALSE),""),"")</f>
        <v>Public dungeon bosses have a chance to drop a shoulder, hand, or weapon.</v>
      </c>
      <c r="AG48" s="3" t="str">
        <f>IF(AE48&lt;&gt;"",IF(AE48&lt;&gt;"LIBSETS_DROP_MECHANIC_MONSTER_NAME",VLOOKUP(AE48,'LibSets constants'!$I$4:$L$1000,4,FALSE),""),"")</f>
        <v>Öffentliche Dungeon-Bosse haben die Möglichkeit, eine Schulter, Handschuhe oder eine Waffe fallen zu lassen.</v>
      </c>
      <c r="AH48" s="3" t="str">
        <f>IF(G48&lt;&gt;"LIBSETS_SETTYPE_BATTLEGROUND",IF(G48&lt;&gt;"LIBSETS_SETTYPE_SPECIAL",IF(AI48&lt;&gt;"",VLOOKUP(AI48,'ESO zone constants'!$D$2:$H$4950,5,FALSE),""),""),"")</f>
        <v/>
      </c>
      <c r="AJ48" s="33" t="s">
        <v>1745</v>
      </c>
      <c r="AK48" s="3" t="str">
        <f>IF(AJ48&lt;&gt;"",IF(AJ48&lt;&gt;"LIBSETS_DROP_MECHANIC_MONSTER_NAME",VLOOKUP(AJ48,'LibSets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 s="3" t="str">
        <f>IF(AJ48&lt;&gt;"",IF(AJ48&lt;&gt;"LIBSETS_DROP_MECHANIC_MONSTER_NAME",VLOOKUP(AJ48,'LibSets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 s="3" t="str">
        <f>IF(G48&lt;&gt;"LIBSETS_SETTYPE_BATTLEGROUND",IF(G48&lt;&gt;"LIBSETS_SETTYPE_SPECIAL",IF(AN48&lt;&gt;"",VLOOKUP(AN48,'ESO zone constants'!$D$2:$H$4950,5,FALSE),""),""),"")</f>
        <v/>
      </c>
      <c r="AP48" s="3" t="str">
        <f>IF(AO48&lt;&gt;"",IF(AO48&lt;&gt;"LIBSETS_DROP_MECHANIC_MONSTER_NAME",VLOOKUP(AO48,'LibSets constants'!$I$4:$L$1000,3,FALSE),""),"")</f>
        <v/>
      </c>
      <c r="AQ48" s="3" t="str">
        <f>IF(AO48&lt;&gt;"",IF(AO48&lt;&gt;"LIBSETS_DROP_MECHANIC_MONSTER_NAME",VLOOKUP(AO48,'LibSets constants'!$I$4:$L$1000,4,FALSE),""),"")</f>
        <v/>
      </c>
      <c r="AR48" s="3" t="str">
        <f>IF(G48&lt;&gt;"LIBSETS_SETTYPE_BATTLEGROUND",IF(G48&lt;&gt;"LIBSETS_SETTYPE_SPECIAL",IF(AS48&lt;&gt;"",VLOOKUP(AS48,'ESO zone constants'!$D$2:$H$4950,5,FALSE),""),""),"")</f>
        <v/>
      </c>
      <c r="AU48" s="3" t="str">
        <f>IF(AT48&lt;&gt;"",IF(AT48&lt;&gt;"LIBSETS_DROP_MECHANIC_MONSTER_NAME",VLOOKUP(AT48,'LibSets constants'!$I$4:$L$1000,3,FALSE),""),"")</f>
        <v/>
      </c>
      <c r="AV48" s="3" t="str">
        <f>IF(AT48&lt;&gt;"",IF(AT48&lt;&gt;"LIBSETS_DROP_MECHANIC_MONSTER_NAME",VLOOKUP(AT48,'LibSets constants'!$I$4:$L$1000,4,FALSE),""),"")</f>
        <v/>
      </c>
      <c r="AW48" s="21" t="str">
        <f t="shared" si="1"/>
        <v>[66] = {wayshrines={-1,-1,-1,}, dlcId=DLC_BASE_GAME</v>
      </c>
      <c r="AX48" s="21" t="str">
        <f t="shared" si="2"/>
        <v>, zoneIds={117}, veteran=false</v>
      </c>
      <c r="AY48" s="21" t="str">
        <f t="shared" si="3"/>
        <v>, setType=LIBSETS_SETTYPE_OVERLAND</v>
      </c>
      <c r="AZ48" s="21" t="str">
        <f t="shared" si="4"/>
        <v>, dropMechanic={LIBSETS_DROP_MECHANIC_OVERLAND_BOSS_DELVE,LIBSETS_DROP_MECHANIC_OVERLAND_WORLDBOSS,LIBSETS_DROP_MECHANIC_OVERLAND_BOSS_PUBLIC_DUNGEON,LIBSETS_DROP_MECHANIC_OVERLAND_CHEST}},</v>
      </c>
      <c r="BA48" s="21" t="str">
        <f t="shared" si="5"/>
        <v xml:space="preserve"> --Robes of the Hist / Roben des Hist   [Shadowfen]</v>
      </c>
    </row>
    <row r="49" spans="1:53" x14ac:dyDescent="0.25">
      <c r="A49" s="12">
        <v>67</v>
      </c>
      <c r="B49" t="s">
        <v>824</v>
      </c>
      <c r="C49" t="s">
        <v>825</v>
      </c>
      <c r="D49" s="3">
        <f t="shared" si="0"/>
        <v>67</v>
      </c>
      <c r="E49" s="63"/>
      <c r="G49" s="8" t="s">
        <v>1650</v>
      </c>
      <c r="I49" t="s">
        <v>97</v>
      </c>
      <c r="J49" t="s">
        <v>97</v>
      </c>
      <c r="K49">
        <v>-1</v>
      </c>
      <c r="L49">
        <v>-1</v>
      </c>
      <c r="M49">
        <v>-1</v>
      </c>
      <c r="N49">
        <v>0</v>
      </c>
      <c r="O49" s="70" t="s">
        <v>131</v>
      </c>
      <c r="P49" s="3">
        <f>IF(AND(G49&lt;&gt;"LIBSETS_SETTYPE_BATTLEGROUND",G49&lt;&gt;"LIBSETS_SETTYPE_SPECIAL",G49&lt;&gt;"LIBSETS_SETTYPE_MYTHIC"), IF(Q49&lt;&gt;"",VLOOKUP(Q49,'ESO zone constants'!$D$2:$H$4950,5,FALSE),""),"")</f>
        <v>181</v>
      </c>
      <c r="Q49" t="str">
        <f>IF(OR(K49="",K49&lt;=0,ISERROR(K49)),IF(AND(O49&lt;&gt;"",NOT(ISERROR(O49))),O49, ""),VLOOKUP(K49,'ESO wayshrine node constants'!$A$3:$D$10003,4,FALSE))</f>
        <v>Cyrodiil</v>
      </c>
      <c r="S49" s="19" t="str">
        <f>IF(AND(R49&lt;&gt;"",NOT(ISERROR(R49))),R49,IF(P49&lt;&gt;"",IF(NOT(ISERROR(VLOOKUP(P49,'ESO Dungeon constants'!$D$3:$H$9999,5,FALSE))),VLOOKUP(P49,'ESO Dungeon constants'!$D$3:$I$9999,6,FALSE),VLOOKUP(P49,'ESO zone constants'!$H$2:$K$9984,4,FALSE)),""))</f>
        <v>DLC_BASE_GAME</v>
      </c>
      <c r="T49" s="3" t="str">
        <f>IF(S49&lt;&gt;"",VLOOKUP(S49,'LibSets constants'!$B$4:$C$1000,2,FALSE),"")</f>
        <v>Included in base game</v>
      </c>
      <c r="U49" s="33" t="s">
        <v>1723</v>
      </c>
      <c r="V49" s="3" t="str">
        <f>IF(U49&lt;&gt;"",IF(U49&lt;&gt;"LIBSETS_DROP_MECHANIC_MONSTER_NAME",VLOOKUP(U49,'LibSets constants'!$I$4:$L$1000,3,FALSE),""),"")</f>
        <v>Rewards for the worthy (Cyrodiil/Battleground mail)</v>
      </c>
      <c r="W49" s="3" t="str">
        <f>IF(U49&lt;&gt;"",IF(U49&lt;&gt;"LIBSETS_DROP_MECHANIC_MONSTER_NAME",VLOOKUP(U49,'LibSets constants'!$I$4:$L$1000,4,FALSE),""),"")</f>
        <v>Gerechter Lohn (Cyrodiil/Schlachtfeld Mail)</v>
      </c>
      <c r="X49" s="3">
        <f>IF(G49&lt;&gt;"LIBSETS_SETTYPE_BATTLEGROUND",IF(G49&lt;&gt;"LIBSETS_SETTYPE_SPECIAL",IF(Y49&lt;&gt;"",VLOOKUP(Y49,'ESO zone constants'!$D$2:$H$4950,5,FALSE),""),""),"")</f>
        <v>181</v>
      </c>
      <c r="Y49" t="s">
        <v>131</v>
      </c>
      <c r="Z49" s="33" t="s">
        <v>1714</v>
      </c>
      <c r="AA49" s="3" t="str">
        <f>IF(Z49&lt;&gt;"",IF(Z49&lt;&gt;"LIBSETS_DROP_MECHANIC_MONSTER_NAME",VLOOKUP(Z49,'LibSets constants'!$I$4:$L$1000,3,FALSE),""),"")</f>
        <v>City Bruma (quartermaster)</v>
      </c>
      <c r="AB49" s="3" t="str">
        <f>IF(Z49&lt;&gt;"",IF(Z49&lt;&gt;"LIBSETS_DROP_MECHANIC_MONSTER_NAME",VLOOKUP(Z49,'LibSets constants'!$I$4:$L$1000,4,FALSE),""),"")</f>
        <v>Stadt Bruma (Quartiermeister)</v>
      </c>
      <c r="AC49" s="3" t="str">
        <f>IF(G49&lt;&gt;"LIBSETS_SETTYPE_BATTLEGROUND",IF(G49&lt;&gt;"LIBSETS_SETTYPE_SPECIAL",IF(AD49&lt;&gt;"",VLOOKUP(AD49,'ESO zone constants'!$D$2:$H$4950,5,FALSE),""),""),"")</f>
        <v/>
      </c>
      <c r="AF49" s="3" t="str">
        <f>IF(AE49&lt;&gt;"",IF(AE49&lt;&gt;"LIBSETS_DROP_MECHANIC_MONSTER_NAME",VLOOKUP(AE49,'LibSets constants'!$I$4:$L$1000,3,FALSE),""),"")</f>
        <v/>
      </c>
      <c r="AG49" s="3" t="str">
        <f>IF(AE49&lt;&gt;"",IF(AE49&lt;&gt;"LIBSETS_DROP_MECHANIC_MONSTER_NAME",VLOOKUP(AE49,'LibSets constants'!$I$4:$L$1000,4,FALSE),""),"")</f>
        <v/>
      </c>
      <c r="AH49" s="3" t="str">
        <f>IF(G49&lt;&gt;"LIBSETS_SETTYPE_BATTLEGROUND",IF(G49&lt;&gt;"LIBSETS_SETTYPE_SPECIAL",IF(AI49&lt;&gt;"",VLOOKUP(AI49,'ESO zone constants'!$D$2:$H$4950,5,FALSE),""),""),"")</f>
        <v/>
      </c>
      <c r="AK49" s="3" t="str">
        <f>IF(AJ49&lt;&gt;"",IF(AJ49&lt;&gt;"LIBSETS_DROP_MECHANIC_MONSTER_NAME",VLOOKUP(AJ49,'LibSets constants'!$I$4:$L$1000,3,FALSE),""),"")</f>
        <v/>
      </c>
      <c r="AL49" s="3" t="str">
        <f>IF(AJ49&lt;&gt;"",IF(AJ49&lt;&gt;"LIBSETS_DROP_MECHANIC_MONSTER_NAME",VLOOKUP(AJ49,'LibSets constants'!$I$4:$L$1000,4,FALSE),""),"")</f>
        <v/>
      </c>
      <c r="AM49" s="3" t="str">
        <f>IF(G49&lt;&gt;"LIBSETS_SETTYPE_BATTLEGROUND",IF(G49&lt;&gt;"LIBSETS_SETTYPE_SPECIAL",IF(AN49&lt;&gt;"",VLOOKUP(AN49,'ESO zone constants'!$D$2:$H$4950,5,FALSE),""),""),"")</f>
        <v/>
      </c>
      <c r="AP49" s="3" t="str">
        <f>IF(AO49&lt;&gt;"",IF(AO49&lt;&gt;"LIBSETS_DROP_MECHANIC_MONSTER_NAME",VLOOKUP(AO49,'LibSets constants'!$I$4:$L$1000,3,FALSE),""),"")</f>
        <v/>
      </c>
      <c r="AQ49" s="3" t="str">
        <f>IF(AO49&lt;&gt;"",IF(AO49&lt;&gt;"LIBSETS_DROP_MECHANIC_MONSTER_NAME",VLOOKUP(AO49,'LibSets constants'!$I$4:$L$1000,4,FALSE),""),"")</f>
        <v/>
      </c>
      <c r="AR49" s="3" t="str">
        <f>IF(G49&lt;&gt;"LIBSETS_SETTYPE_BATTLEGROUND",IF(G49&lt;&gt;"LIBSETS_SETTYPE_SPECIAL",IF(AS49&lt;&gt;"",VLOOKUP(AS49,'ESO zone constants'!$D$2:$H$4950,5,FALSE),""),""),"")</f>
        <v/>
      </c>
      <c r="AU49" s="3" t="str">
        <f>IF(AT49&lt;&gt;"",IF(AT49&lt;&gt;"LIBSETS_DROP_MECHANIC_MONSTER_NAME",VLOOKUP(AT49,'LibSets constants'!$I$4:$L$1000,3,FALSE),""),"")</f>
        <v/>
      </c>
      <c r="AV49" s="3" t="str">
        <f>IF(AT49&lt;&gt;"",IF(AT49&lt;&gt;"LIBSETS_DROP_MECHANIC_MONSTER_NAME",VLOOKUP(AT49,'LibSets constants'!$I$4:$L$1000,4,FALSE),""),"")</f>
        <v/>
      </c>
      <c r="AW49" s="21" t="str">
        <f t="shared" si="1"/>
        <v>[67] = {wayshrines={-1,-1,-1,}, dlcId=DLC_BASE_GAME</v>
      </c>
      <c r="AX49" s="21" t="str">
        <f t="shared" si="2"/>
        <v>, zoneIds={181,181}, veteran=false</v>
      </c>
      <c r="AY49" s="21" t="str">
        <f t="shared" si="3"/>
        <v>, setType=LIBSETS_SETTYPE_CYRODIIL</v>
      </c>
      <c r="AZ49" s="21" t="str">
        <f t="shared" si="4"/>
        <v>, dropMechanic={LIBSETS_DROP_MECHANIC_MAIL_PVP_REWARDS_FOR_THE_WORTHY,LIBSETS_DROP_MECHANIC_CITY_CYRODIIL_BRUMA}},</v>
      </c>
      <c r="BA49" s="21" t="str">
        <f t="shared" si="5"/>
        <v xml:space="preserve"> --Shadow Walker / Schattengänger   [Cyrodiil, Cyrodiil]</v>
      </c>
    </row>
    <row r="50" spans="1:53" x14ac:dyDescent="0.25">
      <c r="A50" s="12">
        <v>68</v>
      </c>
      <c r="B50" t="s">
        <v>826</v>
      </c>
      <c r="C50" t="s">
        <v>827</v>
      </c>
      <c r="D50" s="3">
        <f t="shared" si="0"/>
        <v>68</v>
      </c>
      <c r="E50" s="63"/>
      <c r="G50" s="8" t="s">
        <v>1655</v>
      </c>
      <c r="I50" t="s">
        <v>97</v>
      </c>
      <c r="J50" t="s">
        <v>97</v>
      </c>
      <c r="K50">
        <v>-1</v>
      </c>
      <c r="L50">
        <v>-1</v>
      </c>
      <c r="M50">
        <v>-1</v>
      </c>
      <c r="N50">
        <v>0</v>
      </c>
      <c r="O50" s="70" t="s">
        <v>247</v>
      </c>
      <c r="P50" s="3">
        <f>IF(AND(G50&lt;&gt;"LIBSETS_SETTYPE_BATTLEGROUND",G50&lt;&gt;"LIBSETS_SETTYPE_SPECIAL",G50&lt;&gt;"LIBSETS_SETTYPE_MYTHIC"), IF(Q50&lt;&gt;"",VLOOKUP(Q50,'ESO zone constants'!$D$2:$H$4950,5,FALSE),""),"")</f>
        <v>347</v>
      </c>
      <c r="Q50" t="str">
        <f>IF(OR(K50="",K50&lt;=0,ISERROR(K50)),IF(AND(O50&lt;&gt;"",NOT(ISERROR(O50))),O50, ""),VLOOKUP(K50,'ESO wayshrine node constants'!$A$3:$D$10003,4,FALSE))</f>
        <v>Coldharbour</v>
      </c>
      <c r="S50" s="19" t="str">
        <f>IF(AND(R50&lt;&gt;"",NOT(ISERROR(R50))),R50,IF(P50&lt;&gt;"",IF(NOT(ISERROR(VLOOKUP(P50,'ESO Dungeon constants'!$D$3:$H$9999,5,FALSE))),VLOOKUP(P50,'ESO Dungeon constants'!$D$3:$I$9999,6,FALSE),VLOOKUP(P50,'ESO zone constants'!$H$2:$K$9984,4,FALSE)),""))</f>
        <v>DLC_BASE_GAME</v>
      </c>
      <c r="T50" s="3" t="str">
        <f>IF(S50&lt;&gt;"",VLOOKUP(S50,'LibSets constants'!$B$4:$C$1000,2,FALSE),"")</f>
        <v>Included in base game</v>
      </c>
      <c r="U50" s="33" t="s">
        <v>1742</v>
      </c>
      <c r="V50" s="3" t="str">
        <f>IF(U50&lt;&gt;"",IF(U50&lt;&gt;"LIBSETS_DROP_MECHANIC_MONSTER_NAME",VLOOKUP(U50,'LibSets constants'!$I$4:$L$1000,3,FALSE),""),"")</f>
        <v>Delve bosses have a chance to drop a waist or feet.</v>
      </c>
      <c r="W50" s="3" t="str">
        <f>IF(U50&lt;&gt;"",IF(U50&lt;&gt;"LIBSETS_DROP_MECHANIC_MONSTER_NAME",VLOOKUP(U50,'LibSets constants'!$I$4:$L$1000,4,FALSE),""),"")</f>
        <v>Bosse in Gewölben haben die Chance, eine Taille oder Füße fallen zu lassen.</v>
      </c>
      <c r="X50" s="3" t="str">
        <f>IF(G50&lt;&gt;"LIBSETS_SETTYPE_BATTLEGROUND",IF(G50&lt;&gt;"LIBSETS_SETTYPE_SPECIAL",IF(Y50&lt;&gt;"",VLOOKUP(Y50,'ESO zone constants'!$D$2:$H$4950,5,FALSE),""),""),"")</f>
        <v/>
      </c>
      <c r="Z50" s="33" t="s">
        <v>1743</v>
      </c>
      <c r="AA50" s="3" t="str">
        <f>IF(Z50&lt;&gt;"",IF(Z50&lt;&gt;"LIBSETS_DROP_MECHANIC_MONSTER_NAME",VLOOKUP(Z50,'LibSets constants'!$I$4:$L$1000,3,FALSE),""),"")</f>
        <v>Overland group bosses have a 100% chance to drop head, chest, legs, or weapon.</v>
      </c>
      <c r="AB50" s="3" t="str">
        <f>IF(Z50&lt;&gt;"",IF(Z50&lt;&gt;"LIBSETS_DROP_MECHANIC_MONSTER_NAME",VLOOKUP(Z50,'LibSets constants'!$I$4:$L$1000,4,FALSE),""),"")</f>
        <v>Überland Gruppenbosse haben eine Chance von 100%, Kopf, Brust, Beine oder Waffen fallen zu lassen.</v>
      </c>
      <c r="AC50" s="3" t="str">
        <f>IF(G50&lt;&gt;"LIBSETS_SETTYPE_BATTLEGROUND",IF(G50&lt;&gt;"LIBSETS_SETTYPE_SPECIAL",IF(AD50&lt;&gt;"",VLOOKUP(AD50,'ESO zone constants'!$D$2:$H$4950,5,FALSE),""),""),"")</f>
        <v/>
      </c>
      <c r="AE50" s="33" t="s">
        <v>1744</v>
      </c>
      <c r="AF50" s="3" t="str">
        <f>IF(AE50&lt;&gt;"",IF(AE50&lt;&gt;"LIBSETS_DROP_MECHANIC_MONSTER_NAME",VLOOKUP(AE50,'LibSets constants'!$I$4:$L$1000,3,FALSE),""),"")</f>
        <v>Public dungeon bosses have a chance to drop a shoulder, hand, or weapon.</v>
      </c>
      <c r="AG50" s="3" t="str">
        <f>IF(AE50&lt;&gt;"",IF(AE50&lt;&gt;"LIBSETS_DROP_MECHANIC_MONSTER_NAME",VLOOKUP(AE50,'LibSets constants'!$I$4:$L$1000,4,FALSE),""),"")</f>
        <v>Öffentliche Dungeon-Bosse haben die Möglichkeit, eine Schulter, Handschuhe oder eine Waffe fallen zu lassen.</v>
      </c>
      <c r="AH50" s="3" t="str">
        <f>IF(G50&lt;&gt;"LIBSETS_SETTYPE_BATTLEGROUND",IF(G50&lt;&gt;"LIBSETS_SETTYPE_SPECIAL",IF(AI50&lt;&gt;"",VLOOKUP(AI50,'ESO zone constants'!$D$2:$H$4950,5,FALSE),""),""),"")</f>
        <v/>
      </c>
      <c r="AJ50" s="33" t="s">
        <v>1745</v>
      </c>
      <c r="AK50" s="3" t="str">
        <f>IF(AJ50&lt;&gt;"",IF(AJ50&lt;&gt;"LIBSETS_DROP_MECHANIC_MONSTER_NAME",VLOOKUP(AJ50,'LibSets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 s="3" t="str">
        <f>IF(AJ50&lt;&gt;"",IF(AJ50&lt;&gt;"LIBSETS_DROP_MECHANIC_MONSTER_NAME",VLOOKUP(AJ50,'LibSets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 s="3" t="str">
        <f>IF(G50&lt;&gt;"LIBSETS_SETTYPE_BATTLEGROUND",IF(G50&lt;&gt;"LIBSETS_SETTYPE_SPECIAL",IF(AN50&lt;&gt;"",VLOOKUP(AN50,'ESO zone constants'!$D$2:$H$4950,5,FALSE),""),""),"")</f>
        <v/>
      </c>
      <c r="AP50" s="3" t="str">
        <f>IF(AO50&lt;&gt;"",IF(AO50&lt;&gt;"LIBSETS_DROP_MECHANIC_MONSTER_NAME",VLOOKUP(AO50,'LibSets constants'!$I$4:$L$1000,3,FALSE),""),"")</f>
        <v/>
      </c>
      <c r="AQ50" s="3" t="str">
        <f>IF(AO50&lt;&gt;"",IF(AO50&lt;&gt;"LIBSETS_DROP_MECHANIC_MONSTER_NAME",VLOOKUP(AO50,'LibSets constants'!$I$4:$L$1000,4,FALSE),""),"")</f>
        <v/>
      </c>
      <c r="AR50" s="3" t="str">
        <f>IF(G50&lt;&gt;"LIBSETS_SETTYPE_BATTLEGROUND",IF(G50&lt;&gt;"LIBSETS_SETTYPE_SPECIAL",IF(AS50&lt;&gt;"",VLOOKUP(AS50,'ESO zone constants'!$D$2:$H$4950,5,FALSE),""),""),"")</f>
        <v/>
      </c>
      <c r="AU50" s="3" t="str">
        <f>IF(AT50&lt;&gt;"",IF(AT50&lt;&gt;"LIBSETS_DROP_MECHANIC_MONSTER_NAME",VLOOKUP(AT50,'LibSets constants'!$I$4:$L$1000,3,FALSE),""),"")</f>
        <v/>
      </c>
      <c r="AV50" s="3" t="str">
        <f>IF(AT50&lt;&gt;"",IF(AT50&lt;&gt;"LIBSETS_DROP_MECHANIC_MONSTER_NAME",VLOOKUP(AT50,'LibSets constants'!$I$4:$L$1000,4,FALSE),""),"")</f>
        <v/>
      </c>
      <c r="AW50" s="21" t="str">
        <f t="shared" si="1"/>
        <v>[68] = {wayshrines={-1,-1,-1,}, dlcId=DLC_BASE_GAME</v>
      </c>
      <c r="AX50" s="21" t="str">
        <f t="shared" si="2"/>
        <v>, zoneIds={347}, veteran=false</v>
      </c>
      <c r="AY50" s="21" t="str">
        <f t="shared" si="3"/>
        <v>, setType=LIBSETS_SETTYPE_OVERLAND</v>
      </c>
      <c r="AZ50" s="21" t="str">
        <f t="shared" si="4"/>
        <v>, dropMechanic={LIBSETS_DROP_MECHANIC_OVERLAND_BOSS_DELVE,LIBSETS_DROP_MECHANIC_OVERLAND_WORLDBOSS,LIBSETS_DROP_MECHANIC_OVERLAND_BOSS_PUBLIC_DUNGEON,LIBSETS_DROP_MECHANIC_OVERLAND_CHEST}},</v>
      </c>
      <c r="BA50" s="21" t="str">
        <f t="shared" si="5"/>
        <v xml:space="preserve"> --Stygian / Stygier   [Coldharbour]</v>
      </c>
    </row>
    <row r="51" spans="1:53" x14ac:dyDescent="0.25">
      <c r="A51" s="12">
        <v>69</v>
      </c>
      <c r="B51" t="s">
        <v>828</v>
      </c>
      <c r="C51" t="s">
        <v>829</v>
      </c>
      <c r="D51" s="3">
        <f t="shared" si="0"/>
        <v>69</v>
      </c>
      <c r="E51" s="63"/>
      <c r="G51" s="8" t="s">
        <v>1655</v>
      </c>
      <c r="I51" t="s">
        <v>97</v>
      </c>
      <c r="J51" t="s">
        <v>97</v>
      </c>
      <c r="K51">
        <v>-1</v>
      </c>
      <c r="L51">
        <v>-1</v>
      </c>
      <c r="M51">
        <v>-1</v>
      </c>
      <c r="N51">
        <v>0</v>
      </c>
      <c r="O51" s="70" t="s">
        <v>272</v>
      </c>
      <c r="P51" s="3">
        <f>IF(AND(G51&lt;&gt;"LIBSETS_SETTYPE_BATTLEGROUND",G51&lt;&gt;"LIBSETS_SETTYPE_SPECIAL",G51&lt;&gt;"LIBSETS_SETTYPE_MYTHIC"), IF(Q51&lt;&gt;"",VLOOKUP(Q51,'ESO zone constants'!$D$2:$H$4950,5,FALSE),""),"")</f>
        <v>383</v>
      </c>
      <c r="Q51" t="str">
        <f>IF(OR(K51="",K51&lt;=0,ISERROR(K51)),IF(AND(O51&lt;&gt;"",NOT(ISERROR(O51))),O51, ""),VLOOKUP(K51,'ESO wayshrine node constants'!$A$3:$D$10003,4,FALSE))</f>
        <v>Grahtwood</v>
      </c>
      <c r="S51" s="19" t="str">
        <f>IF(AND(R51&lt;&gt;"",NOT(ISERROR(R51))),R51,IF(P51&lt;&gt;"",IF(NOT(ISERROR(VLOOKUP(P51,'ESO Dungeon constants'!$D$3:$H$9999,5,FALSE))),VLOOKUP(P51,'ESO Dungeon constants'!$D$3:$I$9999,6,FALSE),VLOOKUP(P51,'ESO zone constants'!$H$2:$K$9984,4,FALSE)),""))</f>
        <v>DLC_BASE_GAME</v>
      </c>
      <c r="T51" s="3" t="str">
        <f>IF(S51&lt;&gt;"",VLOOKUP(S51,'LibSets constants'!$B$4:$C$1000,2,FALSE),"")</f>
        <v>Included in base game</v>
      </c>
      <c r="U51" s="33" t="s">
        <v>1742</v>
      </c>
      <c r="V51" s="3" t="str">
        <f>IF(U51&lt;&gt;"",IF(U51&lt;&gt;"LIBSETS_DROP_MECHANIC_MONSTER_NAME",VLOOKUP(U51,'LibSets constants'!$I$4:$L$1000,3,FALSE),""),"")</f>
        <v>Delve bosses have a chance to drop a waist or feet.</v>
      </c>
      <c r="W51" s="3" t="str">
        <f>IF(U51&lt;&gt;"",IF(U51&lt;&gt;"LIBSETS_DROP_MECHANIC_MONSTER_NAME",VLOOKUP(U51,'LibSets constants'!$I$4:$L$1000,4,FALSE),""),"")</f>
        <v>Bosse in Gewölben haben die Chance, eine Taille oder Füße fallen zu lassen.</v>
      </c>
      <c r="X51" s="3" t="str">
        <f>IF(G51&lt;&gt;"LIBSETS_SETTYPE_BATTLEGROUND",IF(G51&lt;&gt;"LIBSETS_SETTYPE_SPECIAL",IF(Y51&lt;&gt;"",VLOOKUP(Y51,'ESO zone constants'!$D$2:$H$4950,5,FALSE),""),""),"")</f>
        <v/>
      </c>
      <c r="Z51" s="33" t="s">
        <v>1743</v>
      </c>
      <c r="AA51" s="3" t="str">
        <f>IF(Z51&lt;&gt;"",IF(Z51&lt;&gt;"LIBSETS_DROP_MECHANIC_MONSTER_NAME",VLOOKUP(Z51,'LibSets constants'!$I$4:$L$1000,3,FALSE),""),"")</f>
        <v>Overland group bosses have a 100% chance to drop head, chest, legs, or weapon.</v>
      </c>
      <c r="AB51" s="3" t="str">
        <f>IF(Z51&lt;&gt;"",IF(Z51&lt;&gt;"LIBSETS_DROP_MECHANIC_MONSTER_NAME",VLOOKUP(Z51,'LibSets constants'!$I$4:$L$1000,4,FALSE),""),"")</f>
        <v>Überland Gruppenbosse haben eine Chance von 100%, Kopf, Brust, Beine oder Waffen fallen zu lassen.</v>
      </c>
      <c r="AC51" s="3" t="str">
        <f>IF(G51&lt;&gt;"LIBSETS_SETTYPE_BATTLEGROUND",IF(G51&lt;&gt;"LIBSETS_SETTYPE_SPECIAL",IF(AD51&lt;&gt;"",VLOOKUP(AD51,'ESO zone constants'!$D$2:$H$4950,5,FALSE),""),""),"")</f>
        <v/>
      </c>
      <c r="AE51" s="33" t="s">
        <v>1744</v>
      </c>
      <c r="AF51" s="3" t="str">
        <f>IF(AE51&lt;&gt;"",IF(AE51&lt;&gt;"LIBSETS_DROP_MECHANIC_MONSTER_NAME",VLOOKUP(AE51,'LibSets constants'!$I$4:$L$1000,3,FALSE),""),"")</f>
        <v>Public dungeon bosses have a chance to drop a shoulder, hand, or weapon.</v>
      </c>
      <c r="AG51" s="3" t="str">
        <f>IF(AE51&lt;&gt;"",IF(AE51&lt;&gt;"LIBSETS_DROP_MECHANIC_MONSTER_NAME",VLOOKUP(AE51,'LibSets constants'!$I$4:$L$1000,4,FALSE),""),"")</f>
        <v>Öffentliche Dungeon-Bosse haben die Möglichkeit, eine Schulter, Handschuhe oder eine Waffe fallen zu lassen.</v>
      </c>
      <c r="AH51" s="3" t="str">
        <f>IF(G51&lt;&gt;"LIBSETS_SETTYPE_BATTLEGROUND",IF(G51&lt;&gt;"LIBSETS_SETTYPE_SPECIAL",IF(AI51&lt;&gt;"",VLOOKUP(AI51,'ESO zone constants'!$D$2:$H$4950,5,FALSE),""),""),"")</f>
        <v/>
      </c>
      <c r="AJ51" s="33" t="s">
        <v>1745</v>
      </c>
      <c r="AK51" s="3" t="str">
        <f>IF(AJ51&lt;&gt;"",IF(AJ51&lt;&gt;"LIBSETS_DROP_MECHANIC_MONSTER_NAME",VLOOKUP(AJ51,'LibSets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1" s="3" t="str">
        <f>IF(AJ51&lt;&gt;"",IF(AJ51&lt;&gt;"LIBSETS_DROP_MECHANIC_MONSTER_NAME",VLOOKUP(AJ51,'LibSets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1" s="3" t="str">
        <f>IF(G51&lt;&gt;"LIBSETS_SETTYPE_BATTLEGROUND",IF(G51&lt;&gt;"LIBSETS_SETTYPE_SPECIAL",IF(AN51&lt;&gt;"",VLOOKUP(AN51,'ESO zone constants'!$D$2:$H$4950,5,FALSE),""),""),"")</f>
        <v/>
      </c>
      <c r="AP51" s="3" t="str">
        <f>IF(AO51&lt;&gt;"",IF(AO51&lt;&gt;"LIBSETS_DROP_MECHANIC_MONSTER_NAME",VLOOKUP(AO51,'LibSets constants'!$I$4:$L$1000,3,FALSE),""),"")</f>
        <v/>
      </c>
      <c r="AQ51" s="3" t="str">
        <f>IF(AO51&lt;&gt;"",IF(AO51&lt;&gt;"LIBSETS_DROP_MECHANIC_MONSTER_NAME",VLOOKUP(AO51,'LibSets constants'!$I$4:$L$1000,4,FALSE),""),"")</f>
        <v/>
      </c>
      <c r="AR51" s="3" t="str">
        <f>IF(G51&lt;&gt;"LIBSETS_SETTYPE_BATTLEGROUND",IF(G51&lt;&gt;"LIBSETS_SETTYPE_SPECIAL",IF(AS51&lt;&gt;"",VLOOKUP(AS51,'ESO zone constants'!$D$2:$H$4950,5,FALSE),""),""),"")</f>
        <v/>
      </c>
      <c r="AU51" s="3" t="str">
        <f>IF(AT51&lt;&gt;"",IF(AT51&lt;&gt;"LIBSETS_DROP_MECHANIC_MONSTER_NAME",VLOOKUP(AT51,'LibSets constants'!$I$4:$L$1000,3,FALSE),""),"")</f>
        <v/>
      </c>
      <c r="AV51" s="3" t="str">
        <f>IF(AT51&lt;&gt;"",IF(AT51&lt;&gt;"LIBSETS_DROP_MECHANIC_MONSTER_NAME",VLOOKUP(AT51,'LibSets constants'!$I$4:$L$1000,4,FALSE),""),"")</f>
        <v/>
      </c>
      <c r="AW51" s="21" t="str">
        <f t="shared" si="1"/>
        <v>[69] = {wayshrines={-1,-1,-1,}, dlcId=DLC_BASE_GAME</v>
      </c>
      <c r="AX51" s="21" t="str">
        <f t="shared" si="2"/>
        <v>, zoneIds={383}, veteran=false</v>
      </c>
      <c r="AY51" s="21" t="str">
        <f t="shared" si="3"/>
        <v>, setType=LIBSETS_SETTYPE_OVERLAND</v>
      </c>
      <c r="AZ51" s="21" t="str">
        <f t="shared" si="4"/>
        <v>, dropMechanic={LIBSETS_DROP_MECHANIC_OVERLAND_BOSS_DELVE,LIBSETS_DROP_MECHANIC_OVERLAND_WORLDBOSS,LIBSETS_DROP_MECHANIC_OVERLAND_BOSS_PUBLIC_DUNGEON,LIBSETS_DROP_MECHANIC_OVERLAND_CHEST}},</v>
      </c>
      <c r="BA51" s="21" t="str">
        <f t="shared" si="5"/>
        <v xml:space="preserve"> --Ranger's Gait / Laufstil des Waldläufers   [Grahtwood]</v>
      </c>
    </row>
    <row r="52" spans="1:53" x14ac:dyDescent="0.25">
      <c r="A52" s="12">
        <v>70</v>
      </c>
      <c r="B52" t="s">
        <v>830</v>
      </c>
      <c r="C52" t="s">
        <v>831</v>
      </c>
      <c r="D52" s="3">
        <f t="shared" si="0"/>
        <v>70</v>
      </c>
      <c r="E52" s="63"/>
      <c r="G52" s="8" t="s">
        <v>1655</v>
      </c>
      <c r="I52" t="s">
        <v>97</v>
      </c>
      <c r="J52" t="s">
        <v>97</v>
      </c>
      <c r="K52">
        <v>-1</v>
      </c>
      <c r="L52">
        <v>-1</v>
      </c>
      <c r="M52">
        <v>-1</v>
      </c>
      <c r="N52">
        <v>0</v>
      </c>
      <c r="O52" s="70" t="s">
        <v>115</v>
      </c>
      <c r="P52" s="3">
        <f>IF(AND(G52&lt;&gt;"LIBSETS_SETTYPE_BATTLEGROUND",G52&lt;&gt;"LIBSETS_SETTYPE_SPECIAL",G52&lt;&gt;"LIBSETS_SETTYPE_MYTHIC"), IF(Q52&lt;&gt;"",VLOOKUP(Q52,'ESO zone constants'!$D$2:$H$4950,5,FALSE),""),"")</f>
        <v>92</v>
      </c>
      <c r="Q52" t="str">
        <f>IF(OR(K52="",K52&lt;=0,ISERROR(K52)),IF(AND(O52&lt;&gt;"",NOT(ISERROR(O52))),O52, ""),VLOOKUP(K52,'ESO wayshrine node constants'!$A$3:$D$10003,4,FALSE))</f>
        <v>Bangkorai</v>
      </c>
      <c r="S52" s="19" t="str">
        <f>IF(AND(R52&lt;&gt;"",NOT(ISERROR(R52))),R52,IF(P52&lt;&gt;"",IF(NOT(ISERROR(VLOOKUP(P52,'ESO Dungeon constants'!$D$3:$H$9999,5,FALSE))),VLOOKUP(P52,'ESO Dungeon constants'!$D$3:$I$9999,6,FALSE),VLOOKUP(P52,'ESO zone constants'!$H$2:$K$9984,4,FALSE)),""))</f>
        <v>DLC_BASE_GAME</v>
      </c>
      <c r="T52" s="3" t="str">
        <f>IF(S52&lt;&gt;"",VLOOKUP(S52,'LibSets constants'!$B$4:$C$1000,2,FALSE),"")</f>
        <v>Included in base game</v>
      </c>
      <c r="U52" s="33" t="s">
        <v>1742</v>
      </c>
      <c r="V52" s="3" t="str">
        <f>IF(U52&lt;&gt;"",IF(U52&lt;&gt;"LIBSETS_DROP_MECHANIC_MONSTER_NAME",VLOOKUP(U52,'LibSets constants'!$I$4:$L$1000,3,FALSE),""),"")</f>
        <v>Delve bosses have a chance to drop a waist or feet.</v>
      </c>
      <c r="W52" s="3" t="str">
        <f>IF(U52&lt;&gt;"",IF(U52&lt;&gt;"LIBSETS_DROP_MECHANIC_MONSTER_NAME",VLOOKUP(U52,'LibSets constants'!$I$4:$L$1000,4,FALSE),""),"")</f>
        <v>Bosse in Gewölben haben die Chance, eine Taille oder Füße fallen zu lassen.</v>
      </c>
      <c r="X52" s="3" t="str">
        <f>IF(G52&lt;&gt;"LIBSETS_SETTYPE_BATTLEGROUND",IF(G52&lt;&gt;"LIBSETS_SETTYPE_SPECIAL",IF(Y52&lt;&gt;"",VLOOKUP(Y52,'ESO zone constants'!$D$2:$H$4950,5,FALSE),""),""),"")</f>
        <v/>
      </c>
      <c r="Z52" s="33" t="s">
        <v>1743</v>
      </c>
      <c r="AA52" s="3" t="str">
        <f>IF(Z52&lt;&gt;"",IF(Z52&lt;&gt;"LIBSETS_DROP_MECHANIC_MONSTER_NAME",VLOOKUP(Z52,'LibSets constants'!$I$4:$L$1000,3,FALSE),""),"")</f>
        <v>Overland group bosses have a 100% chance to drop head, chest, legs, or weapon.</v>
      </c>
      <c r="AB52" s="3" t="str">
        <f>IF(Z52&lt;&gt;"",IF(Z52&lt;&gt;"LIBSETS_DROP_MECHANIC_MONSTER_NAME",VLOOKUP(Z52,'LibSets constants'!$I$4:$L$1000,4,FALSE),""),"")</f>
        <v>Überland Gruppenbosse haben eine Chance von 100%, Kopf, Brust, Beine oder Waffen fallen zu lassen.</v>
      </c>
      <c r="AC52" s="3" t="str">
        <f>IF(G52&lt;&gt;"LIBSETS_SETTYPE_BATTLEGROUND",IF(G52&lt;&gt;"LIBSETS_SETTYPE_SPECIAL",IF(AD52&lt;&gt;"",VLOOKUP(AD52,'ESO zone constants'!$D$2:$H$4950,5,FALSE),""),""),"")</f>
        <v/>
      </c>
      <c r="AE52" s="33" t="s">
        <v>1744</v>
      </c>
      <c r="AF52" s="3" t="str">
        <f>IF(AE52&lt;&gt;"",IF(AE52&lt;&gt;"LIBSETS_DROP_MECHANIC_MONSTER_NAME",VLOOKUP(AE52,'LibSets constants'!$I$4:$L$1000,3,FALSE),""),"")</f>
        <v>Public dungeon bosses have a chance to drop a shoulder, hand, or weapon.</v>
      </c>
      <c r="AG52" s="3" t="str">
        <f>IF(AE52&lt;&gt;"",IF(AE52&lt;&gt;"LIBSETS_DROP_MECHANIC_MONSTER_NAME",VLOOKUP(AE52,'LibSets constants'!$I$4:$L$1000,4,FALSE),""),"")</f>
        <v>Öffentliche Dungeon-Bosse haben die Möglichkeit, eine Schulter, Handschuhe oder eine Waffe fallen zu lassen.</v>
      </c>
      <c r="AH52" s="3" t="str">
        <f>IF(G52&lt;&gt;"LIBSETS_SETTYPE_BATTLEGROUND",IF(G52&lt;&gt;"LIBSETS_SETTYPE_SPECIAL",IF(AI52&lt;&gt;"",VLOOKUP(AI52,'ESO zone constants'!$D$2:$H$4950,5,FALSE),""),""),"")</f>
        <v/>
      </c>
      <c r="AJ52" s="33" t="s">
        <v>1745</v>
      </c>
      <c r="AK52" s="3" t="str">
        <f>IF(AJ52&lt;&gt;"",IF(AJ52&lt;&gt;"LIBSETS_DROP_MECHANIC_MONSTER_NAME",VLOOKUP(AJ52,'LibSets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2" s="3" t="str">
        <f>IF(AJ52&lt;&gt;"",IF(AJ52&lt;&gt;"LIBSETS_DROP_MECHANIC_MONSTER_NAME",VLOOKUP(AJ52,'LibSets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2" s="3" t="str">
        <f>IF(G52&lt;&gt;"LIBSETS_SETTYPE_BATTLEGROUND",IF(G52&lt;&gt;"LIBSETS_SETTYPE_SPECIAL",IF(AN52&lt;&gt;"",VLOOKUP(AN52,'ESO zone constants'!$D$2:$H$4950,5,FALSE),""),""),"")</f>
        <v/>
      </c>
      <c r="AP52" s="3" t="str">
        <f>IF(AO52&lt;&gt;"",IF(AO52&lt;&gt;"LIBSETS_DROP_MECHANIC_MONSTER_NAME",VLOOKUP(AO52,'LibSets constants'!$I$4:$L$1000,3,FALSE),""),"")</f>
        <v/>
      </c>
      <c r="AQ52" s="3" t="str">
        <f>IF(AO52&lt;&gt;"",IF(AO52&lt;&gt;"LIBSETS_DROP_MECHANIC_MONSTER_NAME",VLOOKUP(AO52,'LibSets constants'!$I$4:$L$1000,4,FALSE),""),"")</f>
        <v/>
      </c>
      <c r="AR52" s="3" t="str">
        <f>IF(G52&lt;&gt;"LIBSETS_SETTYPE_BATTLEGROUND",IF(G52&lt;&gt;"LIBSETS_SETTYPE_SPECIAL",IF(AS52&lt;&gt;"",VLOOKUP(AS52,'ESO zone constants'!$D$2:$H$4950,5,FALSE),""),""),"")</f>
        <v/>
      </c>
      <c r="AU52" s="3" t="str">
        <f>IF(AT52&lt;&gt;"",IF(AT52&lt;&gt;"LIBSETS_DROP_MECHANIC_MONSTER_NAME",VLOOKUP(AT52,'LibSets constants'!$I$4:$L$1000,3,FALSE),""),"")</f>
        <v/>
      </c>
      <c r="AV52" s="3" t="str">
        <f>IF(AT52&lt;&gt;"",IF(AT52&lt;&gt;"LIBSETS_DROP_MECHANIC_MONSTER_NAME",VLOOKUP(AT52,'LibSets constants'!$I$4:$L$1000,4,FALSE),""),"")</f>
        <v/>
      </c>
      <c r="AW52" s="21" t="str">
        <f t="shared" si="1"/>
        <v>[70] = {wayshrines={-1,-1,-1,}, dlcId=DLC_BASE_GAME</v>
      </c>
      <c r="AX52" s="21" t="str">
        <f t="shared" si="2"/>
        <v>, zoneIds={92}, veteran=false</v>
      </c>
      <c r="AY52" s="21" t="str">
        <f t="shared" si="3"/>
        <v>, setType=LIBSETS_SETTYPE_OVERLAND</v>
      </c>
      <c r="AZ52" s="21" t="str">
        <f t="shared" si="4"/>
        <v>, dropMechanic={LIBSETS_DROP_MECHANIC_OVERLAND_BOSS_DELVE,LIBSETS_DROP_MECHANIC_OVERLAND_WORLDBOSS,LIBSETS_DROP_MECHANIC_OVERLAND_BOSS_PUBLIC_DUNGEON,LIBSETS_DROP_MECHANIC_OVERLAND_CHEST}},</v>
      </c>
      <c r="BA52" s="21" t="str">
        <f t="shared" si="5"/>
        <v xml:space="preserve"> --Seventh Legion Brute / Rohling der siebten Legion   [Bangkorai]</v>
      </c>
    </row>
    <row r="53" spans="1:53" x14ac:dyDescent="0.25">
      <c r="A53" s="12">
        <v>71</v>
      </c>
      <c r="B53" t="s">
        <v>832</v>
      </c>
      <c r="C53" t="s">
        <v>833</v>
      </c>
      <c r="D53" s="3">
        <f t="shared" si="0"/>
        <v>71</v>
      </c>
      <c r="E53" s="63"/>
      <c r="G53" s="8" t="s">
        <v>1652</v>
      </c>
      <c r="I53" t="s">
        <v>97</v>
      </c>
      <c r="J53" t="s">
        <v>97</v>
      </c>
      <c r="K53">
        <v>-1</v>
      </c>
      <c r="L53">
        <v>-1</v>
      </c>
      <c r="M53">
        <v>-1</v>
      </c>
      <c r="N53">
        <v>0</v>
      </c>
      <c r="O53" s="70" t="s">
        <v>59</v>
      </c>
      <c r="P53" s="3">
        <f>IF(AND(G53&lt;&gt;"LIBSETS_SETTYPE_BATTLEGROUND",G53&lt;&gt;"LIBSETS_SETTYPE_SPECIAL",G53&lt;&gt;"LIBSETS_SETTYPE_MYTHIC"), IF(Q53&lt;&gt;"",VLOOKUP(Q53,'ESO zone constants'!$D$2:$H$4950,5,FALSE),""),"")</f>
        <v>31</v>
      </c>
      <c r="Q53" t="str">
        <f>IF(OR(K53="",K53&lt;=0,ISERROR(K53)),IF(AND(O53&lt;&gt;"",NOT(ISERROR(O53))),O53, ""),VLOOKUP(K53,'ESO wayshrine node constants'!$A$3:$D$10003,4,FALSE))</f>
        <v>Selene's Web</v>
      </c>
      <c r="S53" s="19" t="str">
        <f>IF(AND(R53&lt;&gt;"",NOT(ISERROR(R53))),R53,IF(P53&lt;&gt;"",IF(NOT(ISERROR(VLOOKUP(P53,'ESO Dungeon constants'!$D$3:$H$9999,5,FALSE))),VLOOKUP(P53,'ESO Dungeon constants'!$D$3:$I$9999,6,FALSE),VLOOKUP(P53,'ESO zone constants'!$H$2:$K$9984,4,FALSE)),""))</f>
        <v>DLC_BASE_GAME</v>
      </c>
      <c r="T53" s="3" t="str">
        <f>IF(S53&lt;&gt;"",VLOOKUP(S53,'LibSets constants'!$B$4:$C$1000,2,FALSE),"")</f>
        <v>Included in base game</v>
      </c>
      <c r="V53" s="3" t="str">
        <f>IF(U53&lt;&gt;"",IF(U53&lt;&gt;"LIBSETS_DROP_MECHANIC_MONSTER_NAME",VLOOKUP(U53,'LibSets constants'!$I$4:$L$1000,3,FALSE),""),"")</f>
        <v/>
      </c>
      <c r="W53" s="3" t="str">
        <f>IF(U53&lt;&gt;"",IF(U53&lt;&gt;"LIBSETS_DROP_MECHANIC_MONSTER_NAME",VLOOKUP(U53,'LibSets constants'!$I$4:$L$1000,4,FALSE),""),"")</f>
        <v/>
      </c>
      <c r="X53" s="3" t="str">
        <f>IF(G53&lt;&gt;"LIBSETS_SETTYPE_BATTLEGROUND",IF(G53&lt;&gt;"LIBSETS_SETTYPE_SPECIAL",IF(Y53&lt;&gt;"",VLOOKUP(Y53,'ESO zone constants'!$D$2:$H$4950,5,FALSE),""),""),"")</f>
        <v/>
      </c>
      <c r="AA53" s="3" t="str">
        <f>IF(Z53&lt;&gt;"",IF(Z53&lt;&gt;"LIBSETS_DROP_MECHANIC_MONSTER_NAME",VLOOKUP(Z53,'LibSets constants'!$I$4:$L$1000,3,FALSE),""),"")</f>
        <v/>
      </c>
      <c r="AB53" s="3" t="str">
        <f>IF(Z53&lt;&gt;"",IF(Z53&lt;&gt;"LIBSETS_DROP_MECHANIC_MONSTER_NAME",VLOOKUP(Z53,'LibSets constants'!$I$4:$L$1000,4,FALSE),""),"")</f>
        <v/>
      </c>
      <c r="AC53" s="3" t="str">
        <f>IF(G53&lt;&gt;"LIBSETS_SETTYPE_BATTLEGROUND",IF(G53&lt;&gt;"LIBSETS_SETTYPE_SPECIAL",IF(AD53&lt;&gt;"",VLOOKUP(AD53,'ESO zone constants'!$D$2:$H$4950,5,FALSE),""),""),"")</f>
        <v/>
      </c>
      <c r="AF53" s="3" t="str">
        <f>IF(AE53&lt;&gt;"",IF(AE53&lt;&gt;"LIBSETS_DROP_MECHANIC_MONSTER_NAME",VLOOKUP(AE53,'LibSets constants'!$I$4:$L$1000,3,FALSE),""),"")</f>
        <v/>
      </c>
      <c r="AG53" s="3" t="str">
        <f>IF(AE53&lt;&gt;"",IF(AE53&lt;&gt;"LIBSETS_DROP_MECHANIC_MONSTER_NAME",VLOOKUP(AE53,'LibSets constants'!$I$4:$L$1000,4,FALSE),""),"")</f>
        <v/>
      </c>
      <c r="AH53" s="3" t="str">
        <f>IF(G53&lt;&gt;"LIBSETS_SETTYPE_BATTLEGROUND",IF(G53&lt;&gt;"LIBSETS_SETTYPE_SPECIAL",IF(AI53&lt;&gt;"",VLOOKUP(AI53,'ESO zone constants'!$D$2:$H$4950,5,FALSE),""),""),"")</f>
        <v/>
      </c>
      <c r="AK53" s="3" t="str">
        <f>IF(AJ53&lt;&gt;"",IF(AJ53&lt;&gt;"LIBSETS_DROP_MECHANIC_MONSTER_NAME",VLOOKUP(AJ53,'LibSets constants'!$I$4:$L$1000,3,FALSE),""),"")</f>
        <v/>
      </c>
      <c r="AL53" s="3" t="str">
        <f>IF(AJ53&lt;&gt;"",IF(AJ53&lt;&gt;"LIBSETS_DROP_MECHANIC_MONSTER_NAME",VLOOKUP(AJ53,'LibSets constants'!$I$4:$L$1000,4,FALSE),""),"")</f>
        <v/>
      </c>
      <c r="AM53" s="3" t="str">
        <f>IF(G53&lt;&gt;"LIBSETS_SETTYPE_BATTLEGROUND",IF(G53&lt;&gt;"LIBSETS_SETTYPE_SPECIAL",IF(AN53&lt;&gt;"",VLOOKUP(AN53,'ESO zone constants'!$D$2:$H$4950,5,FALSE),""),""),"")</f>
        <v/>
      </c>
      <c r="AP53" s="3" t="str">
        <f>IF(AO53&lt;&gt;"",IF(AO53&lt;&gt;"LIBSETS_DROP_MECHANIC_MONSTER_NAME",VLOOKUP(AO53,'LibSets constants'!$I$4:$L$1000,3,FALSE),""),"")</f>
        <v/>
      </c>
      <c r="AQ53" s="3" t="str">
        <f>IF(AO53&lt;&gt;"",IF(AO53&lt;&gt;"LIBSETS_DROP_MECHANIC_MONSTER_NAME",VLOOKUP(AO53,'LibSets constants'!$I$4:$L$1000,4,FALSE),""),"")</f>
        <v/>
      </c>
      <c r="AR53" s="3" t="str">
        <f>IF(G53&lt;&gt;"LIBSETS_SETTYPE_BATTLEGROUND",IF(G53&lt;&gt;"LIBSETS_SETTYPE_SPECIAL",IF(AS53&lt;&gt;"",VLOOKUP(AS53,'ESO zone constants'!$D$2:$H$4950,5,FALSE),""),""),"")</f>
        <v/>
      </c>
      <c r="AU53" s="3" t="str">
        <f>IF(AT53&lt;&gt;"",IF(AT53&lt;&gt;"LIBSETS_DROP_MECHANIC_MONSTER_NAME",VLOOKUP(AT53,'LibSets constants'!$I$4:$L$1000,3,FALSE),""),"")</f>
        <v/>
      </c>
      <c r="AV53" s="3" t="str">
        <f>IF(AT53&lt;&gt;"",IF(AT53&lt;&gt;"LIBSETS_DROP_MECHANIC_MONSTER_NAME",VLOOKUP(AT53,'LibSets constants'!$I$4:$L$1000,4,FALSE),""),"")</f>
        <v/>
      </c>
      <c r="AW53" s="21" t="str">
        <f t="shared" si="1"/>
        <v>[71] = {wayshrines={-1,-1,-1,}, dlcId=DLC_BASE_GAME</v>
      </c>
      <c r="AX53" s="21" t="str">
        <f t="shared" si="2"/>
        <v>, zoneIds={31}, veteran=false</v>
      </c>
      <c r="AY53" s="21" t="str">
        <f t="shared" si="3"/>
        <v>, setType=LIBSETS_SETTYPE_DUNGEON</v>
      </c>
      <c r="AZ53" s="21" t="str">
        <f t="shared" si="4"/>
        <v>},</v>
      </c>
      <c r="BA53" s="21" t="str">
        <f t="shared" si="5"/>
        <v xml:space="preserve"> --Durok's Bane / Duroks Fluch   [Selene's Web]</v>
      </c>
    </row>
    <row r="54" spans="1:53" x14ac:dyDescent="0.25">
      <c r="A54" s="12">
        <v>72</v>
      </c>
      <c r="B54" t="s">
        <v>834</v>
      </c>
      <c r="C54" t="s">
        <v>835</v>
      </c>
      <c r="D54" s="3">
        <f t="shared" si="0"/>
        <v>72</v>
      </c>
      <c r="E54" s="63"/>
      <c r="G54" s="8" t="s">
        <v>1652</v>
      </c>
      <c r="I54" t="s">
        <v>97</v>
      </c>
      <c r="J54" t="s">
        <v>97</v>
      </c>
      <c r="K54">
        <v>-1</v>
      </c>
      <c r="L54">
        <v>-1</v>
      </c>
      <c r="M54">
        <v>-1</v>
      </c>
      <c r="N54">
        <v>0</v>
      </c>
      <c r="O54" s="70" t="s">
        <v>70</v>
      </c>
      <c r="P54" s="3">
        <f>IF(AND(G54&lt;&gt;"LIBSETS_SETTYPE_BATTLEGROUND",G54&lt;&gt;"LIBSETS_SETTYPE_SPECIAL",G54&lt;&gt;"LIBSETS_SETTYPE_MYTHIC"), IF(Q54&lt;&gt;"",VLOOKUP(Q54,'ESO zone constants'!$D$2:$H$4950,5,FALSE),""),"")</f>
        <v>64</v>
      </c>
      <c r="Q54" t="str">
        <f>IF(OR(K54="",K54&lt;=0,ISERROR(K54)),IF(AND(O54&lt;&gt;"",NOT(ISERROR(O54))),O54, ""),VLOOKUP(K54,'ESO wayshrine node constants'!$A$3:$D$10003,4,FALSE))</f>
        <v>Blessed Crucible</v>
      </c>
      <c r="S54" s="19" t="str">
        <f>IF(AND(R54&lt;&gt;"",NOT(ISERROR(R54))),R54,IF(P54&lt;&gt;"",IF(NOT(ISERROR(VLOOKUP(P54,'ESO Dungeon constants'!$D$3:$H$9999,5,FALSE))),VLOOKUP(P54,'ESO Dungeon constants'!$D$3:$I$9999,6,FALSE),VLOOKUP(P54,'ESO zone constants'!$H$2:$K$9984,4,FALSE)),""))</f>
        <v>DLC_BASE_GAME</v>
      </c>
      <c r="T54" s="3" t="str">
        <f>IF(S54&lt;&gt;"",VLOOKUP(S54,'LibSets constants'!$B$4:$C$1000,2,FALSE),"")</f>
        <v>Included in base game</v>
      </c>
      <c r="V54" s="44" t="str">
        <f>IF(U54&lt;&gt;"",IF(U54&lt;&gt;"LIBSETS_DROP_MECHANIC_MONSTER_NAME",VLOOKUP(U54,'LibSets constants'!$I$4:$L$1000,3,FALSE),""),"")</f>
        <v/>
      </c>
      <c r="W54" s="3" t="str">
        <f>IF(U54&lt;&gt;"",IF(U54&lt;&gt;"LIBSETS_DROP_MECHANIC_MONSTER_NAME",VLOOKUP(U54,'LibSets constants'!$I$4:$L$1000,4,FALSE),""),"")</f>
        <v/>
      </c>
      <c r="X54" s="3" t="str">
        <f>IF(G54&lt;&gt;"LIBSETS_SETTYPE_BATTLEGROUND",IF(G54&lt;&gt;"LIBSETS_SETTYPE_SPECIAL",IF(Y54&lt;&gt;"",VLOOKUP(Y54,'ESO zone constants'!$D$2:$H$4950,5,FALSE),""),""),"")</f>
        <v/>
      </c>
      <c r="Z54" s="45"/>
      <c r="AA54" s="44" t="str">
        <f>IF(Z54&lt;&gt;"",IF(Z54&lt;&gt;"LIBSETS_DROP_MECHANIC_MONSTER_NAME",VLOOKUP(Z54,'LibSets constants'!$I$4:$L$1000,3,FALSE),""),"")</f>
        <v/>
      </c>
      <c r="AB54" s="44" t="str">
        <f>IF(Z54&lt;&gt;"",IF(Z54&lt;&gt;"LIBSETS_DROP_MECHANIC_MONSTER_NAME",VLOOKUP(Z54,'LibSets constants'!$I$4:$L$1000,4,FALSE),""),"")</f>
        <v/>
      </c>
      <c r="AC54" s="3" t="str">
        <f>IF(G54&lt;&gt;"LIBSETS_SETTYPE_BATTLEGROUND",IF(G54&lt;&gt;"LIBSETS_SETTYPE_SPECIAL",IF(AD54&lt;&gt;"",VLOOKUP(AD54,'ESO zone constants'!$D$2:$H$4950,5,FALSE),""),""),"")</f>
        <v/>
      </c>
      <c r="AE54" s="45"/>
      <c r="AF54" s="44" t="str">
        <f>IF(AE54&lt;&gt;"",IF(AE54&lt;&gt;"LIBSETS_DROP_MECHANIC_MONSTER_NAME",VLOOKUP(AE54,'LibSets constants'!$I$4:$L$1000,3,FALSE),""),"")</f>
        <v/>
      </c>
      <c r="AG54" s="44" t="str">
        <f>IF(AE54&lt;&gt;"",IF(AE54&lt;&gt;"LIBSETS_DROP_MECHANIC_MONSTER_NAME",VLOOKUP(AE54,'LibSets constants'!$I$4:$L$1000,4,FALSE),""),"")</f>
        <v/>
      </c>
      <c r="AH54" s="3" t="str">
        <f>IF(G54&lt;&gt;"LIBSETS_SETTYPE_BATTLEGROUND",IF(G54&lt;&gt;"LIBSETS_SETTYPE_SPECIAL",IF(AI54&lt;&gt;"",VLOOKUP(AI54,'ESO zone constants'!$D$2:$H$4950,5,FALSE),""),""),"")</f>
        <v/>
      </c>
      <c r="AJ54" s="45"/>
      <c r="AK54" s="44" t="str">
        <f>IF(AJ54&lt;&gt;"",IF(AJ54&lt;&gt;"LIBSETS_DROP_MECHANIC_MONSTER_NAME",VLOOKUP(AJ54,'LibSets constants'!$I$4:$L$1000,3,FALSE),""),"")</f>
        <v/>
      </c>
      <c r="AL54" s="44" t="str">
        <f>IF(AJ54&lt;&gt;"",IF(AJ54&lt;&gt;"LIBSETS_DROP_MECHANIC_MONSTER_NAME",VLOOKUP(AJ54,'LibSets constants'!$I$4:$L$1000,4,FALSE),""),"")</f>
        <v/>
      </c>
      <c r="AM54" s="3" t="str">
        <f>IF(G54&lt;&gt;"LIBSETS_SETTYPE_BATTLEGROUND",IF(G54&lt;&gt;"LIBSETS_SETTYPE_SPECIAL",IF(AN54&lt;&gt;"",VLOOKUP(AN54,'ESO zone constants'!$D$2:$H$4950,5,FALSE),""),""),"")</f>
        <v/>
      </c>
      <c r="AO54" s="45"/>
      <c r="AP54" s="44" t="str">
        <f>IF(AO54&lt;&gt;"",IF(AO54&lt;&gt;"LIBSETS_DROP_MECHANIC_MONSTER_NAME",VLOOKUP(AO54,'LibSets constants'!$I$4:$L$1000,3,FALSE),""),"")</f>
        <v/>
      </c>
      <c r="AQ54" s="44" t="str">
        <f>IF(AO54&lt;&gt;"",IF(AO54&lt;&gt;"LIBSETS_DROP_MECHANIC_MONSTER_NAME",VLOOKUP(AO54,'LibSets constants'!$I$4:$L$1000,4,FALSE),""),"")</f>
        <v/>
      </c>
      <c r="AR54" s="3" t="str">
        <f>IF(G54&lt;&gt;"LIBSETS_SETTYPE_BATTLEGROUND",IF(G54&lt;&gt;"LIBSETS_SETTYPE_SPECIAL",IF(AS54&lt;&gt;"",VLOOKUP(AS54,'ESO zone constants'!$D$2:$H$4950,5,FALSE),""),""),"")</f>
        <v/>
      </c>
      <c r="AT54" s="45"/>
      <c r="AU54" s="44" t="str">
        <f>IF(AT54&lt;&gt;"",IF(AT54&lt;&gt;"LIBSETS_DROP_MECHANIC_MONSTER_NAME",VLOOKUP(AT54,'LibSets constants'!$I$4:$L$1000,3,FALSE),""),"")</f>
        <v/>
      </c>
      <c r="AV54" s="44" t="str">
        <f>IF(AT54&lt;&gt;"",IF(AT54&lt;&gt;"LIBSETS_DROP_MECHANIC_MONSTER_NAME",VLOOKUP(AT54,'LibSets constants'!$I$4:$L$1000,4,FALSE),""),"")</f>
        <v/>
      </c>
      <c r="AW54" s="21" t="str">
        <f t="shared" si="1"/>
        <v>[72] = {wayshrines={-1,-1,-1,}, dlcId=DLC_BASE_GAME</v>
      </c>
      <c r="AX54" s="21" t="str">
        <f t="shared" si="2"/>
        <v>, zoneIds={64}, veteran=false</v>
      </c>
      <c r="AY54" s="21" t="str">
        <f t="shared" si="3"/>
        <v>, setType=LIBSETS_SETTYPE_DUNGEON</v>
      </c>
      <c r="AZ54" s="21" t="str">
        <f t="shared" si="4"/>
        <v>},</v>
      </c>
      <c r="BA54" s="21" t="str">
        <f t="shared" si="5"/>
        <v xml:space="preserve"> --Nikulas' Heavy Armor / Nikulas' schwere Rüstung   [Blessed Crucible]</v>
      </c>
    </row>
    <row r="55" spans="1:53" x14ac:dyDescent="0.25">
      <c r="A55" s="5">
        <v>73</v>
      </c>
      <c r="B55" t="s">
        <v>836</v>
      </c>
      <c r="C55" t="s">
        <v>837</v>
      </c>
      <c r="D55" s="3">
        <f t="shared" si="0"/>
        <v>73</v>
      </c>
      <c r="E55" s="63"/>
      <c r="G55" s="8" t="s">
        <v>1649</v>
      </c>
      <c r="I55" t="s">
        <v>97</v>
      </c>
      <c r="J55" t="s">
        <v>97</v>
      </c>
      <c r="K55">
        <v>135</v>
      </c>
      <c r="L55">
        <v>135</v>
      </c>
      <c r="M55">
        <v>135</v>
      </c>
      <c r="N55">
        <v>8</v>
      </c>
      <c r="P55" s="3">
        <f>IF(AND(G55&lt;&gt;"LIBSETS_SETTYPE_BATTLEGROUND",G55&lt;&gt;"LIBSETS_SETTYPE_SPECIAL",G55&lt;&gt;"LIBSETS_SETTYPE_MYTHIC"), IF(Q55&lt;&gt;"",VLOOKUP(Q55,'ESO zone constants'!$D$2:$H$4950,5,FALSE),""),"")</f>
        <v>347</v>
      </c>
      <c r="Q55" t="str">
        <f>IF(OR(K55="",K55&lt;=0,ISERROR(K55)),IF(AND(O55&lt;&gt;"",NOT(ISERROR(O55))),O55, ""),VLOOKUP(K55,'ESO wayshrine node constants'!$A$3:$D$10003,4,FALSE))</f>
        <v>Coldharbour</v>
      </c>
      <c r="S55" s="19" t="str">
        <f>IF(AND(R55&lt;&gt;"",NOT(ISERROR(R55))),R55,IF(P55&lt;&gt;"",IF(NOT(ISERROR(VLOOKUP(P55,'ESO Dungeon constants'!$D$3:$H$9999,5,FALSE))),VLOOKUP(P55,'ESO Dungeon constants'!$D$3:$I$9999,6,FALSE),VLOOKUP(P55,'ESO zone constants'!$H$2:$K$9984,4,FALSE)),""))</f>
        <v>DLC_BASE_GAME</v>
      </c>
      <c r="T55" s="3" t="str">
        <f>IF(S55&lt;&gt;"",VLOOKUP(S55,'LibSets constants'!$B$4:$C$1000,2,FALSE),"")</f>
        <v>Included in base game</v>
      </c>
      <c r="V55" s="44" t="str">
        <f>IF(U55&lt;&gt;"",IF(U55&lt;&gt;"LIBSETS_DROP_MECHANIC_MONSTER_NAME",VLOOKUP(U55,'LibSets constants'!$I$4:$L$1000,3,FALSE),""),"")</f>
        <v/>
      </c>
      <c r="W55" s="3" t="str">
        <f>IF(U55&lt;&gt;"",IF(U55&lt;&gt;"LIBSETS_DROP_MECHANIC_MONSTER_NAME",VLOOKUP(U55,'LibSets constants'!$I$4:$L$1000,4,FALSE),""),"")</f>
        <v/>
      </c>
      <c r="X55" s="3">
        <f>IF(G55&lt;&gt;"LIBSETS_SETTYPE_BATTLEGROUND",IF(G55&lt;&gt;"LIBSETS_SETTYPE_SPECIAL",IF(Y55&lt;&gt;"",VLOOKUP(Y55,'ESO zone constants'!$D$2:$H$4950,5,FALSE),""),""),"")</f>
        <v>347</v>
      </c>
      <c r="Y55" t="str">
        <f>VLOOKUP(L55,'ESO wayshrine node constants'!$A$3:$D$10003,4,FALSE)</f>
        <v>Coldharbour</v>
      </c>
      <c r="Z55" s="45"/>
      <c r="AA55" s="44" t="str">
        <f>IF(Z55&lt;&gt;"",IF(Z55&lt;&gt;"LIBSETS_DROP_MECHANIC_MONSTER_NAME",VLOOKUP(Z55,'LibSets constants'!$I$4:$L$1000,3,FALSE),""),"")</f>
        <v/>
      </c>
      <c r="AB55" s="44" t="str">
        <f>IF(Z55&lt;&gt;"",IF(Z55&lt;&gt;"LIBSETS_DROP_MECHANIC_MONSTER_NAME",VLOOKUP(Z55,'LibSets constants'!$I$4:$L$1000,4,FALSE),""),"")</f>
        <v/>
      </c>
      <c r="AC55" s="3">
        <f>IF(G55&lt;&gt;"LIBSETS_SETTYPE_BATTLEGROUND",IF(G55&lt;&gt;"LIBSETS_SETTYPE_SPECIAL",IF(AD55&lt;&gt;"",VLOOKUP(AD55,'ESO zone constants'!$D$2:$H$4950,5,FALSE),""),""),"")</f>
        <v>347</v>
      </c>
      <c r="AD55" t="str">
        <f>VLOOKUP(M55,'ESO wayshrine node constants'!$A$3:$D$10003,4,FALSE)</f>
        <v>Coldharbour</v>
      </c>
      <c r="AE55" s="45"/>
      <c r="AF55" s="44" t="str">
        <f>IF(AE55&lt;&gt;"",IF(AE55&lt;&gt;"LIBSETS_DROP_MECHANIC_MONSTER_NAME",VLOOKUP(AE55,'LibSets constants'!$I$4:$L$1000,3,FALSE),""),"")</f>
        <v/>
      </c>
      <c r="AG55" s="44" t="str">
        <f>IF(AE55&lt;&gt;"",IF(AE55&lt;&gt;"LIBSETS_DROP_MECHANIC_MONSTER_NAME",VLOOKUP(AE55,'LibSets constants'!$I$4:$L$1000,4,FALSE),""),"")</f>
        <v/>
      </c>
      <c r="AH55" s="3" t="str">
        <f>IF(G55&lt;&gt;"LIBSETS_SETTYPE_BATTLEGROUND",IF(G55&lt;&gt;"LIBSETS_SETTYPE_SPECIAL",IF(AI55&lt;&gt;"",VLOOKUP(AI55,'ESO zone constants'!$D$2:$H$4950,5,FALSE),""),""),"")</f>
        <v/>
      </c>
      <c r="AJ55" s="45"/>
      <c r="AK55" s="44" t="str">
        <f>IF(AJ55&lt;&gt;"",IF(AJ55&lt;&gt;"LIBSETS_DROP_MECHANIC_MONSTER_NAME",VLOOKUP(AJ55,'LibSets constants'!$I$4:$L$1000,3,FALSE),""),"")</f>
        <v/>
      </c>
      <c r="AL55" s="44" t="str">
        <f>IF(AJ55&lt;&gt;"",IF(AJ55&lt;&gt;"LIBSETS_DROP_MECHANIC_MONSTER_NAME",VLOOKUP(AJ55,'LibSets constants'!$I$4:$L$1000,4,FALSE),""),"")</f>
        <v/>
      </c>
      <c r="AM55" s="3" t="str">
        <f>IF(G55&lt;&gt;"LIBSETS_SETTYPE_BATTLEGROUND",IF(G55&lt;&gt;"LIBSETS_SETTYPE_SPECIAL",IF(AN55&lt;&gt;"",VLOOKUP(AN55,'ESO zone constants'!$D$2:$H$4950,5,FALSE),""),""),"")</f>
        <v/>
      </c>
      <c r="AO55" s="45"/>
      <c r="AP55" s="44" t="str">
        <f>IF(AO55&lt;&gt;"",IF(AO55&lt;&gt;"LIBSETS_DROP_MECHANIC_MONSTER_NAME",VLOOKUP(AO55,'LibSets constants'!$I$4:$L$1000,3,FALSE),""),"")</f>
        <v/>
      </c>
      <c r="AQ55" s="44" t="str">
        <f>IF(AO55&lt;&gt;"",IF(AO55&lt;&gt;"LIBSETS_DROP_MECHANIC_MONSTER_NAME",VLOOKUP(AO55,'LibSets constants'!$I$4:$L$1000,4,FALSE),""),"")</f>
        <v/>
      </c>
      <c r="AR55" s="3" t="str">
        <f>IF(G55&lt;&gt;"LIBSETS_SETTYPE_BATTLEGROUND",IF(G55&lt;&gt;"LIBSETS_SETTYPE_SPECIAL",IF(AS55&lt;&gt;"",VLOOKUP(AS55,'ESO zone constants'!$D$2:$H$4950,5,FALSE),""),""),"")</f>
        <v/>
      </c>
      <c r="AT55" s="45"/>
      <c r="AU55" s="44" t="str">
        <f>IF(AT55&lt;&gt;"",IF(AT55&lt;&gt;"LIBSETS_DROP_MECHANIC_MONSTER_NAME",VLOOKUP(AT55,'LibSets constants'!$I$4:$L$1000,3,FALSE),""),"")</f>
        <v/>
      </c>
      <c r="AV55" s="44" t="str">
        <f>IF(AT55&lt;&gt;"",IF(AT55&lt;&gt;"LIBSETS_DROP_MECHANIC_MONSTER_NAME",VLOOKUP(AT55,'LibSets constants'!$I$4:$L$1000,4,FALSE),""),"")</f>
        <v/>
      </c>
      <c r="AW55" s="21" t="str">
        <f t="shared" si="1"/>
        <v>[73] = {wayshrines={135,135,135,}, traitsNeeded=8, dlcId=DLC_BASE_GAME</v>
      </c>
      <c r="AX55" s="21" t="str">
        <f t="shared" si="2"/>
        <v>, zoneIds={347,347,347}, veteran=false</v>
      </c>
      <c r="AY55" s="21" t="str">
        <f t="shared" si="3"/>
        <v>, setType=LIBSETS_SETTYPE_CRAFTED</v>
      </c>
      <c r="AZ55" s="21" t="str">
        <f t="shared" si="4"/>
        <v>},</v>
      </c>
      <c r="BA55" s="21" t="str">
        <f t="shared" si="5"/>
        <v xml:space="preserve"> --Oblivion's Foe / Erinnerung   [Coldharbour, Coldharbour, Coldharbour]</v>
      </c>
    </row>
    <row r="56" spans="1:53" x14ac:dyDescent="0.25">
      <c r="A56" s="5">
        <v>74</v>
      </c>
      <c r="B56" t="s">
        <v>838</v>
      </c>
      <c r="C56" t="s">
        <v>839</v>
      </c>
      <c r="D56" s="3">
        <f t="shared" si="0"/>
        <v>74</v>
      </c>
      <c r="E56" s="63"/>
      <c r="G56" s="8" t="s">
        <v>1649</v>
      </c>
      <c r="I56" t="s">
        <v>97</v>
      </c>
      <c r="J56" t="s">
        <v>97</v>
      </c>
      <c r="K56">
        <v>133</v>
      </c>
      <c r="L56">
        <v>133</v>
      </c>
      <c r="M56">
        <v>133</v>
      </c>
      <c r="N56">
        <v>8</v>
      </c>
      <c r="P56" s="3">
        <f>IF(AND(G56&lt;&gt;"LIBSETS_SETTYPE_BATTLEGROUND",G56&lt;&gt;"LIBSETS_SETTYPE_SPECIAL",G56&lt;&gt;"LIBSETS_SETTYPE_MYTHIC"), IF(Q56&lt;&gt;"",VLOOKUP(Q56,'ESO zone constants'!$D$2:$H$4950,5,FALSE),""),"")</f>
        <v>347</v>
      </c>
      <c r="Q56" t="str">
        <f>IF(OR(K56="",K56&lt;=0,ISERROR(K56)),IF(AND(O56&lt;&gt;"",NOT(ISERROR(O56))),O56, ""),VLOOKUP(K56,'ESO wayshrine node constants'!$A$3:$D$10003,4,FALSE))</f>
        <v>Coldharbour</v>
      </c>
      <c r="S56" s="19" t="str">
        <f>IF(AND(R56&lt;&gt;"",NOT(ISERROR(R56))),R56,IF(P56&lt;&gt;"",IF(NOT(ISERROR(VLOOKUP(P56,'ESO Dungeon constants'!$D$3:$H$9999,5,FALSE))),VLOOKUP(P56,'ESO Dungeon constants'!$D$3:$I$9999,6,FALSE),VLOOKUP(P56,'ESO zone constants'!$H$2:$K$9984,4,FALSE)),""))</f>
        <v>DLC_BASE_GAME</v>
      </c>
      <c r="T56" s="3" t="str">
        <f>IF(S56&lt;&gt;"",VLOOKUP(S56,'LibSets constants'!$B$4:$C$1000,2,FALSE),"")</f>
        <v>Included in base game</v>
      </c>
      <c r="V56" s="3" t="str">
        <f>IF(U56&lt;&gt;"",IF(U56&lt;&gt;"LIBSETS_DROP_MECHANIC_MONSTER_NAME",VLOOKUP(U56,'LibSets constants'!$I$4:$L$1000,3,FALSE),""),"")</f>
        <v/>
      </c>
      <c r="W56" s="3" t="str">
        <f>IF(U56&lt;&gt;"",IF(U56&lt;&gt;"LIBSETS_DROP_MECHANIC_MONSTER_NAME",VLOOKUP(U56,'LibSets constants'!$I$4:$L$1000,4,FALSE),""),"")</f>
        <v/>
      </c>
      <c r="X56" s="3">
        <f>IF(G56&lt;&gt;"LIBSETS_SETTYPE_BATTLEGROUND",IF(G56&lt;&gt;"LIBSETS_SETTYPE_SPECIAL",IF(Y56&lt;&gt;"",VLOOKUP(Y56,'ESO zone constants'!$D$2:$H$4950,5,FALSE),""),""),"")</f>
        <v>347</v>
      </c>
      <c r="Y56" t="str">
        <f>VLOOKUP(L56,'ESO wayshrine node constants'!$A$3:$D$10003,4,FALSE)</f>
        <v>Coldharbour</v>
      </c>
      <c r="AA56" s="3" t="str">
        <f>IF(Z56&lt;&gt;"",IF(Z56&lt;&gt;"LIBSETS_DROP_MECHANIC_MONSTER_NAME",VLOOKUP(Z56,'LibSets constants'!$I$4:$L$1000,3,FALSE),""),"")</f>
        <v/>
      </c>
      <c r="AB56" s="3" t="str">
        <f>IF(Z56&lt;&gt;"",IF(Z56&lt;&gt;"LIBSETS_DROP_MECHANIC_MONSTER_NAME",VLOOKUP(Z56,'LibSets constants'!$I$4:$L$1000,4,FALSE),""),"")</f>
        <v/>
      </c>
      <c r="AC56" s="3">
        <f>IF(G56&lt;&gt;"LIBSETS_SETTYPE_BATTLEGROUND",IF(G56&lt;&gt;"LIBSETS_SETTYPE_SPECIAL",IF(AD56&lt;&gt;"",VLOOKUP(AD56,'ESO zone constants'!$D$2:$H$4950,5,FALSE),""),""),"")</f>
        <v>347</v>
      </c>
      <c r="AD56" t="str">
        <f>VLOOKUP(M56,'ESO wayshrine node constants'!$A$3:$D$10003,4,FALSE)</f>
        <v>Coldharbour</v>
      </c>
      <c r="AF56" s="3" t="str">
        <f>IF(AE56&lt;&gt;"",IF(AE56&lt;&gt;"LIBSETS_DROP_MECHANIC_MONSTER_NAME",VLOOKUP(AE56,'LibSets constants'!$I$4:$L$1000,3,FALSE),""),"")</f>
        <v/>
      </c>
      <c r="AG56" s="3" t="str">
        <f>IF(AE56&lt;&gt;"",IF(AE56&lt;&gt;"LIBSETS_DROP_MECHANIC_MONSTER_NAME",VLOOKUP(AE56,'LibSets constants'!$I$4:$L$1000,4,FALSE),""),"")</f>
        <v/>
      </c>
      <c r="AH56" s="3" t="str">
        <f>IF(G56&lt;&gt;"LIBSETS_SETTYPE_BATTLEGROUND",IF(G56&lt;&gt;"LIBSETS_SETTYPE_SPECIAL",IF(AI56&lt;&gt;"",VLOOKUP(AI56,'ESO zone constants'!$D$2:$H$4950,5,FALSE),""),""),"")</f>
        <v/>
      </c>
      <c r="AK56" s="3" t="str">
        <f>IF(AJ56&lt;&gt;"",IF(AJ56&lt;&gt;"LIBSETS_DROP_MECHANIC_MONSTER_NAME",VLOOKUP(AJ56,'LibSets constants'!$I$4:$L$1000,3,FALSE),""),"")</f>
        <v/>
      </c>
      <c r="AL56" s="3" t="str">
        <f>IF(AJ56&lt;&gt;"",IF(AJ56&lt;&gt;"LIBSETS_DROP_MECHANIC_MONSTER_NAME",VLOOKUP(AJ56,'LibSets constants'!$I$4:$L$1000,4,FALSE),""),"")</f>
        <v/>
      </c>
      <c r="AM56" s="3" t="str">
        <f>IF(G56&lt;&gt;"LIBSETS_SETTYPE_BATTLEGROUND",IF(G56&lt;&gt;"LIBSETS_SETTYPE_SPECIAL",IF(AN56&lt;&gt;"",VLOOKUP(AN56,'ESO zone constants'!$D$2:$H$4950,5,FALSE),""),""),"")</f>
        <v/>
      </c>
      <c r="AP56" s="3" t="str">
        <f>IF(AO56&lt;&gt;"",IF(AO56&lt;&gt;"LIBSETS_DROP_MECHANIC_MONSTER_NAME",VLOOKUP(AO56,'LibSets constants'!$I$4:$L$1000,3,FALSE),""),"")</f>
        <v/>
      </c>
      <c r="AQ56" s="3" t="str">
        <f>IF(AO56&lt;&gt;"",IF(AO56&lt;&gt;"LIBSETS_DROP_MECHANIC_MONSTER_NAME",VLOOKUP(AO56,'LibSets constants'!$I$4:$L$1000,4,FALSE),""),"")</f>
        <v/>
      </c>
      <c r="AR56" s="3" t="str">
        <f>IF(G56&lt;&gt;"LIBSETS_SETTYPE_BATTLEGROUND",IF(G56&lt;&gt;"LIBSETS_SETTYPE_SPECIAL",IF(AS56&lt;&gt;"",VLOOKUP(AS56,'ESO zone constants'!$D$2:$H$4950,5,FALSE),""),""),"")</f>
        <v/>
      </c>
      <c r="AU56" s="3" t="str">
        <f>IF(AT56&lt;&gt;"",IF(AT56&lt;&gt;"LIBSETS_DROP_MECHANIC_MONSTER_NAME",VLOOKUP(AT56,'LibSets constants'!$I$4:$L$1000,3,FALSE),""),"")</f>
        <v/>
      </c>
      <c r="AV56" s="3" t="str">
        <f>IF(AT56&lt;&gt;"",IF(AT56&lt;&gt;"LIBSETS_DROP_MECHANIC_MONSTER_NAME",VLOOKUP(AT56,'LibSets constants'!$I$4:$L$1000,4,FALSE),""),"")</f>
        <v/>
      </c>
      <c r="AW56" s="21" t="str">
        <f t="shared" si="1"/>
        <v>[74] = {wayshrines={133,133,133,}, traitsNeeded=8, dlcId=DLC_BASE_GAME</v>
      </c>
      <c r="AX56" s="21" t="str">
        <f t="shared" si="2"/>
        <v>, zoneIds={347,347,347}, veteran=false</v>
      </c>
      <c r="AY56" s="21" t="str">
        <f t="shared" si="3"/>
        <v>, setType=LIBSETS_SETTYPE_CRAFTED</v>
      </c>
      <c r="AZ56" s="21" t="str">
        <f t="shared" si="4"/>
        <v>},</v>
      </c>
      <c r="BA56" s="21" t="str">
        <f t="shared" si="5"/>
        <v xml:space="preserve"> --Spectre's Eye / Schemenauge   [Coldharbour, Coldharbour, Coldharbour]</v>
      </c>
    </row>
    <row r="57" spans="1:53" x14ac:dyDescent="0.25">
      <c r="A57" s="5">
        <v>75</v>
      </c>
      <c r="B57" t="s">
        <v>840</v>
      </c>
      <c r="C57" t="s">
        <v>841</v>
      </c>
      <c r="D57" s="3">
        <f t="shared" si="0"/>
        <v>75</v>
      </c>
      <c r="E57" s="63"/>
      <c r="G57" s="8" t="s">
        <v>1649</v>
      </c>
      <c r="I57" t="s">
        <v>97</v>
      </c>
      <c r="J57" t="s">
        <v>97</v>
      </c>
      <c r="K57">
        <v>19</v>
      </c>
      <c r="L57">
        <v>165</v>
      </c>
      <c r="M57">
        <v>24</v>
      </c>
      <c r="N57">
        <v>3</v>
      </c>
      <c r="P57" s="3">
        <f>IF(AND(G57&lt;&gt;"LIBSETS_SETTYPE_BATTLEGROUND",G57&lt;&gt;"LIBSETS_SETTYPE_SPECIAL",G57&lt;&gt;"LIBSETS_SETTYPE_MYTHIC"), IF(Q57&lt;&gt;"",VLOOKUP(Q57,'ESO zone constants'!$D$2:$H$4950,5,FALSE),""),"")</f>
        <v>19</v>
      </c>
      <c r="Q57" t="str">
        <f>IF(OR(K57="",K57&lt;=0,ISERROR(K57)),IF(AND(O57&lt;&gt;"",NOT(ISERROR(O57))),O57, ""),VLOOKUP(K57,'ESO wayshrine node constants'!$A$3:$D$10003,4,FALSE))</f>
        <v>Stormhaven</v>
      </c>
      <c r="S57" s="19" t="str">
        <f>IF(AND(R57&lt;&gt;"",NOT(ISERROR(R57))),R57,IF(P57&lt;&gt;"",IF(NOT(ISERROR(VLOOKUP(P57,'ESO Dungeon constants'!$D$3:$H$9999,5,FALSE))),VLOOKUP(P57,'ESO Dungeon constants'!$D$3:$I$9999,6,FALSE),VLOOKUP(P57,'ESO zone constants'!$H$2:$K$9984,4,FALSE)),""))</f>
        <v>DLC_BASE_GAME</v>
      </c>
      <c r="T57" s="3" t="str">
        <f>IF(S57&lt;&gt;"",VLOOKUP(S57,'LibSets constants'!$B$4:$C$1000,2,FALSE),"")</f>
        <v>Included in base game</v>
      </c>
      <c r="V57" s="44" t="str">
        <f>IF(U57&lt;&gt;"",IF(U57&lt;&gt;"LIBSETS_DROP_MECHANIC_MONSTER_NAME",VLOOKUP(U57,'LibSets constants'!$I$4:$L$1000,3,FALSE),""),"")</f>
        <v/>
      </c>
      <c r="W57" s="44" t="str">
        <f>IF(U57&lt;&gt;"",IF(U57&lt;&gt;"LIBSETS_DROP_MECHANIC_MONSTER_NAME",VLOOKUP(U57,'LibSets constants'!$I$4:$L$1000,4,FALSE),""),"")</f>
        <v/>
      </c>
      <c r="X57" s="3">
        <f>IF(G57&lt;&gt;"LIBSETS_SETTYPE_BATTLEGROUND",IF(G57&lt;&gt;"LIBSETS_SETTYPE_SPECIAL",IF(Y57&lt;&gt;"",VLOOKUP(Y57,'ESO zone constants'!$D$2:$H$4950,5,FALSE),""),""),"")</f>
        <v>383</v>
      </c>
      <c r="Y57" t="str">
        <f>VLOOKUP(L57,'ESO wayshrine node constants'!$A$3:$D$10003,4,FALSE)</f>
        <v>Grahtwood</v>
      </c>
      <c r="Z57" s="45"/>
      <c r="AA57" s="44" t="str">
        <f>IF(Z57&lt;&gt;"",IF(Z57&lt;&gt;"LIBSETS_DROP_MECHANIC_MONSTER_NAME",VLOOKUP(Z57,'LibSets constants'!$I$4:$L$1000,3,FALSE),""),"")</f>
        <v/>
      </c>
      <c r="AB57" s="44" t="str">
        <f>IF(Z57&lt;&gt;"",IF(Z57&lt;&gt;"LIBSETS_DROP_MECHANIC_MONSTER_NAME",VLOOKUP(Z57,'LibSets constants'!$I$4:$L$1000,4,FALSE),""),"")</f>
        <v/>
      </c>
      <c r="AC57" s="3">
        <f>IF(G57&lt;&gt;"LIBSETS_SETTYPE_BATTLEGROUND",IF(G57&lt;&gt;"LIBSETS_SETTYPE_SPECIAL",IF(AD57&lt;&gt;"",VLOOKUP(AD57,'ESO zone constants'!$D$2:$H$4950,5,FALSE),""),""),"")</f>
        <v>57</v>
      </c>
      <c r="AD57" t="str">
        <f>VLOOKUP(M57,'ESO wayshrine node constants'!$A$3:$D$10003,4,FALSE)</f>
        <v>Deshaan</v>
      </c>
      <c r="AE57" s="45"/>
      <c r="AF57" s="44" t="str">
        <f>IF(AE57&lt;&gt;"",IF(AE57&lt;&gt;"LIBSETS_DROP_MECHANIC_MONSTER_NAME",VLOOKUP(AE57,'LibSets constants'!$I$4:$L$1000,3,FALSE),""),"")</f>
        <v/>
      </c>
      <c r="AG57" s="44" t="str">
        <f>IF(AE57&lt;&gt;"",IF(AE57&lt;&gt;"LIBSETS_DROP_MECHANIC_MONSTER_NAME",VLOOKUP(AE57,'LibSets constants'!$I$4:$L$1000,4,FALSE),""),"")</f>
        <v/>
      </c>
      <c r="AH57" s="3" t="str">
        <f>IF(G57&lt;&gt;"LIBSETS_SETTYPE_BATTLEGROUND",IF(G57&lt;&gt;"LIBSETS_SETTYPE_SPECIAL",IF(AI57&lt;&gt;"",VLOOKUP(AI57,'ESO zone constants'!$D$2:$H$4950,5,FALSE),""),""),"")</f>
        <v/>
      </c>
      <c r="AJ57" s="45"/>
      <c r="AK57" s="44" t="str">
        <f>IF(AJ57&lt;&gt;"",IF(AJ57&lt;&gt;"LIBSETS_DROP_MECHANIC_MONSTER_NAME",VLOOKUP(AJ57,'LibSets constants'!$I$4:$L$1000,3,FALSE),""),"")</f>
        <v/>
      </c>
      <c r="AL57" s="44" t="str">
        <f>IF(AJ57&lt;&gt;"",IF(AJ57&lt;&gt;"LIBSETS_DROP_MECHANIC_MONSTER_NAME",VLOOKUP(AJ57,'LibSets constants'!$I$4:$L$1000,4,FALSE),""),"")</f>
        <v/>
      </c>
      <c r="AM57" s="3" t="str">
        <f>IF(G57&lt;&gt;"LIBSETS_SETTYPE_BATTLEGROUND",IF(G57&lt;&gt;"LIBSETS_SETTYPE_SPECIAL",IF(AN57&lt;&gt;"",VLOOKUP(AN57,'ESO zone constants'!$D$2:$H$4950,5,FALSE),""),""),"")</f>
        <v/>
      </c>
      <c r="AO57" s="45"/>
      <c r="AP57" s="44" t="str">
        <f>IF(AO57&lt;&gt;"",IF(AO57&lt;&gt;"LIBSETS_DROP_MECHANIC_MONSTER_NAME",VLOOKUP(AO57,'LibSets constants'!$I$4:$L$1000,3,FALSE),""),"")</f>
        <v/>
      </c>
      <c r="AQ57" s="44" t="str">
        <f>IF(AO57&lt;&gt;"",IF(AO57&lt;&gt;"LIBSETS_DROP_MECHANIC_MONSTER_NAME",VLOOKUP(AO57,'LibSets constants'!$I$4:$L$1000,4,FALSE),""),"")</f>
        <v/>
      </c>
      <c r="AR57" s="3" t="str">
        <f>IF(G57&lt;&gt;"LIBSETS_SETTYPE_BATTLEGROUND",IF(G57&lt;&gt;"LIBSETS_SETTYPE_SPECIAL",IF(AS57&lt;&gt;"",VLOOKUP(AS57,'ESO zone constants'!$D$2:$H$4950,5,FALSE),""),""),"")</f>
        <v/>
      </c>
      <c r="AT57" s="45"/>
      <c r="AU57" s="44" t="str">
        <f>IF(AT57&lt;&gt;"",IF(AT57&lt;&gt;"LIBSETS_DROP_MECHANIC_MONSTER_NAME",VLOOKUP(AT57,'LibSets constants'!$I$4:$L$1000,3,FALSE),""),"")</f>
        <v/>
      </c>
      <c r="AV57" s="44" t="str">
        <f>IF(AT57&lt;&gt;"",IF(AT57&lt;&gt;"LIBSETS_DROP_MECHANIC_MONSTER_NAME",VLOOKUP(AT57,'LibSets constants'!$I$4:$L$1000,4,FALSE),""),"")</f>
        <v/>
      </c>
      <c r="AW57" s="21" t="str">
        <f t="shared" si="1"/>
        <v>[75] = {wayshrines={19,165,24,}, traitsNeeded=3, dlcId=DLC_BASE_GAME</v>
      </c>
      <c r="AX57" s="21" t="str">
        <f t="shared" si="2"/>
        <v>, zoneIds={19,383,57}, veteran=false</v>
      </c>
      <c r="AY57" s="21" t="str">
        <f t="shared" si="3"/>
        <v>, setType=LIBSETS_SETTYPE_CRAFTED</v>
      </c>
      <c r="AZ57" s="21" t="str">
        <f t="shared" si="4"/>
        <v>},</v>
      </c>
      <c r="BA57" s="21" t="str">
        <f t="shared" si="5"/>
        <v xml:space="preserve"> --Torug's Pact / Torugs Pakt   [Stormhaven, Grahtwood, Deshaan]</v>
      </c>
    </row>
    <row r="58" spans="1:53" x14ac:dyDescent="0.25">
      <c r="A58" s="12">
        <v>76</v>
      </c>
      <c r="B58" t="s">
        <v>842</v>
      </c>
      <c r="C58" t="s">
        <v>843</v>
      </c>
      <c r="D58" s="3">
        <f t="shared" si="0"/>
        <v>76</v>
      </c>
      <c r="E58" s="63"/>
      <c r="G58" s="8" t="s">
        <v>1650</v>
      </c>
      <c r="I58" t="s">
        <v>97</v>
      </c>
      <c r="J58" t="s">
        <v>97</v>
      </c>
      <c r="K58">
        <v>-1</v>
      </c>
      <c r="L58">
        <v>-1</v>
      </c>
      <c r="M58">
        <v>-1</v>
      </c>
      <c r="N58">
        <v>0</v>
      </c>
      <c r="O58" s="70" t="s">
        <v>131</v>
      </c>
      <c r="P58" s="3">
        <f>IF(AND(G58&lt;&gt;"LIBSETS_SETTYPE_BATTLEGROUND",G58&lt;&gt;"LIBSETS_SETTYPE_SPECIAL",G58&lt;&gt;"LIBSETS_SETTYPE_MYTHIC"), IF(Q58&lt;&gt;"",VLOOKUP(Q58,'ESO zone constants'!$D$2:$H$4950,5,FALSE),""),"")</f>
        <v>181</v>
      </c>
      <c r="Q58" t="str">
        <f>IF(OR(K58="",K58&lt;=0,ISERROR(K58)),IF(AND(O58&lt;&gt;"",NOT(ISERROR(O58))),O58, ""),VLOOKUP(K58,'ESO wayshrine node constants'!$A$3:$D$10003,4,FALSE))</f>
        <v>Cyrodiil</v>
      </c>
      <c r="S58" s="19" t="str">
        <f>IF(AND(R58&lt;&gt;"",NOT(ISERROR(R58))),R58,IF(P58&lt;&gt;"",IF(NOT(ISERROR(VLOOKUP(P58,'ESO Dungeon constants'!$D$3:$H$9999,5,FALSE))),VLOOKUP(P58,'ESO Dungeon constants'!$D$3:$I$9999,6,FALSE),VLOOKUP(P58,'ESO zone constants'!$H$2:$K$9984,4,FALSE)),""))</f>
        <v>DLC_BASE_GAME</v>
      </c>
      <c r="T58" s="3" t="str">
        <f>IF(S58&lt;&gt;"",VLOOKUP(S58,'LibSets constants'!$B$4:$C$1000,2,FALSE),"")</f>
        <v>Included in base game</v>
      </c>
      <c r="U58" s="33" t="s">
        <v>1723</v>
      </c>
      <c r="V58" s="3" t="str">
        <f>IF(U58&lt;&gt;"",IF(U58&lt;&gt;"LIBSETS_DROP_MECHANIC_MONSTER_NAME",VLOOKUP(U58,'LibSets constants'!$I$4:$L$1000,3,FALSE),""),"")</f>
        <v>Rewards for the worthy (Cyrodiil/Battleground mail)</v>
      </c>
      <c r="W58" s="3" t="str">
        <f>IF(U58&lt;&gt;"",IF(U58&lt;&gt;"LIBSETS_DROP_MECHANIC_MONSTER_NAME",VLOOKUP(U58,'LibSets constants'!$I$4:$L$1000,4,FALSE),""),"")</f>
        <v>Gerechter Lohn (Cyrodiil/Schlachtfeld Mail)</v>
      </c>
      <c r="X58" s="3">
        <f>IF(G58&lt;&gt;"LIBSETS_SETTYPE_BATTLEGROUND",IF(G58&lt;&gt;"LIBSETS_SETTYPE_SPECIAL",IF(Y58&lt;&gt;"",VLOOKUP(Y58,'ESO zone constants'!$D$2:$H$4950,5,FALSE),""),""),"")</f>
        <v>181</v>
      </c>
      <c r="Y58" t="s">
        <v>131</v>
      </c>
      <c r="Z58" s="33" t="s">
        <v>1713</v>
      </c>
      <c r="AA58" s="3" t="str">
        <f>IF(Z58&lt;&gt;"",IF(Z58&lt;&gt;"LIBSETS_DROP_MECHANIC_MONSTER_NAME",VLOOKUP(Z58,'LibSets constants'!$I$4:$L$1000,3,FALSE),""),"")</f>
        <v>City Erntefurt (quartermaster)</v>
      </c>
      <c r="AB58" s="3" t="str">
        <f>IF(Z58&lt;&gt;"",IF(Z58&lt;&gt;"LIBSETS_DROP_MECHANIC_MONSTER_NAME",VLOOKUP(Z58,'LibSets constants'!$I$4:$L$1000,4,FALSE),""),"")</f>
        <v>Stadt Erntefurt (Quartiermeister)</v>
      </c>
      <c r="AC58" s="3" t="str">
        <f>IF(G58&lt;&gt;"LIBSETS_SETTYPE_BATTLEGROUND",IF(G58&lt;&gt;"LIBSETS_SETTYPE_SPECIAL",IF(AD58&lt;&gt;"",VLOOKUP(AD58,'ESO zone constants'!$D$2:$H$4950,5,FALSE),""),""),"")</f>
        <v/>
      </c>
      <c r="AF58" s="3" t="str">
        <f>IF(AE58&lt;&gt;"",IF(AE58&lt;&gt;"LIBSETS_DROP_MECHANIC_MONSTER_NAME",VLOOKUP(AE58,'LibSets constants'!$I$4:$L$1000,3,FALSE),""),"")</f>
        <v/>
      </c>
      <c r="AG58" s="3" t="str">
        <f>IF(AE58&lt;&gt;"",IF(AE58&lt;&gt;"LIBSETS_DROP_MECHANIC_MONSTER_NAME",VLOOKUP(AE58,'LibSets constants'!$I$4:$L$1000,4,FALSE),""),"")</f>
        <v/>
      </c>
      <c r="AH58" s="3" t="str">
        <f>IF(G58&lt;&gt;"LIBSETS_SETTYPE_BATTLEGROUND",IF(G58&lt;&gt;"LIBSETS_SETTYPE_SPECIAL",IF(AI58&lt;&gt;"",VLOOKUP(AI58,'ESO zone constants'!$D$2:$H$4950,5,FALSE),""),""),"")</f>
        <v/>
      </c>
      <c r="AK58" s="3" t="str">
        <f>IF(AJ58&lt;&gt;"",IF(AJ58&lt;&gt;"LIBSETS_DROP_MECHANIC_MONSTER_NAME",VLOOKUP(AJ58,'LibSets constants'!$I$4:$L$1000,3,FALSE),""),"")</f>
        <v/>
      </c>
      <c r="AL58" s="3" t="str">
        <f>IF(AJ58&lt;&gt;"",IF(AJ58&lt;&gt;"LIBSETS_DROP_MECHANIC_MONSTER_NAME",VLOOKUP(AJ58,'LibSets constants'!$I$4:$L$1000,4,FALSE),""),"")</f>
        <v/>
      </c>
      <c r="AM58" s="3" t="str">
        <f>IF(G58&lt;&gt;"LIBSETS_SETTYPE_BATTLEGROUND",IF(G58&lt;&gt;"LIBSETS_SETTYPE_SPECIAL",IF(AN58&lt;&gt;"",VLOOKUP(AN58,'ESO zone constants'!$D$2:$H$4950,5,FALSE),""),""),"")</f>
        <v/>
      </c>
      <c r="AP58" s="3" t="str">
        <f>IF(AO58&lt;&gt;"",IF(AO58&lt;&gt;"LIBSETS_DROP_MECHANIC_MONSTER_NAME",VLOOKUP(AO58,'LibSets constants'!$I$4:$L$1000,3,FALSE),""),"")</f>
        <v/>
      </c>
      <c r="AQ58" s="3" t="str">
        <f>IF(AO58&lt;&gt;"",IF(AO58&lt;&gt;"LIBSETS_DROP_MECHANIC_MONSTER_NAME",VLOOKUP(AO58,'LibSets constants'!$I$4:$L$1000,4,FALSE),""),"")</f>
        <v/>
      </c>
      <c r="AR58" s="3" t="str">
        <f>IF(G58&lt;&gt;"LIBSETS_SETTYPE_BATTLEGROUND",IF(G58&lt;&gt;"LIBSETS_SETTYPE_SPECIAL",IF(AS58&lt;&gt;"",VLOOKUP(AS58,'ESO zone constants'!$D$2:$H$4950,5,FALSE),""),""),"")</f>
        <v/>
      </c>
      <c r="AU58" s="3" t="str">
        <f>IF(AT58&lt;&gt;"",IF(AT58&lt;&gt;"LIBSETS_DROP_MECHANIC_MONSTER_NAME",VLOOKUP(AT58,'LibSets constants'!$I$4:$L$1000,3,FALSE),""),"")</f>
        <v/>
      </c>
      <c r="AV58" s="3" t="str">
        <f>IF(AT58&lt;&gt;"",IF(AT58&lt;&gt;"LIBSETS_DROP_MECHANIC_MONSTER_NAME",VLOOKUP(AT58,'LibSets constants'!$I$4:$L$1000,4,FALSE),""),"")</f>
        <v/>
      </c>
      <c r="AW58" s="21" t="str">
        <f t="shared" si="1"/>
        <v>[76] = {wayshrines={-1,-1,-1,}, dlcId=DLC_BASE_GAME</v>
      </c>
      <c r="AX58" s="21" t="str">
        <f t="shared" si="2"/>
        <v>, zoneIds={181,181}, veteran=false</v>
      </c>
      <c r="AY58" s="21" t="str">
        <f t="shared" si="3"/>
        <v>, setType=LIBSETS_SETTYPE_CYRODIIL</v>
      </c>
      <c r="AZ58" s="21" t="str">
        <f t="shared" si="4"/>
        <v>, dropMechanic={LIBSETS_DROP_MECHANIC_MAIL_PVP_REWARDS_FOR_THE_WORTHY,LIBSETS_DROP_MECHANIC_CITY_CYRODIIL_ERNTEFURT}},</v>
      </c>
      <c r="BA58" s="21" t="str">
        <f t="shared" si="5"/>
        <v xml:space="preserve"> --Robes of Alteration Mastery / Roben der Veränderungsbeherrschung   [Cyrodiil, Cyrodiil]</v>
      </c>
    </row>
    <row r="59" spans="1:53" x14ac:dyDescent="0.25">
      <c r="A59" s="12">
        <v>77</v>
      </c>
      <c r="B59" t="s">
        <v>844</v>
      </c>
      <c r="C59" t="s">
        <v>845</v>
      </c>
      <c r="D59" s="3">
        <f t="shared" si="0"/>
        <v>77</v>
      </c>
      <c r="E59" s="63"/>
      <c r="G59" s="8" t="s">
        <v>1652</v>
      </c>
      <c r="I59" t="s">
        <v>97</v>
      </c>
      <c r="J59" t="s">
        <v>97</v>
      </c>
      <c r="K59">
        <v>-1</v>
      </c>
      <c r="L59">
        <v>-1</v>
      </c>
      <c r="M59">
        <v>-1</v>
      </c>
      <c r="N59">
        <v>0</v>
      </c>
      <c r="O59" s="70" t="s">
        <v>68</v>
      </c>
      <c r="P59" s="3">
        <f>IF(AND(G59&lt;&gt;"LIBSETS_SETTYPE_BATTLEGROUND",G59&lt;&gt;"LIBSETS_SETTYPE_SPECIAL",G59&lt;&gt;"LIBSETS_SETTYPE_MYTHIC"), IF(Q59&lt;&gt;"",VLOOKUP(Q59,'ESO zone constants'!$D$2:$H$4950,5,FALSE),""),"")</f>
        <v>22</v>
      </c>
      <c r="Q59" t="str">
        <f>IF(OR(K59="",K59&lt;=0,ISERROR(K59)),IF(AND(O59&lt;&gt;"",NOT(ISERROR(O59))),O59, ""),VLOOKUP(K59,'ESO wayshrine node constants'!$A$3:$D$10003,4,FALSE))</f>
        <v>Volenfell</v>
      </c>
      <c r="S59" s="19" t="str">
        <f>IF(AND(R59&lt;&gt;"",NOT(ISERROR(R59))),R59,IF(P59&lt;&gt;"",IF(NOT(ISERROR(VLOOKUP(P59,'ESO Dungeon constants'!$D$3:$H$9999,5,FALSE))),VLOOKUP(P59,'ESO Dungeon constants'!$D$3:$I$9999,6,FALSE),VLOOKUP(P59,'ESO zone constants'!$H$2:$K$9984,4,FALSE)),""))</f>
        <v>DLC_BASE_GAME</v>
      </c>
      <c r="T59" s="3" t="str">
        <f>IF(S59&lt;&gt;"",VLOOKUP(S59,'LibSets constants'!$B$4:$C$1000,2,FALSE),"")</f>
        <v>Included in base game</v>
      </c>
      <c r="V59" s="3" t="str">
        <f>IF(U59&lt;&gt;"",IF(U59&lt;&gt;"LIBSETS_DROP_MECHANIC_MONSTER_NAME",VLOOKUP(U59,'LibSets constants'!$I$4:$L$1000,3,FALSE),""),"")</f>
        <v/>
      </c>
      <c r="W59" s="3" t="str">
        <f>IF(U59&lt;&gt;"",IF(U59&lt;&gt;"LIBSETS_DROP_MECHANIC_MONSTER_NAME",VLOOKUP(U59,'LibSets constants'!$I$4:$L$1000,4,FALSE),""),"")</f>
        <v/>
      </c>
      <c r="X59" s="3" t="str">
        <f>IF(G59&lt;&gt;"LIBSETS_SETTYPE_BATTLEGROUND",IF(G59&lt;&gt;"LIBSETS_SETTYPE_SPECIAL",IF(Y59&lt;&gt;"",VLOOKUP(Y59,'ESO zone constants'!$D$2:$H$4950,5,FALSE),""),""),"")</f>
        <v/>
      </c>
      <c r="AA59" s="3" t="str">
        <f>IF(Z59&lt;&gt;"",IF(Z59&lt;&gt;"LIBSETS_DROP_MECHANIC_MONSTER_NAME",VLOOKUP(Z59,'LibSets constants'!$I$4:$L$1000,3,FALSE),""),"")</f>
        <v/>
      </c>
      <c r="AB59" s="3" t="str">
        <f>IF(Z59&lt;&gt;"",IF(Z59&lt;&gt;"LIBSETS_DROP_MECHANIC_MONSTER_NAME",VLOOKUP(Z59,'LibSets constants'!$I$4:$L$1000,4,FALSE),""),"")</f>
        <v/>
      </c>
      <c r="AC59" s="3" t="str">
        <f>IF(G59&lt;&gt;"LIBSETS_SETTYPE_BATTLEGROUND",IF(G59&lt;&gt;"LIBSETS_SETTYPE_SPECIAL",IF(AD59&lt;&gt;"",VLOOKUP(AD59,'ESO zone constants'!$D$2:$H$4950,5,FALSE),""),""),"")</f>
        <v/>
      </c>
      <c r="AF59" s="3" t="str">
        <f>IF(AE59&lt;&gt;"",IF(AE59&lt;&gt;"LIBSETS_DROP_MECHANIC_MONSTER_NAME",VLOOKUP(AE59,'LibSets constants'!$I$4:$L$1000,3,FALSE),""),"")</f>
        <v/>
      </c>
      <c r="AG59" s="3" t="str">
        <f>IF(AE59&lt;&gt;"",IF(AE59&lt;&gt;"LIBSETS_DROP_MECHANIC_MONSTER_NAME",VLOOKUP(AE59,'LibSets constants'!$I$4:$L$1000,4,FALSE),""),"")</f>
        <v/>
      </c>
      <c r="AH59" s="3" t="str">
        <f>IF(G59&lt;&gt;"LIBSETS_SETTYPE_BATTLEGROUND",IF(G59&lt;&gt;"LIBSETS_SETTYPE_SPECIAL",IF(AI59&lt;&gt;"",VLOOKUP(AI59,'ESO zone constants'!$D$2:$H$4950,5,FALSE),""),""),"")</f>
        <v/>
      </c>
      <c r="AK59" s="3" t="str">
        <f>IF(AJ59&lt;&gt;"",IF(AJ59&lt;&gt;"LIBSETS_DROP_MECHANIC_MONSTER_NAME",VLOOKUP(AJ59,'LibSets constants'!$I$4:$L$1000,3,FALSE),""),"")</f>
        <v/>
      </c>
      <c r="AL59" s="3" t="str">
        <f>IF(AJ59&lt;&gt;"",IF(AJ59&lt;&gt;"LIBSETS_DROP_MECHANIC_MONSTER_NAME",VLOOKUP(AJ59,'LibSets constants'!$I$4:$L$1000,4,FALSE),""),"")</f>
        <v/>
      </c>
      <c r="AM59" s="3" t="str">
        <f>IF(G59&lt;&gt;"LIBSETS_SETTYPE_BATTLEGROUND",IF(G59&lt;&gt;"LIBSETS_SETTYPE_SPECIAL",IF(AN59&lt;&gt;"",VLOOKUP(AN59,'ESO zone constants'!$D$2:$H$4950,5,FALSE),""),""),"")</f>
        <v/>
      </c>
      <c r="AP59" s="3" t="str">
        <f>IF(AO59&lt;&gt;"",IF(AO59&lt;&gt;"LIBSETS_DROP_MECHANIC_MONSTER_NAME",VLOOKUP(AO59,'LibSets constants'!$I$4:$L$1000,3,FALSE),""),"")</f>
        <v/>
      </c>
      <c r="AQ59" s="3" t="str">
        <f>IF(AO59&lt;&gt;"",IF(AO59&lt;&gt;"LIBSETS_DROP_MECHANIC_MONSTER_NAME",VLOOKUP(AO59,'LibSets constants'!$I$4:$L$1000,4,FALSE),""),"")</f>
        <v/>
      </c>
      <c r="AR59" s="3" t="str">
        <f>IF(G59&lt;&gt;"LIBSETS_SETTYPE_BATTLEGROUND",IF(G59&lt;&gt;"LIBSETS_SETTYPE_SPECIAL",IF(AS59&lt;&gt;"",VLOOKUP(AS59,'ESO zone constants'!$D$2:$H$4950,5,FALSE),""),""),"")</f>
        <v/>
      </c>
      <c r="AU59" s="3" t="str">
        <f>IF(AT59&lt;&gt;"",IF(AT59&lt;&gt;"LIBSETS_DROP_MECHANIC_MONSTER_NAME",VLOOKUP(AT59,'LibSets constants'!$I$4:$L$1000,3,FALSE),""),"")</f>
        <v/>
      </c>
      <c r="AV59" s="3" t="str">
        <f>IF(AT59&lt;&gt;"",IF(AT59&lt;&gt;"LIBSETS_DROP_MECHANIC_MONSTER_NAME",VLOOKUP(AT59,'LibSets constants'!$I$4:$L$1000,4,FALSE),""),"")</f>
        <v/>
      </c>
      <c r="AW59" s="21" t="str">
        <f t="shared" si="1"/>
        <v>[77] = {wayshrines={-1,-1,-1,}, dlcId=DLC_BASE_GAME</v>
      </c>
      <c r="AX59" s="21" t="str">
        <f t="shared" si="2"/>
        <v>, zoneIds={22}, veteran=false</v>
      </c>
      <c r="AY59" s="21" t="str">
        <f t="shared" si="3"/>
        <v>, setType=LIBSETS_SETTYPE_DUNGEON</v>
      </c>
      <c r="AZ59" s="21" t="str">
        <f t="shared" si="4"/>
        <v>},</v>
      </c>
      <c r="BA59" s="21" t="str">
        <f t="shared" si="5"/>
        <v xml:space="preserve"> --Crusader / Glaubenskrieger   [Volenfell]</v>
      </c>
    </row>
    <row r="60" spans="1:53" x14ac:dyDescent="0.25">
      <c r="A60" s="5">
        <v>78</v>
      </c>
      <c r="B60" t="s">
        <v>846</v>
      </c>
      <c r="C60" t="s">
        <v>847</v>
      </c>
      <c r="D60" s="3">
        <f t="shared" si="0"/>
        <v>78</v>
      </c>
      <c r="E60" s="63"/>
      <c r="G60" s="8" t="s">
        <v>1649</v>
      </c>
      <c r="I60" t="s">
        <v>97</v>
      </c>
      <c r="J60" t="s">
        <v>97</v>
      </c>
      <c r="K60">
        <v>9</v>
      </c>
      <c r="L60">
        <v>154</v>
      </c>
      <c r="M60">
        <v>51</v>
      </c>
      <c r="N60">
        <v>4</v>
      </c>
      <c r="P60" s="3">
        <f>IF(AND(G60&lt;&gt;"LIBSETS_SETTYPE_BATTLEGROUND",G60&lt;&gt;"LIBSETS_SETTYPE_SPECIAL",G60&lt;&gt;"LIBSETS_SETTYPE_MYTHIC"), IF(Q60&lt;&gt;"",VLOOKUP(Q60,'ESO zone constants'!$D$2:$H$4950,5,FALSE),""),"")</f>
        <v>20</v>
      </c>
      <c r="Q60" t="str">
        <f>IF(OR(K60="",K60&lt;=0,ISERROR(K60)),IF(AND(O60&lt;&gt;"",NOT(ISERROR(O60))),O60, ""),VLOOKUP(K60,'ESO wayshrine node constants'!$A$3:$D$10003,4,FALSE))</f>
        <v>Rivenspire</v>
      </c>
      <c r="S60" s="19" t="str">
        <f>IF(AND(R60&lt;&gt;"",NOT(ISERROR(R60))),R60,IF(P60&lt;&gt;"",IF(NOT(ISERROR(VLOOKUP(P60,'ESO Dungeon constants'!$D$3:$H$9999,5,FALSE))),VLOOKUP(P60,'ESO Dungeon constants'!$D$3:$I$9999,6,FALSE),VLOOKUP(P60,'ESO zone constants'!$H$2:$K$9984,4,FALSE)),""))</f>
        <v>DLC_BASE_GAME</v>
      </c>
      <c r="T60" s="3" t="str">
        <f>IF(S60&lt;&gt;"",VLOOKUP(S60,'LibSets constants'!$B$4:$C$1000,2,FALSE),"")</f>
        <v>Included in base game</v>
      </c>
      <c r="V60" s="3" t="str">
        <f>IF(U60&lt;&gt;"",IF(U60&lt;&gt;"LIBSETS_DROP_MECHANIC_MONSTER_NAME",VLOOKUP(U60,'LibSets constants'!$I$4:$L$1000,3,FALSE),""),"")</f>
        <v/>
      </c>
      <c r="W60" s="3" t="str">
        <f>IF(U60&lt;&gt;"",IF(U60&lt;&gt;"LIBSETS_DROP_MECHANIC_MONSTER_NAME",VLOOKUP(U60,'LibSets constants'!$I$4:$L$1000,4,FALSE),""),"")</f>
        <v/>
      </c>
      <c r="X60" s="3">
        <f>IF(G60&lt;&gt;"LIBSETS_SETTYPE_BATTLEGROUND",IF(G60&lt;&gt;"LIBSETS_SETTYPE_SPECIAL",IF(Y60&lt;&gt;"",VLOOKUP(Y60,'ESO zone constants'!$D$2:$H$4950,5,FALSE),""),""),"")</f>
        <v>108</v>
      </c>
      <c r="Y60" t="str">
        <f>VLOOKUP(L60,'ESO wayshrine node constants'!$A$3:$D$10003,4,FALSE)</f>
        <v>Greenshade</v>
      </c>
      <c r="AA60" s="3" t="str">
        <f>IF(Z60&lt;&gt;"",IF(Z60&lt;&gt;"LIBSETS_DROP_MECHANIC_MONSTER_NAME",VLOOKUP(Z60,'LibSets constants'!$I$4:$L$1000,3,FALSE),""),"")</f>
        <v/>
      </c>
      <c r="AB60" s="3" t="str">
        <f>IF(Z60&lt;&gt;"",IF(Z60&lt;&gt;"LIBSETS_DROP_MECHANIC_MONSTER_NAME",VLOOKUP(Z60,'LibSets constants'!$I$4:$L$1000,4,FALSE),""),"")</f>
        <v/>
      </c>
      <c r="AC60" s="3">
        <f>IF(G60&lt;&gt;"LIBSETS_SETTYPE_BATTLEGROUND",IF(G60&lt;&gt;"LIBSETS_SETTYPE_SPECIAL",IF(AD60&lt;&gt;"",VLOOKUP(AD60,'ESO zone constants'!$D$2:$H$4950,5,FALSE),""),""),"")</f>
        <v>117</v>
      </c>
      <c r="AD60" t="str">
        <f>VLOOKUP(M60,'ESO wayshrine node constants'!$A$3:$D$10003,4,FALSE)</f>
        <v>Shadowfen</v>
      </c>
      <c r="AF60" s="3" t="str">
        <f>IF(AE60&lt;&gt;"",IF(AE60&lt;&gt;"LIBSETS_DROP_MECHANIC_MONSTER_NAME",VLOOKUP(AE60,'LibSets constants'!$I$4:$L$1000,3,FALSE),""),"")</f>
        <v/>
      </c>
      <c r="AG60" s="3" t="str">
        <f>IF(AE60&lt;&gt;"",IF(AE60&lt;&gt;"LIBSETS_DROP_MECHANIC_MONSTER_NAME",VLOOKUP(AE60,'LibSets constants'!$I$4:$L$1000,4,FALSE),""),"")</f>
        <v/>
      </c>
      <c r="AH60" s="3" t="str">
        <f>IF(G60&lt;&gt;"LIBSETS_SETTYPE_BATTLEGROUND",IF(G60&lt;&gt;"LIBSETS_SETTYPE_SPECIAL",IF(AI60&lt;&gt;"",VLOOKUP(AI60,'ESO zone constants'!$D$2:$H$4950,5,FALSE),""),""),"")</f>
        <v/>
      </c>
      <c r="AK60" s="3" t="str">
        <f>IF(AJ60&lt;&gt;"",IF(AJ60&lt;&gt;"LIBSETS_DROP_MECHANIC_MONSTER_NAME",VLOOKUP(AJ60,'LibSets constants'!$I$4:$L$1000,3,FALSE),""),"")</f>
        <v/>
      </c>
      <c r="AL60" s="3" t="str">
        <f>IF(AJ60&lt;&gt;"",IF(AJ60&lt;&gt;"LIBSETS_DROP_MECHANIC_MONSTER_NAME",VLOOKUP(AJ60,'LibSets constants'!$I$4:$L$1000,4,FALSE),""),"")</f>
        <v/>
      </c>
      <c r="AM60" s="3" t="str">
        <f>IF(G60&lt;&gt;"LIBSETS_SETTYPE_BATTLEGROUND",IF(G60&lt;&gt;"LIBSETS_SETTYPE_SPECIAL",IF(AN60&lt;&gt;"",VLOOKUP(AN60,'ESO zone constants'!$D$2:$H$4950,5,FALSE),""),""),"")</f>
        <v/>
      </c>
      <c r="AP60" s="3" t="str">
        <f>IF(AO60&lt;&gt;"",IF(AO60&lt;&gt;"LIBSETS_DROP_MECHANIC_MONSTER_NAME",VLOOKUP(AO60,'LibSets constants'!$I$4:$L$1000,3,FALSE),""),"")</f>
        <v/>
      </c>
      <c r="AQ60" s="3" t="str">
        <f>IF(AO60&lt;&gt;"",IF(AO60&lt;&gt;"LIBSETS_DROP_MECHANIC_MONSTER_NAME",VLOOKUP(AO60,'LibSets constants'!$I$4:$L$1000,4,FALSE),""),"")</f>
        <v/>
      </c>
      <c r="AR60" s="3" t="str">
        <f>IF(G60&lt;&gt;"LIBSETS_SETTYPE_BATTLEGROUND",IF(G60&lt;&gt;"LIBSETS_SETTYPE_SPECIAL",IF(AS60&lt;&gt;"",VLOOKUP(AS60,'ESO zone constants'!$D$2:$H$4950,5,FALSE),""),""),"")</f>
        <v/>
      </c>
      <c r="AU60" s="3" t="str">
        <f>IF(AT60&lt;&gt;"",IF(AT60&lt;&gt;"LIBSETS_DROP_MECHANIC_MONSTER_NAME",VLOOKUP(AT60,'LibSets constants'!$I$4:$L$1000,3,FALSE),""),"")</f>
        <v/>
      </c>
      <c r="AV60" s="3" t="str">
        <f>IF(AT60&lt;&gt;"",IF(AT60&lt;&gt;"LIBSETS_DROP_MECHANIC_MONSTER_NAME",VLOOKUP(AT60,'LibSets constants'!$I$4:$L$1000,4,FALSE),""),"")</f>
        <v/>
      </c>
      <c r="AW60" s="21" t="str">
        <f t="shared" si="1"/>
        <v>[78] = {wayshrines={9,154,51,}, traitsNeeded=4, dlcId=DLC_BASE_GAME</v>
      </c>
      <c r="AX60" s="21" t="str">
        <f t="shared" si="2"/>
        <v>, zoneIds={20,108,117}, veteran=false</v>
      </c>
      <c r="AY60" s="21" t="str">
        <f t="shared" si="3"/>
        <v>, setType=LIBSETS_SETTYPE_CRAFTED</v>
      </c>
      <c r="AZ60" s="21" t="str">
        <f t="shared" si="4"/>
        <v>},</v>
      </c>
      <c r="BA60" s="21" t="str">
        <f t="shared" si="5"/>
        <v xml:space="preserve"> --Hist Bark / Histrinde   [Rivenspire, Greenshade, Shadowfen]</v>
      </c>
    </row>
    <row r="61" spans="1:53" x14ac:dyDescent="0.25">
      <c r="A61" s="5">
        <v>79</v>
      </c>
      <c r="B61" t="s">
        <v>848</v>
      </c>
      <c r="C61" t="s">
        <v>849</v>
      </c>
      <c r="D61" s="3">
        <f t="shared" si="0"/>
        <v>79</v>
      </c>
      <c r="E61" s="63"/>
      <c r="G61" s="8" t="s">
        <v>1649</v>
      </c>
      <c r="I61" t="s">
        <v>97</v>
      </c>
      <c r="J61" t="s">
        <v>97</v>
      </c>
      <c r="K61">
        <v>35</v>
      </c>
      <c r="L61">
        <v>144</v>
      </c>
      <c r="M61">
        <v>111</v>
      </c>
      <c r="N61">
        <v>6</v>
      </c>
      <c r="P61" s="3">
        <f>IF(AND(G61&lt;&gt;"LIBSETS_SETTYPE_BATTLEGROUND",G61&lt;&gt;"LIBSETS_SETTYPE_SPECIAL",G61&lt;&gt;"LIBSETS_SETTYPE_MYTHIC"), IF(Q61&lt;&gt;"",VLOOKUP(Q61,'ESO zone constants'!$D$2:$H$4950,5,FALSE),""),"")</f>
        <v>92</v>
      </c>
      <c r="Q61" t="str">
        <f>IF(OR(K61="",K61&lt;=0,ISERROR(K61)),IF(AND(O61&lt;&gt;"",NOT(ISERROR(O61))),O61, ""),VLOOKUP(K61,'ESO wayshrine node constants'!$A$3:$D$10003,4,FALSE))</f>
        <v>Bangkorai</v>
      </c>
      <c r="S61" s="19" t="str">
        <f>IF(AND(R61&lt;&gt;"",NOT(ISERROR(R61))),R61,IF(P61&lt;&gt;"",IF(NOT(ISERROR(VLOOKUP(P61,'ESO Dungeon constants'!$D$3:$H$9999,5,FALSE))),VLOOKUP(P61,'ESO Dungeon constants'!$D$3:$I$9999,6,FALSE),VLOOKUP(P61,'ESO zone constants'!$H$2:$K$9984,4,FALSE)),""))</f>
        <v>DLC_BASE_GAME</v>
      </c>
      <c r="T61" s="3" t="str">
        <f>IF(S61&lt;&gt;"",VLOOKUP(S61,'LibSets constants'!$B$4:$C$1000,2,FALSE),"")</f>
        <v>Included in base game</v>
      </c>
      <c r="V61" s="3" t="str">
        <f>IF(U61&lt;&gt;"",IF(U61&lt;&gt;"LIBSETS_DROP_MECHANIC_MONSTER_NAME",VLOOKUP(U61,'LibSets constants'!$I$4:$L$1000,3,FALSE),""),"")</f>
        <v/>
      </c>
      <c r="W61" s="3" t="str">
        <f>IF(U61&lt;&gt;"",IF(U61&lt;&gt;"LIBSETS_DROP_MECHANIC_MONSTER_NAME",VLOOKUP(U61,'LibSets constants'!$I$4:$L$1000,4,FALSE),""),"")</f>
        <v/>
      </c>
      <c r="X61" s="3">
        <f>IF(G61&lt;&gt;"LIBSETS_SETTYPE_BATTLEGROUND",IF(G61&lt;&gt;"LIBSETS_SETTYPE_SPECIAL",IF(Y61&lt;&gt;"",VLOOKUP(Y61,'ESO zone constants'!$D$2:$H$4950,5,FALSE),""),""),"")</f>
        <v>382</v>
      </c>
      <c r="Y61" t="str">
        <f>VLOOKUP(L61,'ESO wayshrine node constants'!$A$3:$D$10003,4,FALSE)</f>
        <v>Reaper's March</v>
      </c>
      <c r="AA61" s="3" t="str">
        <f>IF(Z61&lt;&gt;"",IF(Z61&lt;&gt;"LIBSETS_DROP_MECHANIC_MONSTER_NAME",VLOOKUP(Z61,'LibSets constants'!$I$4:$L$1000,3,FALSE),""),"")</f>
        <v/>
      </c>
      <c r="AB61" s="3" t="str">
        <f>IF(Z61&lt;&gt;"",IF(Z61&lt;&gt;"LIBSETS_DROP_MECHANIC_MONSTER_NAME",VLOOKUP(Z61,'LibSets constants'!$I$4:$L$1000,4,FALSE),""),"")</f>
        <v/>
      </c>
      <c r="AC61" s="3">
        <f>IF(G61&lt;&gt;"LIBSETS_SETTYPE_BATTLEGROUND",IF(G61&lt;&gt;"LIBSETS_SETTYPE_SPECIAL",IF(AD61&lt;&gt;"",VLOOKUP(AD61,'ESO zone constants'!$D$2:$H$4950,5,FALSE),""),""),"")</f>
        <v>103</v>
      </c>
      <c r="AD61" t="str">
        <f>VLOOKUP(M61,'ESO wayshrine node constants'!$A$3:$D$10003,4,FALSE)</f>
        <v>The Rift</v>
      </c>
      <c r="AF61" s="3" t="str">
        <f>IF(AE61&lt;&gt;"",IF(AE61&lt;&gt;"LIBSETS_DROP_MECHANIC_MONSTER_NAME",VLOOKUP(AE61,'LibSets constants'!$I$4:$L$1000,3,FALSE),""),"")</f>
        <v/>
      </c>
      <c r="AG61" s="3" t="str">
        <f>IF(AE61&lt;&gt;"",IF(AE61&lt;&gt;"LIBSETS_DROP_MECHANIC_MONSTER_NAME",VLOOKUP(AE61,'LibSets constants'!$I$4:$L$1000,4,FALSE),""),"")</f>
        <v/>
      </c>
      <c r="AH61" s="3" t="str">
        <f>IF(G61&lt;&gt;"LIBSETS_SETTYPE_BATTLEGROUND",IF(G61&lt;&gt;"LIBSETS_SETTYPE_SPECIAL",IF(AI61&lt;&gt;"",VLOOKUP(AI61,'ESO zone constants'!$D$2:$H$4950,5,FALSE),""),""),"")</f>
        <v/>
      </c>
      <c r="AK61" s="3" t="str">
        <f>IF(AJ61&lt;&gt;"",IF(AJ61&lt;&gt;"LIBSETS_DROP_MECHANIC_MONSTER_NAME",VLOOKUP(AJ61,'LibSets constants'!$I$4:$L$1000,3,FALSE),""),"")</f>
        <v/>
      </c>
      <c r="AL61" s="3" t="str">
        <f>IF(AJ61&lt;&gt;"",IF(AJ61&lt;&gt;"LIBSETS_DROP_MECHANIC_MONSTER_NAME",VLOOKUP(AJ61,'LibSets constants'!$I$4:$L$1000,4,FALSE),""),"")</f>
        <v/>
      </c>
      <c r="AM61" s="3" t="str">
        <f>IF(G61&lt;&gt;"LIBSETS_SETTYPE_BATTLEGROUND",IF(G61&lt;&gt;"LIBSETS_SETTYPE_SPECIAL",IF(AN61&lt;&gt;"",VLOOKUP(AN61,'ESO zone constants'!$D$2:$H$4950,5,FALSE),""),""),"")</f>
        <v/>
      </c>
      <c r="AP61" s="3" t="str">
        <f>IF(AO61&lt;&gt;"",IF(AO61&lt;&gt;"LIBSETS_DROP_MECHANIC_MONSTER_NAME",VLOOKUP(AO61,'LibSets constants'!$I$4:$L$1000,3,FALSE),""),"")</f>
        <v/>
      </c>
      <c r="AQ61" s="3" t="str">
        <f>IF(AO61&lt;&gt;"",IF(AO61&lt;&gt;"LIBSETS_DROP_MECHANIC_MONSTER_NAME",VLOOKUP(AO61,'LibSets constants'!$I$4:$L$1000,4,FALSE),""),"")</f>
        <v/>
      </c>
      <c r="AR61" s="3" t="str">
        <f>IF(G61&lt;&gt;"LIBSETS_SETTYPE_BATTLEGROUND",IF(G61&lt;&gt;"LIBSETS_SETTYPE_SPECIAL",IF(AS61&lt;&gt;"",VLOOKUP(AS61,'ESO zone constants'!$D$2:$H$4950,5,FALSE),""),""),"")</f>
        <v/>
      </c>
      <c r="AU61" s="3" t="str">
        <f>IF(AT61&lt;&gt;"",IF(AT61&lt;&gt;"LIBSETS_DROP_MECHANIC_MONSTER_NAME",VLOOKUP(AT61,'LibSets constants'!$I$4:$L$1000,3,FALSE),""),"")</f>
        <v/>
      </c>
      <c r="AV61" s="3" t="str">
        <f>IF(AT61&lt;&gt;"",IF(AT61&lt;&gt;"LIBSETS_DROP_MECHANIC_MONSTER_NAME",VLOOKUP(AT61,'LibSets constants'!$I$4:$L$1000,4,FALSE),""),"")</f>
        <v/>
      </c>
      <c r="AW61" s="21" t="str">
        <f t="shared" si="1"/>
        <v>[79] = {wayshrines={35,144,111,}, traitsNeeded=6, dlcId=DLC_BASE_GAME</v>
      </c>
      <c r="AX61" s="21" t="str">
        <f t="shared" si="2"/>
        <v>, zoneIds={92,382,103}, veteran=false</v>
      </c>
      <c r="AY61" s="21" t="str">
        <f t="shared" si="3"/>
        <v>, setType=LIBSETS_SETTYPE_CRAFTED</v>
      </c>
      <c r="AZ61" s="21" t="str">
        <f t="shared" si="4"/>
        <v>},</v>
      </c>
      <c r="BA61" s="21" t="str">
        <f t="shared" si="5"/>
        <v xml:space="preserve"> --Willow's Path / Weidenpfad   [Bangkorai, Reaper's March, The Rift]</v>
      </c>
    </row>
    <row r="62" spans="1:53" x14ac:dyDescent="0.25">
      <c r="A62" s="5">
        <v>80</v>
      </c>
      <c r="B62" t="s">
        <v>850</v>
      </c>
      <c r="C62" t="s">
        <v>851</v>
      </c>
      <c r="D62" s="3">
        <f t="shared" si="0"/>
        <v>80</v>
      </c>
      <c r="E62" s="63"/>
      <c r="G62" s="8" t="s">
        <v>1649</v>
      </c>
      <c r="I62" t="s">
        <v>97</v>
      </c>
      <c r="J62" t="s">
        <v>97</v>
      </c>
      <c r="K62">
        <v>39</v>
      </c>
      <c r="L62">
        <v>161</v>
      </c>
      <c r="M62">
        <v>113</v>
      </c>
      <c r="N62">
        <v>6</v>
      </c>
      <c r="P62" s="3">
        <f>IF(AND(G62&lt;&gt;"LIBSETS_SETTYPE_BATTLEGROUND",G62&lt;&gt;"LIBSETS_SETTYPE_SPECIAL",G62&lt;&gt;"LIBSETS_SETTYPE_MYTHIC"), IF(Q62&lt;&gt;"",VLOOKUP(Q62,'ESO zone constants'!$D$2:$H$4950,5,FALSE),""),"")</f>
        <v>92</v>
      </c>
      <c r="Q62" t="str">
        <f>IF(OR(K62="",K62&lt;=0,ISERROR(K62)),IF(AND(O62&lt;&gt;"",NOT(ISERROR(O62))),O62, ""),VLOOKUP(K62,'ESO wayshrine node constants'!$A$3:$D$10003,4,FALSE))</f>
        <v>Bangkorai</v>
      </c>
      <c r="S62" s="19" t="str">
        <f>IF(AND(R62&lt;&gt;"",NOT(ISERROR(R62))),R62,IF(P62&lt;&gt;"",IF(NOT(ISERROR(VLOOKUP(P62,'ESO Dungeon constants'!$D$3:$H$9999,5,FALSE))),VLOOKUP(P62,'ESO Dungeon constants'!$D$3:$I$9999,6,FALSE),VLOOKUP(P62,'ESO zone constants'!$H$2:$K$9984,4,FALSE)),""))</f>
        <v>DLC_BASE_GAME</v>
      </c>
      <c r="T62" s="3" t="str">
        <f>IF(S62&lt;&gt;"",VLOOKUP(S62,'LibSets constants'!$B$4:$C$1000,2,FALSE),"")</f>
        <v>Included in base game</v>
      </c>
      <c r="V62" s="3" t="str">
        <f>IF(U62&lt;&gt;"",IF(U62&lt;&gt;"LIBSETS_DROP_MECHANIC_MONSTER_NAME",VLOOKUP(U62,'LibSets constants'!$I$4:$L$1000,3,FALSE),""),"")</f>
        <v/>
      </c>
      <c r="W62" s="3" t="str">
        <f>IF(U62&lt;&gt;"",IF(U62&lt;&gt;"LIBSETS_DROP_MECHANIC_MONSTER_NAME",VLOOKUP(U62,'LibSets constants'!$I$4:$L$1000,4,FALSE),""),"")</f>
        <v/>
      </c>
      <c r="X62" s="3">
        <f>IF(G62&lt;&gt;"LIBSETS_SETTYPE_BATTLEGROUND",IF(G62&lt;&gt;"LIBSETS_SETTYPE_SPECIAL",IF(Y62&lt;&gt;"",VLOOKUP(Y62,'ESO zone constants'!$D$2:$H$4950,5,FALSE),""),""),"")</f>
        <v>382</v>
      </c>
      <c r="Y62" t="str">
        <f>VLOOKUP(L62,'ESO wayshrine node constants'!$A$3:$D$10003,4,FALSE)</f>
        <v>Reaper's March</v>
      </c>
      <c r="AA62" s="3" t="str">
        <f>IF(Z62&lt;&gt;"",IF(Z62&lt;&gt;"LIBSETS_DROP_MECHANIC_MONSTER_NAME",VLOOKUP(Z62,'LibSets constants'!$I$4:$L$1000,3,FALSE),""),"")</f>
        <v/>
      </c>
      <c r="AB62" s="3" t="str">
        <f>IF(Z62&lt;&gt;"",IF(Z62&lt;&gt;"LIBSETS_DROP_MECHANIC_MONSTER_NAME",VLOOKUP(Z62,'LibSets constants'!$I$4:$L$1000,4,FALSE),""),"")</f>
        <v/>
      </c>
      <c r="AC62" s="3">
        <f>IF(G62&lt;&gt;"LIBSETS_SETTYPE_BATTLEGROUND",IF(G62&lt;&gt;"LIBSETS_SETTYPE_SPECIAL",IF(AD62&lt;&gt;"",VLOOKUP(AD62,'ESO zone constants'!$D$2:$H$4950,5,FALSE),""),""),"")</f>
        <v>103</v>
      </c>
      <c r="AD62" t="str">
        <f>VLOOKUP(M62,'ESO wayshrine node constants'!$A$3:$D$10003,4,FALSE)</f>
        <v>The Rift</v>
      </c>
      <c r="AF62" s="3" t="str">
        <f>IF(AE62&lt;&gt;"",IF(AE62&lt;&gt;"LIBSETS_DROP_MECHANIC_MONSTER_NAME",VLOOKUP(AE62,'LibSets constants'!$I$4:$L$1000,3,FALSE),""),"")</f>
        <v/>
      </c>
      <c r="AG62" s="3" t="str">
        <f>IF(AE62&lt;&gt;"",IF(AE62&lt;&gt;"LIBSETS_DROP_MECHANIC_MONSTER_NAME",VLOOKUP(AE62,'LibSets constants'!$I$4:$L$1000,4,FALSE),""),"")</f>
        <v/>
      </c>
      <c r="AH62" s="3" t="str">
        <f>IF(G62&lt;&gt;"LIBSETS_SETTYPE_BATTLEGROUND",IF(G62&lt;&gt;"LIBSETS_SETTYPE_SPECIAL",IF(AI62&lt;&gt;"",VLOOKUP(AI62,'ESO zone constants'!$D$2:$H$4950,5,FALSE),""),""),"")</f>
        <v/>
      </c>
      <c r="AK62" s="3" t="str">
        <f>IF(AJ62&lt;&gt;"",IF(AJ62&lt;&gt;"LIBSETS_DROP_MECHANIC_MONSTER_NAME",VLOOKUP(AJ62,'LibSets constants'!$I$4:$L$1000,3,FALSE),""),"")</f>
        <v/>
      </c>
      <c r="AL62" s="3" t="str">
        <f>IF(AJ62&lt;&gt;"",IF(AJ62&lt;&gt;"LIBSETS_DROP_MECHANIC_MONSTER_NAME",VLOOKUP(AJ62,'LibSets constants'!$I$4:$L$1000,4,FALSE),""),"")</f>
        <v/>
      </c>
      <c r="AM62" s="3" t="str">
        <f>IF(G62&lt;&gt;"LIBSETS_SETTYPE_BATTLEGROUND",IF(G62&lt;&gt;"LIBSETS_SETTYPE_SPECIAL",IF(AN62&lt;&gt;"",VLOOKUP(AN62,'ESO zone constants'!$D$2:$H$4950,5,FALSE),""),""),"")</f>
        <v/>
      </c>
      <c r="AP62" s="3" t="str">
        <f>IF(AO62&lt;&gt;"",IF(AO62&lt;&gt;"LIBSETS_DROP_MECHANIC_MONSTER_NAME",VLOOKUP(AO62,'LibSets constants'!$I$4:$L$1000,3,FALSE),""),"")</f>
        <v/>
      </c>
      <c r="AQ62" s="3" t="str">
        <f>IF(AO62&lt;&gt;"",IF(AO62&lt;&gt;"LIBSETS_DROP_MECHANIC_MONSTER_NAME",VLOOKUP(AO62,'LibSets constants'!$I$4:$L$1000,4,FALSE),""),"")</f>
        <v/>
      </c>
      <c r="AR62" s="3" t="str">
        <f>IF(G62&lt;&gt;"LIBSETS_SETTYPE_BATTLEGROUND",IF(G62&lt;&gt;"LIBSETS_SETTYPE_SPECIAL",IF(AS62&lt;&gt;"",VLOOKUP(AS62,'ESO zone constants'!$D$2:$H$4950,5,FALSE),""),""),"")</f>
        <v/>
      </c>
      <c r="AU62" s="3" t="str">
        <f>IF(AT62&lt;&gt;"",IF(AT62&lt;&gt;"LIBSETS_DROP_MECHANIC_MONSTER_NAME",VLOOKUP(AT62,'LibSets constants'!$I$4:$L$1000,3,FALSE),""),"")</f>
        <v/>
      </c>
      <c r="AV62" s="3" t="str">
        <f>IF(AT62&lt;&gt;"",IF(AT62&lt;&gt;"LIBSETS_DROP_MECHANIC_MONSTER_NAME",VLOOKUP(AT62,'LibSets constants'!$I$4:$L$1000,4,FALSE),""),"")</f>
        <v/>
      </c>
      <c r="AW62" s="21" t="str">
        <f t="shared" si="1"/>
        <v>[80] = {wayshrines={39,161,113,}, traitsNeeded=6, dlcId=DLC_BASE_GAME</v>
      </c>
      <c r="AX62" s="21" t="str">
        <f t="shared" si="2"/>
        <v>, zoneIds={92,382,103}, veteran=false</v>
      </c>
      <c r="AY62" s="21" t="str">
        <f t="shared" si="3"/>
        <v>, setType=LIBSETS_SETTYPE_CRAFTED</v>
      </c>
      <c r="AZ62" s="21" t="str">
        <f t="shared" si="4"/>
        <v>},</v>
      </c>
      <c r="BA62" s="21" t="str">
        <f t="shared" si="5"/>
        <v xml:space="preserve"> --Hunding's Rage / Hundings Zorn   [Bangkorai, Reaper's March, The Rift]</v>
      </c>
    </row>
    <row r="63" spans="1:53" x14ac:dyDescent="0.25">
      <c r="A63" s="5">
        <v>81</v>
      </c>
      <c r="B63" t="s">
        <v>852</v>
      </c>
      <c r="C63" t="s">
        <v>853</v>
      </c>
      <c r="D63" s="3">
        <f t="shared" si="0"/>
        <v>81</v>
      </c>
      <c r="G63" s="8" t="s">
        <v>1649</v>
      </c>
      <c r="I63" t="s">
        <v>97</v>
      </c>
      <c r="J63" t="s">
        <v>97</v>
      </c>
      <c r="K63">
        <v>137</v>
      </c>
      <c r="L63">
        <v>103</v>
      </c>
      <c r="M63">
        <v>89</v>
      </c>
      <c r="N63">
        <v>5</v>
      </c>
      <c r="P63" s="3">
        <f>IF(AND(G63&lt;&gt;"LIBSETS_SETTYPE_BATTLEGROUND",G63&lt;&gt;"LIBSETS_SETTYPE_SPECIAL",G63&lt;&gt;"LIBSETS_SETTYPE_MYTHIC"), IF(Q63&lt;&gt;"",VLOOKUP(Q63,'ESO zone constants'!$D$2:$H$4950,5,FALSE),""),"")</f>
        <v>104</v>
      </c>
      <c r="Q63" t="str">
        <f>IF(OR(K63="",K63&lt;=0,ISERROR(K63)),IF(AND(O63&lt;&gt;"",NOT(ISERROR(O63))),O63, ""),VLOOKUP(K63,'ESO wayshrine node constants'!$A$3:$D$10003,4,FALSE))</f>
        <v>Alik'r Desert</v>
      </c>
      <c r="S63" s="19" t="str">
        <f>IF(AND(R63&lt;&gt;"",NOT(ISERROR(R63))),R63,IF(P63&lt;&gt;"",IF(NOT(ISERROR(VLOOKUP(P63,'ESO Dungeon constants'!$D$3:$H$9999,5,FALSE))),VLOOKUP(P63,'ESO Dungeon constants'!$D$3:$I$9999,6,FALSE),VLOOKUP(P63,'ESO zone constants'!$H$2:$K$9984,4,FALSE)),""))</f>
        <v>DLC_BASE_GAME</v>
      </c>
      <c r="T63" s="3" t="str">
        <f>IF(S63&lt;&gt;"",VLOOKUP(S63,'LibSets constants'!$B$4:$C$1000,2,FALSE),"")</f>
        <v>Included in base game</v>
      </c>
      <c r="V63" s="3" t="str">
        <f>IF(U63&lt;&gt;"",IF(U63&lt;&gt;"LIBSETS_DROP_MECHANIC_MONSTER_NAME",VLOOKUP(U63,'LibSets constants'!$I$4:$L$1000,3,FALSE),""),"")</f>
        <v/>
      </c>
      <c r="W63" s="3" t="str">
        <f>IF(U63&lt;&gt;"",IF(U63&lt;&gt;"LIBSETS_DROP_MECHANIC_MONSTER_NAME",VLOOKUP(U63,'LibSets constants'!$I$4:$L$1000,4,FALSE),""),"")</f>
        <v/>
      </c>
      <c r="X63" s="3">
        <f>IF(G63&lt;&gt;"LIBSETS_SETTYPE_BATTLEGROUND",IF(G63&lt;&gt;"LIBSETS_SETTYPE_SPECIAL",IF(Y63&lt;&gt;"",VLOOKUP(Y63,'ESO zone constants'!$D$2:$H$4950,5,FALSE),""),""),"")</f>
        <v>58</v>
      </c>
      <c r="Y63" t="str">
        <f>VLOOKUP(L63,'ESO wayshrine node constants'!$A$3:$D$10003,4,FALSE)</f>
        <v>Malabal Tor</v>
      </c>
      <c r="AA63" s="3" t="str">
        <f>IF(Z63&lt;&gt;"",IF(Z63&lt;&gt;"LIBSETS_DROP_MECHANIC_MONSTER_NAME",VLOOKUP(Z63,'LibSets constants'!$I$4:$L$1000,3,FALSE),""),"")</f>
        <v/>
      </c>
      <c r="AB63" s="3" t="str">
        <f>IF(Z63&lt;&gt;"",IF(Z63&lt;&gt;"LIBSETS_DROP_MECHANIC_MONSTER_NAME",VLOOKUP(Z63,'LibSets constants'!$I$4:$L$1000,4,FALSE),""),"")</f>
        <v/>
      </c>
      <c r="AC63" s="3">
        <f>IF(G63&lt;&gt;"LIBSETS_SETTYPE_BATTLEGROUND",IF(G63&lt;&gt;"LIBSETS_SETTYPE_SPECIAL",IF(AD63&lt;&gt;"",VLOOKUP(AD63,'ESO zone constants'!$D$2:$H$4950,5,FALSE),""),""),"")</f>
        <v>101</v>
      </c>
      <c r="AD63" t="str">
        <f>VLOOKUP(M63,'ESO wayshrine node constants'!$A$3:$D$10003,4,FALSE)</f>
        <v>Eastmarch</v>
      </c>
      <c r="AF63" s="3" t="str">
        <f>IF(AE63&lt;&gt;"",IF(AE63&lt;&gt;"LIBSETS_DROP_MECHANIC_MONSTER_NAME",VLOOKUP(AE63,'LibSets constants'!$I$4:$L$1000,3,FALSE),""),"")</f>
        <v/>
      </c>
      <c r="AG63" s="3" t="str">
        <f>IF(AE63&lt;&gt;"",IF(AE63&lt;&gt;"LIBSETS_DROP_MECHANIC_MONSTER_NAME",VLOOKUP(AE63,'LibSets constants'!$I$4:$L$1000,4,FALSE),""),"")</f>
        <v/>
      </c>
      <c r="AH63" s="3" t="str">
        <f>IF(G63&lt;&gt;"LIBSETS_SETTYPE_BATTLEGROUND",IF(G63&lt;&gt;"LIBSETS_SETTYPE_SPECIAL",IF(AI63&lt;&gt;"",VLOOKUP(AI63,'ESO zone constants'!$D$2:$H$4950,5,FALSE),""),""),"")</f>
        <v/>
      </c>
      <c r="AK63" s="3" t="str">
        <f>IF(AJ63&lt;&gt;"",IF(AJ63&lt;&gt;"LIBSETS_DROP_MECHANIC_MONSTER_NAME",VLOOKUP(AJ63,'LibSets constants'!$I$4:$L$1000,3,FALSE),""),"")</f>
        <v/>
      </c>
      <c r="AL63" s="3" t="str">
        <f>IF(AJ63&lt;&gt;"",IF(AJ63&lt;&gt;"LIBSETS_DROP_MECHANIC_MONSTER_NAME",VLOOKUP(AJ63,'LibSets constants'!$I$4:$L$1000,4,FALSE),""),"")</f>
        <v/>
      </c>
      <c r="AM63" s="3" t="str">
        <f>IF(G63&lt;&gt;"LIBSETS_SETTYPE_BATTLEGROUND",IF(G63&lt;&gt;"LIBSETS_SETTYPE_SPECIAL",IF(AN63&lt;&gt;"",VLOOKUP(AN63,'ESO zone constants'!$D$2:$H$4950,5,FALSE),""),""),"")</f>
        <v/>
      </c>
      <c r="AP63" s="3" t="str">
        <f>IF(AO63&lt;&gt;"",IF(AO63&lt;&gt;"LIBSETS_DROP_MECHANIC_MONSTER_NAME",VLOOKUP(AO63,'LibSets constants'!$I$4:$L$1000,3,FALSE),""),"")</f>
        <v/>
      </c>
      <c r="AQ63" s="3" t="str">
        <f>IF(AO63&lt;&gt;"",IF(AO63&lt;&gt;"LIBSETS_DROP_MECHANIC_MONSTER_NAME",VLOOKUP(AO63,'LibSets constants'!$I$4:$L$1000,4,FALSE),""),"")</f>
        <v/>
      </c>
      <c r="AR63" s="3" t="str">
        <f>IF(G63&lt;&gt;"LIBSETS_SETTYPE_BATTLEGROUND",IF(G63&lt;&gt;"LIBSETS_SETTYPE_SPECIAL",IF(AS63&lt;&gt;"",VLOOKUP(AS63,'ESO zone constants'!$D$2:$H$4950,5,FALSE),""),""),"")</f>
        <v/>
      </c>
      <c r="AU63" s="3" t="str">
        <f>IF(AT63&lt;&gt;"",IF(AT63&lt;&gt;"LIBSETS_DROP_MECHANIC_MONSTER_NAME",VLOOKUP(AT63,'LibSets constants'!$I$4:$L$1000,3,FALSE),""),"")</f>
        <v/>
      </c>
      <c r="AV63" s="3" t="str">
        <f>IF(AT63&lt;&gt;"",IF(AT63&lt;&gt;"LIBSETS_DROP_MECHANIC_MONSTER_NAME",VLOOKUP(AT63,'LibSets constants'!$I$4:$L$1000,4,FALSE),""),"")</f>
        <v/>
      </c>
      <c r="AW63" s="21" t="str">
        <f t="shared" si="1"/>
        <v>[81] = {wayshrines={137,103,89,}, traitsNeeded=5, dlcId=DLC_BASE_GAME</v>
      </c>
      <c r="AX63" s="21" t="str">
        <f t="shared" si="2"/>
        <v>, zoneIds={104,58,101}, veteran=false</v>
      </c>
      <c r="AY63" s="21" t="str">
        <f t="shared" si="3"/>
        <v>, setType=LIBSETS_SETTYPE_CRAFTED</v>
      </c>
      <c r="AZ63" s="21" t="str">
        <f t="shared" si="4"/>
        <v>},</v>
      </c>
      <c r="BA63" s="21" t="str">
        <f t="shared" si="5"/>
        <v xml:space="preserve"> --Song of Lamae / Lied der Lamien   [Alik'r Desert, Malabal Tor, Eastmarch]</v>
      </c>
    </row>
    <row r="64" spans="1:53" x14ac:dyDescent="0.25">
      <c r="A64" s="5">
        <v>82</v>
      </c>
      <c r="B64" t="s">
        <v>854</v>
      </c>
      <c r="C64" t="s">
        <v>855</v>
      </c>
      <c r="D64" s="3">
        <f t="shared" si="0"/>
        <v>82</v>
      </c>
      <c r="G64" s="8" t="s">
        <v>1649</v>
      </c>
      <c r="I64" t="s">
        <v>97</v>
      </c>
      <c r="J64" t="s">
        <v>97</v>
      </c>
      <c r="K64">
        <v>155</v>
      </c>
      <c r="L64">
        <v>105</v>
      </c>
      <c r="M64">
        <v>95</v>
      </c>
      <c r="N64">
        <v>5</v>
      </c>
      <c r="P64" s="3">
        <f>IF(AND(G64&lt;&gt;"LIBSETS_SETTYPE_BATTLEGROUND",G64&lt;&gt;"LIBSETS_SETTYPE_SPECIAL",G64&lt;&gt;"LIBSETS_SETTYPE_MYTHIC"), IF(Q64&lt;&gt;"",VLOOKUP(Q64,'ESO zone constants'!$D$2:$H$4950,5,FALSE),""),"")</f>
        <v>104</v>
      </c>
      <c r="Q64" t="str">
        <f>IF(OR(K64="",K64&lt;=0,ISERROR(K64)),IF(AND(O64&lt;&gt;"",NOT(ISERROR(O64))),O64, ""),VLOOKUP(K64,'ESO wayshrine node constants'!$A$3:$D$10003,4,FALSE))</f>
        <v>Alik'r Desert</v>
      </c>
      <c r="S64" s="19" t="str">
        <f>IF(AND(R64&lt;&gt;"",NOT(ISERROR(R64))),R64,IF(P64&lt;&gt;"",IF(NOT(ISERROR(VLOOKUP(P64,'ESO Dungeon constants'!$D$3:$H$9999,5,FALSE))),VLOOKUP(P64,'ESO Dungeon constants'!$D$3:$I$9999,6,FALSE),VLOOKUP(P64,'ESO zone constants'!$H$2:$K$9984,4,FALSE)),""))</f>
        <v>DLC_BASE_GAME</v>
      </c>
      <c r="T64" s="3" t="str">
        <f>IF(S64&lt;&gt;"",VLOOKUP(S64,'LibSets constants'!$B$4:$C$1000,2,FALSE),"")</f>
        <v>Included in base game</v>
      </c>
      <c r="V64" s="3" t="str">
        <f>IF(U64&lt;&gt;"",IF(U64&lt;&gt;"LIBSETS_DROP_MECHANIC_MONSTER_NAME",VLOOKUP(U64,'LibSets constants'!$I$4:$L$1000,3,FALSE),""),"")</f>
        <v/>
      </c>
      <c r="W64" s="3" t="str">
        <f>IF(U64&lt;&gt;"",IF(U64&lt;&gt;"LIBSETS_DROP_MECHANIC_MONSTER_NAME",VLOOKUP(U64,'LibSets constants'!$I$4:$L$1000,4,FALSE),""),"")</f>
        <v/>
      </c>
      <c r="X64" s="3">
        <f>IF(G64&lt;&gt;"LIBSETS_SETTYPE_BATTLEGROUND",IF(G64&lt;&gt;"LIBSETS_SETTYPE_SPECIAL",IF(Y64&lt;&gt;"",VLOOKUP(Y64,'ESO zone constants'!$D$2:$H$4950,5,FALSE),""),""),"")</f>
        <v>58</v>
      </c>
      <c r="Y64" t="str">
        <f>VLOOKUP(L64,'ESO wayshrine node constants'!$A$3:$D$10003,4,FALSE)</f>
        <v>Malabal Tor</v>
      </c>
      <c r="AA64" s="3" t="str">
        <f>IF(Z64&lt;&gt;"",IF(Z64&lt;&gt;"LIBSETS_DROP_MECHANIC_MONSTER_NAME",VLOOKUP(Z64,'LibSets constants'!$I$4:$L$1000,3,FALSE),""),"")</f>
        <v/>
      </c>
      <c r="AB64" s="3" t="str">
        <f>IF(Z64&lt;&gt;"",IF(Z64&lt;&gt;"LIBSETS_DROP_MECHANIC_MONSTER_NAME",VLOOKUP(Z64,'LibSets constants'!$I$4:$L$1000,4,FALSE),""),"")</f>
        <v/>
      </c>
      <c r="AC64" s="3">
        <f>IF(G64&lt;&gt;"LIBSETS_SETTYPE_BATTLEGROUND",IF(G64&lt;&gt;"LIBSETS_SETTYPE_SPECIAL",IF(AD64&lt;&gt;"",VLOOKUP(AD64,'ESO zone constants'!$D$2:$H$4950,5,FALSE),""),""),"")</f>
        <v>101</v>
      </c>
      <c r="AD64" t="str">
        <f>VLOOKUP(M64,'ESO wayshrine node constants'!$A$3:$D$10003,4,FALSE)</f>
        <v>Eastmarch</v>
      </c>
      <c r="AF64" s="3" t="str">
        <f>IF(AE64&lt;&gt;"",IF(AE64&lt;&gt;"LIBSETS_DROP_MECHANIC_MONSTER_NAME",VLOOKUP(AE64,'LibSets constants'!$I$4:$L$1000,3,FALSE),""),"")</f>
        <v/>
      </c>
      <c r="AG64" s="3" t="str">
        <f>IF(AE64&lt;&gt;"",IF(AE64&lt;&gt;"LIBSETS_DROP_MECHANIC_MONSTER_NAME",VLOOKUP(AE64,'LibSets constants'!$I$4:$L$1000,4,FALSE),""),"")</f>
        <v/>
      </c>
      <c r="AH64" s="3" t="str">
        <f>IF(G64&lt;&gt;"LIBSETS_SETTYPE_BATTLEGROUND",IF(G64&lt;&gt;"LIBSETS_SETTYPE_SPECIAL",IF(AI64&lt;&gt;"",VLOOKUP(AI64,'ESO zone constants'!$D$2:$H$4950,5,FALSE),""),""),"")</f>
        <v/>
      </c>
      <c r="AK64" s="3" t="str">
        <f>IF(AJ64&lt;&gt;"",IF(AJ64&lt;&gt;"LIBSETS_DROP_MECHANIC_MONSTER_NAME",VLOOKUP(AJ64,'LibSets constants'!$I$4:$L$1000,3,FALSE),""),"")</f>
        <v/>
      </c>
      <c r="AL64" s="3" t="str">
        <f>IF(AJ64&lt;&gt;"",IF(AJ64&lt;&gt;"LIBSETS_DROP_MECHANIC_MONSTER_NAME",VLOOKUP(AJ64,'LibSets constants'!$I$4:$L$1000,4,FALSE),""),"")</f>
        <v/>
      </c>
      <c r="AM64" s="3" t="str">
        <f>IF(G64&lt;&gt;"LIBSETS_SETTYPE_BATTLEGROUND",IF(G64&lt;&gt;"LIBSETS_SETTYPE_SPECIAL",IF(AN64&lt;&gt;"",VLOOKUP(AN64,'ESO zone constants'!$D$2:$H$4950,5,FALSE),""),""),"")</f>
        <v/>
      </c>
      <c r="AP64" s="3" t="str">
        <f>IF(AO64&lt;&gt;"",IF(AO64&lt;&gt;"LIBSETS_DROP_MECHANIC_MONSTER_NAME",VLOOKUP(AO64,'LibSets constants'!$I$4:$L$1000,3,FALSE),""),"")</f>
        <v/>
      </c>
      <c r="AQ64" s="3" t="str">
        <f>IF(AO64&lt;&gt;"",IF(AO64&lt;&gt;"LIBSETS_DROP_MECHANIC_MONSTER_NAME",VLOOKUP(AO64,'LibSets constants'!$I$4:$L$1000,4,FALSE),""),"")</f>
        <v/>
      </c>
      <c r="AR64" s="3" t="str">
        <f>IF(G64&lt;&gt;"LIBSETS_SETTYPE_BATTLEGROUND",IF(G64&lt;&gt;"LIBSETS_SETTYPE_SPECIAL",IF(AS64&lt;&gt;"",VLOOKUP(AS64,'ESO zone constants'!$D$2:$H$4950,5,FALSE),""),""),"")</f>
        <v/>
      </c>
      <c r="AU64" s="3" t="str">
        <f>IF(AT64&lt;&gt;"",IF(AT64&lt;&gt;"LIBSETS_DROP_MECHANIC_MONSTER_NAME",VLOOKUP(AT64,'LibSets constants'!$I$4:$L$1000,3,FALSE),""),"")</f>
        <v/>
      </c>
      <c r="AV64" s="3" t="str">
        <f>IF(AT64&lt;&gt;"",IF(AT64&lt;&gt;"LIBSETS_DROP_MECHANIC_MONSTER_NAME",VLOOKUP(AT64,'LibSets constants'!$I$4:$L$1000,4,FALSE),""),"")</f>
        <v/>
      </c>
      <c r="AW64" s="21" t="str">
        <f t="shared" si="1"/>
        <v>[82] = {wayshrines={155,105,95,}, traitsNeeded=5, dlcId=DLC_BASE_GAME</v>
      </c>
      <c r="AX64" s="21" t="str">
        <f t="shared" si="2"/>
        <v>, zoneIds={104,58,101}, veteran=false</v>
      </c>
      <c r="AY64" s="21" t="str">
        <f t="shared" si="3"/>
        <v>, setType=LIBSETS_SETTYPE_CRAFTED</v>
      </c>
      <c r="AZ64" s="21" t="str">
        <f t="shared" si="4"/>
        <v>},</v>
      </c>
      <c r="BA64" s="21" t="str">
        <f t="shared" si="5"/>
        <v xml:space="preserve"> --Alessia's Bulwark / Alessias Bollwerk   [Alik'r Desert, Malabal Tor, Eastmarch]</v>
      </c>
    </row>
    <row r="65" spans="1:53" x14ac:dyDescent="0.25">
      <c r="A65" s="12">
        <v>83</v>
      </c>
      <c r="B65" t="s">
        <v>856</v>
      </c>
      <c r="C65" t="s">
        <v>857</v>
      </c>
      <c r="D65" s="3">
        <f t="shared" si="0"/>
        <v>83</v>
      </c>
      <c r="G65" s="8" t="s">
        <v>1650</v>
      </c>
      <c r="I65" t="s">
        <v>97</v>
      </c>
      <c r="J65" t="s">
        <v>97</v>
      </c>
      <c r="K65">
        <v>-1</v>
      </c>
      <c r="L65">
        <v>-1</v>
      </c>
      <c r="M65">
        <v>-1</v>
      </c>
      <c r="N65">
        <v>0</v>
      </c>
      <c r="O65" s="70" t="s">
        <v>131</v>
      </c>
      <c r="P65" s="3">
        <f>IF(AND(G65&lt;&gt;"LIBSETS_SETTYPE_BATTLEGROUND",G65&lt;&gt;"LIBSETS_SETTYPE_SPECIAL",G65&lt;&gt;"LIBSETS_SETTYPE_MYTHIC"), IF(Q65&lt;&gt;"",VLOOKUP(Q65,'ESO zone constants'!$D$2:$H$4950,5,FALSE),""),"")</f>
        <v>181</v>
      </c>
      <c r="Q65" t="str">
        <f>IF(OR(K65="",K65&lt;=0,ISERROR(K65)),IF(AND(O65&lt;&gt;"",NOT(ISERROR(O65))),O65, ""),VLOOKUP(K65,'ESO wayshrine node constants'!$A$3:$D$10003,4,FALSE))</f>
        <v>Cyrodiil</v>
      </c>
      <c r="S65" s="19" t="str">
        <f>IF(AND(R65&lt;&gt;"",NOT(ISERROR(R65))),R65,IF(P65&lt;&gt;"",IF(NOT(ISERROR(VLOOKUP(P65,'ESO Dungeon constants'!$D$3:$H$9999,5,FALSE))),VLOOKUP(P65,'ESO Dungeon constants'!$D$3:$I$9999,6,FALSE),VLOOKUP(P65,'ESO zone constants'!$H$2:$K$9984,4,FALSE)),""))</f>
        <v>DLC_BASE_GAME</v>
      </c>
      <c r="T65" s="3" t="str">
        <f>IF(S65&lt;&gt;"",VLOOKUP(S65,'LibSets constants'!$B$4:$C$1000,2,FALSE),"")</f>
        <v>Included in base game</v>
      </c>
      <c r="U65" s="33" t="s">
        <v>1723</v>
      </c>
      <c r="V65" s="3" t="str">
        <f>IF(U65&lt;&gt;"",IF(U65&lt;&gt;"LIBSETS_DROP_MECHANIC_MONSTER_NAME",VLOOKUP(U65,'LibSets constants'!$I$4:$L$1000,3,FALSE),""),"")</f>
        <v>Rewards for the worthy (Cyrodiil/Battleground mail)</v>
      </c>
      <c r="W65" s="3" t="str">
        <f>IF(U65&lt;&gt;"",IF(U65&lt;&gt;"LIBSETS_DROP_MECHANIC_MONSTER_NAME",VLOOKUP(U65,'LibSets constants'!$I$4:$L$1000,4,FALSE),""),"")</f>
        <v>Gerechter Lohn (Cyrodiil/Schlachtfeld Mail)</v>
      </c>
      <c r="X65" s="3">
        <f>IF(G65&lt;&gt;"LIBSETS_SETTYPE_BATTLEGROUND",IF(G65&lt;&gt;"LIBSETS_SETTYPE_SPECIAL",IF(Y65&lt;&gt;"",VLOOKUP(Y65,'ESO zone constants'!$D$2:$H$4950,5,FALSE),""),""),"")</f>
        <v>181</v>
      </c>
      <c r="Y65" t="s">
        <v>131</v>
      </c>
      <c r="Z65" s="33" t="s">
        <v>1716</v>
      </c>
      <c r="AA65" s="3" t="str">
        <f>IF(Z65&lt;&gt;"",IF(Z65&lt;&gt;"LIBSETS_DROP_MECHANIC_MONSTER_NAME",VLOOKUP(Z65,'LibSets constants'!$I$4:$L$1000,3,FALSE),""),"")</f>
        <v>City Vlastarus (quartermaster)</v>
      </c>
      <c r="AB65" s="3" t="str">
        <f>IF(Z65&lt;&gt;"",IF(Z65&lt;&gt;"LIBSETS_DROP_MECHANIC_MONSTER_NAME",VLOOKUP(Z65,'LibSets constants'!$I$4:$L$1000,4,FALSE),""),"")</f>
        <v>Stadt Vlastarus (Quartiermeister)</v>
      </c>
      <c r="AC65" s="3" t="str">
        <f>IF(G65&lt;&gt;"LIBSETS_SETTYPE_BATTLEGROUND",IF(G65&lt;&gt;"LIBSETS_SETTYPE_SPECIAL",IF(AD65&lt;&gt;"",VLOOKUP(AD65,'ESO zone constants'!$D$2:$H$4950,5,FALSE),""),""),"")</f>
        <v/>
      </c>
      <c r="AF65" s="3" t="str">
        <f>IF(AE65&lt;&gt;"",IF(AE65&lt;&gt;"LIBSETS_DROP_MECHANIC_MONSTER_NAME",VLOOKUP(AE65,'LibSets constants'!$I$4:$L$1000,3,FALSE),""),"")</f>
        <v/>
      </c>
      <c r="AG65" s="3" t="str">
        <f>IF(AE65&lt;&gt;"",IF(AE65&lt;&gt;"LIBSETS_DROP_MECHANIC_MONSTER_NAME",VLOOKUP(AE65,'LibSets constants'!$I$4:$L$1000,4,FALSE),""),"")</f>
        <v/>
      </c>
      <c r="AH65" s="3" t="str">
        <f>IF(G65&lt;&gt;"LIBSETS_SETTYPE_BATTLEGROUND",IF(G65&lt;&gt;"LIBSETS_SETTYPE_SPECIAL",IF(AI65&lt;&gt;"",VLOOKUP(AI65,'ESO zone constants'!$D$2:$H$4950,5,FALSE),""),""),"")</f>
        <v/>
      </c>
      <c r="AK65" s="3" t="str">
        <f>IF(AJ65&lt;&gt;"",IF(AJ65&lt;&gt;"LIBSETS_DROP_MECHANIC_MONSTER_NAME",VLOOKUP(AJ65,'LibSets constants'!$I$4:$L$1000,3,FALSE),""),"")</f>
        <v/>
      </c>
      <c r="AL65" s="3" t="str">
        <f>IF(AJ65&lt;&gt;"",IF(AJ65&lt;&gt;"LIBSETS_DROP_MECHANIC_MONSTER_NAME",VLOOKUP(AJ65,'LibSets constants'!$I$4:$L$1000,4,FALSE),""),"")</f>
        <v/>
      </c>
      <c r="AM65" s="3" t="str">
        <f>IF(G65&lt;&gt;"LIBSETS_SETTYPE_BATTLEGROUND",IF(G65&lt;&gt;"LIBSETS_SETTYPE_SPECIAL",IF(AN65&lt;&gt;"",VLOOKUP(AN65,'ESO zone constants'!$D$2:$H$4950,5,FALSE),""),""),"")</f>
        <v/>
      </c>
      <c r="AP65" s="3" t="str">
        <f>IF(AO65&lt;&gt;"",IF(AO65&lt;&gt;"LIBSETS_DROP_MECHANIC_MONSTER_NAME",VLOOKUP(AO65,'LibSets constants'!$I$4:$L$1000,3,FALSE),""),"")</f>
        <v/>
      </c>
      <c r="AQ65" s="3" t="str">
        <f>IF(AO65&lt;&gt;"",IF(AO65&lt;&gt;"LIBSETS_DROP_MECHANIC_MONSTER_NAME",VLOOKUP(AO65,'LibSets constants'!$I$4:$L$1000,4,FALSE),""),"")</f>
        <v/>
      </c>
      <c r="AR65" s="3" t="str">
        <f>IF(G65&lt;&gt;"LIBSETS_SETTYPE_BATTLEGROUND",IF(G65&lt;&gt;"LIBSETS_SETTYPE_SPECIAL",IF(AS65&lt;&gt;"",VLOOKUP(AS65,'ESO zone constants'!$D$2:$H$4950,5,FALSE),""),""),"")</f>
        <v/>
      </c>
      <c r="AU65" s="3" t="str">
        <f>IF(AT65&lt;&gt;"",IF(AT65&lt;&gt;"LIBSETS_DROP_MECHANIC_MONSTER_NAME",VLOOKUP(AT65,'LibSets constants'!$I$4:$L$1000,3,FALSE),""),"")</f>
        <v/>
      </c>
      <c r="AV65" s="3" t="str">
        <f>IF(AT65&lt;&gt;"",IF(AT65&lt;&gt;"LIBSETS_DROP_MECHANIC_MONSTER_NAME",VLOOKUP(AT65,'LibSets constants'!$I$4:$L$1000,4,FALSE),""),"")</f>
        <v/>
      </c>
      <c r="AW65" s="21" t="str">
        <f t="shared" si="1"/>
        <v>[83] = {wayshrines={-1,-1,-1,}, dlcId=DLC_BASE_GAME</v>
      </c>
      <c r="AX65" s="21" t="str">
        <f t="shared" si="2"/>
        <v>, zoneIds={181,181}, veteran=false</v>
      </c>
      <c r="AY65" s="21" t="str">
        <f t="shared" si="3"/>
        <v>, setType=LIBSETS_SETTYPE_CYRODIIL</v>
      </c>
      <c r="AZ65" s="21" t="str">
        <f t="shared" si="4"/>
        <v>, dropMechanic={LIBSETS_DROP_MECHANIC_MAIL_PVP_REWARDS_FOR_THE_WORTHY,LIBSETS_DROP_MECHANIC_CITY_CYRODIIL_VLASTARUS}},</v>
      </c>
      <c r="BA65" s="21" t="str">
        <f t="shared" si="5"/>
        <v xml:space="preserve"> --Elf Bane / Elfenfluch   [Cyrodiil, Cyrodiil]</v>
      </c>
    </row>
    <row r="66" spans="1:53" x14ac:dyDescent="0.25">
      <c r="A66" s="5">
        <v>84</v>
      </c>
      <c r="B66" t="s">
        <v>858</v>
      </c>
      <c r="C66" t="s">
        <v>859</v>
      </c>
      <c r="D66" s="3">
        <f t="shared" si="0"/>
        <v>84</v>
      </c>
      <c r="G66" s="8" t="s">
        <v>1649</v>
      </c>
      <c r="I66" t="s">
        <v>97</v>
      </c>
      <c r="J66" t="s">
        <v>97</v>
      </c>
      <c r="K66">
        <v>-2</v>
      </c>
      <c r="L66">
        <v>-2</v>
      </c>
      <c r="M66">
        <v>-2</v>
      </c>
      <c r="N66">
        <v>8</v>
      </c>
      <c r="O66" s="70" t="s">
        <v>144</v>
      </c>
      <c r="P66" s="3">
        <f>IF(AND(G66&lt;&gt;"LIBSETS_SETTYPE_BATTLEGROUND",G66&lt;&gt;"LIBSETS_SETTYPE_SPECIAL",G66&lt;&gt;"LIBSETS_SETTYPE_MYTHIC"), IF(Q66&lt;&gt;"",VLOOKUP(Q66,'ESO zone constants'!$D$2:$H$4950,5,FALSE),""),"")</f>
        <v>208</v>
      </c>
      <c r="Q66" t="str">
        <f>IF(OR(K66="",K66&lt;=0,ISERROR(K66)),IF(AND(O66&lt;&gt;"",NOT(ISERROR(O66))),O66, ""),VLOOKUP(K66,'ESO wayshrine node constants'!$A$3:$D$10003,4,FALSE))</f>
        <v>The Earth Forge</v>
      </c>
      <c r="S66" s="19" t="str">
        <f>IF(AND(R66&lt;&gt;"",NOT(ISERROR(R66))),R66,IF(P66&lt;&gt;"",IF(NOT(ISERROR(VLOOKUP(P66,'ESO Dungeon constants'!$D$3:$H$9999,5,FALSE))),VLOOKUP(P66,'ESO Dungeon constants'!$D$3:$I$9999,6,FALSE),VLOOKUP(P66,'ESO zone constants'!$H$2:$K$9984,4,FALSE)),""))</f>
        <v>DLC_BASE_GAME</v>
      </c>
      <c r="T66" s="3" t="str">
        <f>IF(S66&lt;&gt;"",VLOOKUP(S66,'LibSets constants'!$B$4:$C$1000,2,FALSE),"")</f>
        <v>Included in base game</v>
      </c>
      <c r="V66" s="44" t="str">
        <f>IF(U66&lt;&gt;"",IF(U66&lt;&gt;"LIBSETS_DROP_MECHANIC_MONSTER_NAME",VLOOKUP(U66,'LibSets constants'!$I$4:$L$1000,3,FALSE),""),"")</f>
        <v/>
      </c>
      <c r="W66" s="3" t="str">
        <f>IF(U66&lt;&gt;"",IF(U66&lt;&gt;"LIBSETS_DROP_MECHANIC_MONSTER_NAME",VLOOKUP(U66,'LibSets constants'!$I$4:$L$1000,4,FALSE),""),"")</f>
        <v/>
      </c>
      <c r="X66" s="3">
        <f>IF(G66&lt;&gt;"LIBSETS_SETTYPE_BATTLEGROUND",IF(G66&lt;&gt;"LIBSETS_SETTYPE_SPECIAL",IF(Y66&lt;&gt;"",VLOOKUP(Y66,'ESO zone constants'!$D$2:$H$4950,5,FALSE),""),""),"")</f>
        <v>208</v>
      </c>
      <c r="Y66" t="s">
        <v>144</v>
      </c>
      <c r="Z66" s="45"/>
      <c r="AA66" s="44" t="str">
        <f>IF(Z66&lt;&gt;"",IF(Z66&lt;&gt;"LIBSETS_DROP_MECHANIC_MONSTER_NAME",VLOOKUP(Z66,'LibSets constants'!$I$4:$L$1000,3,FALSE),""),"")</f>
        <v/>
      </c>
      <c r="AB66" s="44" t="str">
        <f>IF(Z66&lt;&gt;"",IF(Z66&lt;&gt;"LIBSETS_DROP_MECHANIC_MONSTER_NAME",VLOOKUP(Z66,'LibSets constants'!$I$4:$L$1000,4,FALSE),""),"")</f>
        <v/>
      </c>
      <c r="AC66" s="3">
        <f>IF(G66&lt;&gt;"LIBSETS_SETTYPE_BATTLEGROUND",IF(G66&lt;&gt;"LIBSETS_SETTYPE_SPECIAL",IF(AD66&lt;&gt;"",VLOOKUP(AD66,'ESO zone constants'!$D$2:$H$4950,5,FALSE),""),""),"")</f>
        <v>208</v>
      </c>
      <c r="AD66" t="s">
        <v>144</v>
      </c>
      <c r="AE66" s="45"/>
      <c r="AF66" s="44" t="str">
        <f>IF(AE66&lt;&gt;"",IF(AE66&lt;&gt;"LIBSETS_DROP_MECHANIC_MONSTER_NAME",VLOOKUP(AE66,'LibSets constants'!$I$4:$L$1000,3,FALSE),""),"")</f>
        <v/>
      </c>
      <c r="AG66" s="44" t="str">
        <f>IF(AE66&lt;&gt;"",IF(AE66&lt;&gt;"LIBSETS_DROP_MECHANIC_MONSTER_NAME",VLOOKUP(AE66,'LibSets constants'!$I$4:$L$1000,4,FALSE),""),"")</f>
        <v/>
      </c>
      <c r="AH66" s="3" t="str">
        <f>IF(G66&lt;&gt;"LIBSETS_SETTYPE_BATTLEGROUND",IF(G66&lt;&gt;"LIBSETS_SETTYPE_SPECIAL",IF(AI66&lt;&gt;"",VLOOKUP(AI66,'ESO zone constants'!$D$2:$H$4950,5,FALSE),""),""),"")</f>
        <v/>
      </c>
      <c r="AJ66" s="45"/>
      <c r="AK66" s="44" t="str">
        <f>IF(AJ66&lt;&gt;"",IF(AJ66&lt;&gt;"LIBSETS_DROP_MECHANIC_MONSTER_NAME",VLOOKUP(AJ66,'LibSets constants'!$I$4:$L$1000,3,FALSE),""),"")</f>
        <v/>
      </c>
      <c r="AL66" s="44" t="str">
        <f>IF(AJ66&lt;&gt;"",IF(AJ66&lt;&gt;"LIBSETS_DROP_MECHANIC_MONSTER_NAME",VLOOKUP(AJ66,'LibSets constants'!$I$4:$L$1000,4,FALSE),""),"")</f>
        <v/>
      </c>
      <c r="AM66" s="3" t="str">
        <f>IF(G66&lt;&gt;"LIBSETS_SETTYPE_BATTLEGROUND",IF(G66&lt;&gt;"LIBSETS_SETTYPE_SPECIAL",IF(AN66&lt;&gt;"",VLOOKUP(AN66,'ESO zone constants'!$D$2:$H$4950,5,FALSE),""),""),"")</f>
        <v/>
      </c>
      <c r="AO66" s="45"/>
      <c r="AP66" s="44" t="str">
        <f>IF(AO66&lt;&gt;"",IF(AO66&lt;&gt;"LIBSETS_DROP_MECHANIC_MONSTER_NAME",VLOOKUP(AO66,'LibSets constants'!$I$4:$L$1000,3,FALSE),""),"")</f>
        <v/>
      </c>
      <c r="AQ66" s="44" t="str">
        <f>IF(AO66&lt;&gt;"",IF(AO66&lt;&gt;"LIBSETS_DROP_MECHANIC_MONSTER_NAME",VLOOKUP(AO66,'LibSets constants'!$I$4:$L$1000,4,FALSE),""),"")</f>
        <v/>
      </c>
      <c r="AR66" s="3" t="str">
        <f>IF(G66&lt;&gt;"LIBSETS_SETTYPE_BATTLEGROUND",IF(G66&lt;&gt;"LIBSETS_SETTYPE_SPECIAL",IF(AS66&lt;&gt;"",VLOOKUP(AS66,'ESO zone constants'!$D$2:$H$4950,5,FALSE),""),""),"")</f>
        <v/>
      </c>
      <c r="AT66" s="45"/>
      <c r="AU66" s="44" t="str">
        <f>IF(AT66&lt;&gt;"",IF(AT66&lt;&gt;"LIBSETS_DROP_MECHANIC_MONSTER_NAME",VLOOKUP(AT66,'LibSets constants'!$I$4:$L$1000,3,FALSE),""),"")</f>
        <v/>
      </c>
      <c r="AV66" s="44" t="str">
        <f>IF(AT66&lt;&gt;"",IF(AT66&lt;&gt;"LIBSETS_DROP_MECHANIC_MONSTER_NAME",VLOOKUP(AT66,'LibSets constants'!$I$4:$L$1000,4,FALSE),""),"")</f>
        <v/>
      </c>
      <c r="AW66" s="21" t="str">
        <f t="shared" si="1"/>
        <v>[84] = {wayshrines={-2,-2,-2,}, traitsNeeded=8, dlcId=DLC_BASE_GAME</v>
      </c>
      <c r="AX66" s="21" t="str">
        <f t="shared" si="2"/>
        <v>, zoneIds={208,208,208}, veteran=false</v>
      </c>
      <c r="AY66" s="21" t="str">
        <f t="shared" si="3"/>
        <v>, setType=LIBSETS_SETTYPE_CRAFTED</v>
      </c>
      <c r="AZ66" s="21" t="str">
        <f t="shared" si="4"/>
        <v>},</v>
      </c>
      <c r="BA66" s="21" t="str">
        <f t="shared" si="5"/>
        <v xml:space="preserve"> --Orgnum's Scales / Orgnums Schuppen   [The Earth Forge, The Earth Forge, The Earth Forge]</v>
      </c>
    </row>
    <row r="67" spans="1:53" x14ac:dyDescent="0.25">
      <c r="A67" s="12">
        <v>85</v>
      </c>
      <c r="B67" t="s">
        <v>860</v>
      </c>
      <c r="C67" t="s">
        <v>861</v>
      </c>
      <c r="D67" s="3">
        <f t="shared" ref="D67:D130" si="6">A67</f>
        <v>85</v>
      </c>
      <c r="G67" s="8" t="s">
        <v>1650</v>
      </c>
      <c r="I67" t="s">
        <v>97</v>
      </c>
      <c r="J67" t="s">
        <v>97</v>
      </c>
      <c r="K67">
        <v>-1</v>
      </c>
      <c r="L67">
        <v>-1</v>
      </c>
      <c r="M67">
        <v>-1</v>
      </c>
      <c r="N67">
        <v>0</v>
      </c>
      <c r="O67" s="70" t="s">
        <v>131</v>
      </c>
      <c r="P67" s="3">
        <f>IF(AND(G67&lt;&gt;"LIBSETS_SETTYPE_BATTLEGROUND",G67&lt;&gt;"LIBSETS_SETTYPE_SPECIAL",G67&lt;&gt;"LIBSETS_SETTYPE_MYTHIC"), IF(Q67&lt;&gt;"",VLOOKUP(Q67,'ESO zone constants'!$D$2:$H$4950,5,FALSE),""),"")</f>
        <v>181</v>
      </c>
      <c r="Q67" t="str">
        <f>IF(OR(K67="",K67&lt;=0,ISERROR(K67)),IF(AND(O67&lt;&gt;"",NOT(ISERROR(O67))),O67, ""),VLOOKUP(K67,'ESO wayshrine node constants'!$A$3:$D$10003,4,FALSE))</f>
        <v>Cyrodiil</v>
      </c>
      <c r="S67" s="19" t="str">
        <f>IF(AND(R67&lt;&gt;"",NOT(ISERROR(R67))),R67,IF(P67&lt;&gt;"",IF(NOT(ISERROR(VLOOKUP(P67,'ESO Dungeon constants'!$D$3:$H$9999,5,FALSE))),VLOOKUP(P67,'ESO Dungeon constants'!$D$3:$I$9999,6,FALSE),VLOOKUP(P67,'ESO zone constants'!$H$2:$K$9984,4,FALSE)),""))</f>
        <v>DLC_BASE_GAME</v>
      </c>
      <c r="T67" s="3" t="str">
        <f>IF(S67&lt;&gt;"",VLOOKUP(S67,'LibSets constants'!$B$4:$C$1000,2,FALSE),"")</f>
        <v>Included in base game</v>
      </c>
      <c r="U67" s="33" t="s">
        <v>1723</v>
      </c>
      <c r="V67" s="3" t="str">
        <f>IF(U67&lt;&gt;"",IF(U67&lt;&gt;"LIBSETS_DROP_MECHANIC_MONSTER_NAME",VLOOKUP(U67,'LibSets constants'!$I$4:$L$1000,3,FALSE),""),"")</f>
        <v>Rewards for the worthy (Cyrodiil/Battleground mail)</v>
      </c>
      <c r="W67" s="3" t="str">
        <f>IF(U67&lt;&gt;"",IF(U67&lt;&gt;"LIBSETS_DROP_MECHANIC_MONSTER_NAME",VLOOKUP(U67,'LibSets constants'!$I$4:$L$1000,4,FALSE),""),"")</f>
        <v>Gerechter Lohn (Cyrodiil/Schlachtfeld Mail)</v>
      </c>
      <c r="X67" s="3">
        <f>IF(G67&lt;&gt;"LIBSETS_SETTYPE_BATTLEGROUND",IF(G67&lt;&gt;"LIBSETS_SETTYPE_SPECIAL",IF(Y67&lt;&gt;"",VLOOKUP(Y67,'ESO zone constants'!$D$2:$H$4950,5,FALSE),""),""),"")</f>
        <v>181</v>
      </c>
      <c r="Y67" t="s">
        <v>131</v>
      </c>
      <c r="Z67" s="33" t="s">
        <v>1713</v>
      </c>
      <c r="AA67" s="3" t="str">
        <f>IF(Z67&lt;&gt;"",IF(Z67&lt;&gt;"LIBSETS_DROP_MECHANIC_MONSTER_NAME",VLOOKUP(Z67,'LibSets constants'!$I$4:$L$1000,3,FALSE),""),"")</f>
        <v>City Erntefurt (quartermaster)</v>
      </c>
      <c r="AB67" s="3" t="str">
        <f>IF(Z67&lt;&gt;"",IF(Z67&lt;&gt;"LIBSETS_DROP_MECHANIC_MONSTER_NAME",VLOOKUP(Z67,'LibSets constants'!$I$4:$L$1000,4,FALSE),""),"")</f>
        <v>Stadt Erntefurt (Quartiermeister)</v>
      </c>
      <c r="AC67" s="3" t="str">
        <f>IF(G67&lt;&gt;"LIBSETS_SETTYPE_BATTLEGROUND",IF(G67&lt;&gt;"LIBSETS_SETTYPE_SPECIAL",IF(AD67&lt;&gt;"",VLOOKUP(AD67,'ESO zone constants'!$D$2:$H$4950,5,FALSE),""),""),"")</f>
        <v/>
      </c>
      <c r="AF67" s="3" t="str">
        <f>IF(AE67&lt;&gt;"",IF(AE67&lt;&gt;"LIBSETS_DROP_MECHANIC_MONSTER_NAME",VLOOKUP(AE67,'LibSets constants'!$I$4:$L$1000,3,FALSE),""),"")</f>
        <v/>
      </c>
      <c r="AG67" s="3" t="str">
        <f>IF(AE67&lt;&gt;"",IF(AE67&lt;&gt;"LIBSETS_DROP_MECHANIC_MONSTER_NAME",VLOOKUP(AE67,'LibSets constants'!$I$4:$L$1000,4,FALSE),""),"")</f>
        <v/>
      </c>
      <c r="AH67" s="3" t="str">
        <f>IF(G67&lt;&gt;"LIBSETS_SETTYPE_BATTLEGROUND",IF(G67&lt;&gt;"LIBSETS_SETTYPE_SPECIAL",IF(AI67&lt;&gt;"",VLOOKUP(AI67,'ESO zone constants'!$D$2:$H$4950,5,FALSE),""),""),"")</f>
        <v/>
      </c>
      <c r="AK67" s="3" t="str">
        <f>IF(AJ67&lt;&gt;"",IF(AJ67&lt;&gt;"LIBSETS_DROP_MECHANIC_MONSTER_NAME",VLOOKUP(AJ67,'LibSets constants'!$I$4:$L$1000,3,FALSE),""),"")</f>
        <v/>
      </c>
      <c r="AL67" s="3" t="str">
        <f>IF(AJ67&lt;&gt;"",IF(AJ67&lt;&gt;"LIBSETS_DROP_MECHANIC_MONSTER_NAME",VLOOKUP(AJ67,'LibSets constants'!$I$4:$L$1000,4,FALSE),""),"")</f>
        <v/>
      </c>
      <c r="AM67" s="3" t="str">
        <f>IF(G67&lt;&gt;"LIBSETS_SETTYPE_BATTLEGROUND",IF(G67&lt;&gt;"LIBSETS_SETTYPE_SPECIAL",IF(AN67&lt;&gt;"",VLOOKUP(AN67,'ESO zone constants'!$D$2:$H$4950,5,FALSE),""),""),"")</f>
        <v/>
      </c>
      <c r="AP67" s="3" t="str">
        <f>IF(AO67&lt;&gt;"",IF(AO67&lt;&gt;"LIBSETS_DROP_MECHANIC_MONSTER_NAME",VLOOKUP(AO67,'LibSets constants'!$I$4:$L$1000,3,FALSE),""),"")</f>
        <v/>
      </c>
      <c r="AQ67" s="3" t="str">
        <f>IF(AO67&lt;&gt;"",IF(AO67&lt;&gt;"LIBSETS_DROP_MECHANIC_MONSTER_NAME",VLOOKUP(AO67,'LibSets constants'!$I$4:$L$1000,4,FALSE),""),"")</f>
        <v/>
      </c>
      <c r="AR67" s="3" t="str">
        <f>IF(G67&lt;&gt;"LIBSETS_SETTYPE_BATTLEGROUND",IF(G67&lt;&gt;"LIBSETS_SETTYPE_SPECIAL",IF(AS67&lt;&gt;"",VLOOKUP(AS67,'ESO zone constants'!$D$2:$H$4950,5,FALSE),""),""),"")</f>
        <v/>
      </c>
      <c r="AU67" s="3" t="str">
        <f>IF(AT67&lt;&gt;"",IF(AT67&lt;&gt;"LIBSETS_DROP_MECHANIC_MONSTER_NAME",VLOOKUP(AT67,'LibSets constants'!$I$4:$L$1000,3,FALSE),""),"")</f>
        <v/>
      </c>
      <c r="AV67" s="3" t="str">
        <f>IF(AT67&lt;&gt;"",IF(AT67&lt;&gt;"LIBSETS_DROP_MECHANIC_MONSTER_NAME",VLOOKUP(AT67,'LibSets constants'!$I$4:$L$1000,4,FALSE),""),"")</f>
        <v/>
      </c>
      <c r="AW67" s="21" t="str">
        <f t="shared" ref="AW67:AW130" si="7">IF(A67="???","--","")&amp;IF(F67&lt;&gt;"Not in the game (anymore)",IF(A67&lt;&gt;"",CONCATENATE("[",A67,"] = {wayshrines={")&amp;IF(K67&lt;&gt;"",CONCATENATE(K67,","),"")&amp;IF(L67&lt;&gt;"",CONCATENATE(L67,","),"")&amp;IF(M67&lt;&gt;"",CONCATENATE(M67,","),"")&amp;CONCATENATE("}")&amp;IF(VALUE(N67)&gt;0,CONCATENATE(", traitsNeeded=",N67),"")&amp;CONCATENATE(", dlcId=",IF(S67&lt;&gt;"",S67,"DLC_BASE_GAME")),""),"")</f>
        <v>[85] = {wayshrines={-1,-1,-1,}, dlcId=DLC_BASE_GAME</v>
      </c>
      <c r="AX67" s="21" t="str">
        <f t="shared" ref="AX67:AX130" si="8">IF(F67&lt;&gt;"Not in the game (anymore)",IF(A67&lt;&gt;"",IF(P67&lt;&gt;"",CONCATENATE(", zoneIds={",P67),"")&amp;IF(X67&lt;&gt;"",CONCATENATE(",",X67),"")&amp;IF(AC67&lt;&gt;"",CONCATENATE(",",AC67),"")&amp;IF(AH67&lt;&gt;"",CONCATENATE(",",AH67),"")&amp;IF(AM67&lt;&gt;"",CONCATENATE(",",AM67),"")&amp;IF(AR67&lt;&gt;"",CONCATENATE(",",AR67),"")&amp;IF(P67&lt;&gt;"",CONCATENATE("}",""),"")&amp;IF(OR(I67="true",I67="false",I67&lt;&gt;""), CONCATENATE(", veteran=", I67), ""),""),"")</f>
        <v>, zoneIds={181,181}, veteran=false</v>
      </c>
      <c r="AY67" s="21" t="str">
        <f t="shared" ref="AY67:AY130" si="9">IF(F67&lt;&gt;"Not in the game (anymore)",IF(A67&lt;&gt;"",", setType="&amp;G67,"")&amp;IF(J67="true",", multiTrialSet=true",""),"")</f>
        <v>, setType=LIBSETS_SETTYPE_CYRODIIL</v>
      </c>
      <c r="AZ67" s="21" t="str">
        <f t="shared" ref="AZ67:AZ130" si="10">IF(F67&lt;&gt;"Not in the game (anymore)",IF(U67&lt;&gt;"",", dropMechanic={"&amp;U67&amp;IF(Z67&lt;&gt;"",","&amp;Z67,"")&amp;IF(AE67&lt;&gt;"",","&amp;AE67,"")&amp;IF(AJ67&lt;&gt;"",","&amp;AJ67,"")&amp;IF(AO67&lt;&gt;"",","&amp;AO67,"")&amp;IF(AT67&lt;&gt;"",","&amp;AT67,"")&amp;"}"&amp;IF(U67="LIBSETS_DROP_MECHANIC_MONSTER_NAME",", dropMechanicNames={" &amp; IF(V67&lt;&gt;"","['en']='"&amp;V67&amp;"'","") &amp; IF(W67&lt;&gt;"",", ['de']='" &amp; W67&amp;"'","") &amp; "}",""),"")&amp;"},","")</f>
        <v>, dropMechanic={LIBSETS_DROP_MECHANIC_MAIL_PVP_REWARDS_FOR_THE_WORTHY,LIBSETS_DROP_MECHANIC_CITY_CYRODIIL_ERNTEFURT}},</v>
      </c>
      <c r="BA67" s="21" t="str">
        <f t="shared" ref="BA67:BA130" si="11">IF(F67&lt;&gt;"Not in the game (anymore)",IF(C67&lt;&gt;"",CONCATENATE(" --",C67," / ",B67,"   [",IF(Q67&lt;&gt;"",Q67,""),IF(Y67&lt;&gt;"",", "&amp;Y67,""),IF(AD67&lt;&gt;"",", "&amp;AD67,""),IF(AI67&lt;&gt;"",", "&amp;AI67,""),IF(AN67&lt;&gt;"",", "&amp;AN67,""),IF(AS67&lt;&gt;"",", "&amp;AS67,""),"]")),"")</f>
        <v xml:space="preserve"> --Almalexia's Mercy / Almalexias Gnade   [Cyrodiil, Cyrodiil]</v>
      </c>
    </row>
    <row r="68" spans="1:53" x14ac:dyDescent="0.25">
      <c r="A68" s="12">
        <v>86</v>
      </c>
      <c r="B68" t="s">
        <v>862</v>
      </c>
      <c r="C68" t="s">
        <v>863</v>
      </c>
      <c r="D68" s="3">
        <f t="shared" si="6"/>
        <v>86</v>
      </c>
      <c r="G68" s="8" t="s">
        <v>1655</v>
      </c>
      <c r="I68" t="s">
        <v>97</v>
      </c>
      <c r="J68" t="s">
        <v>97</v>
      </c>
      <c r="K68">
        <v>-1</v>
      </c>
      <c r="L68">
        <v>-1</v>
      </c>
      <c r="M68">
        <v>-1</v>
      </c>
      <c r="N68">
        <v>0</v>
      </c>
      <c r="O68" s="70" t="s">
        <v>270</v>
      </c>
      <c r="P68" s="3">
        <f>IF(AND(G68&lt;&gt;"LIBSETS_SETTYPE_BATTLEGROUND",G68&lt;&gt;"LIBSETS_SETTYPE_SPECIAL",G68&lt;&gt;"LIBSETS_SETTYPE_MYTHIC"), IF(Q68&lt;&gt;"",VLOOKUP(Q68,'ESO zone constants'!$D$2:$H$4950,5,FALSE),""),"")</f>
        <v>381</v>
      </c>
      <c r="Q68" t="str">
        <f>IF(OR(K68="",K68&lt;=0,ISERROR(K68)),IF(AND(O68&lt;&gt;"",NOT(ISERROR(O68))),O68, ""),VLOOKUP(K68,'ESO wayshrine node constants'!$A$3:$D$10003,4,FALSE))</f>
        <v>Auridon</v>
      </c>
      <c r="S68" s="19" t="str">
        <f>IF(AND(R68&lt;&gt;"",NOT(ISERROR(R68))),R68,IF(P68&lt;&gt;"",IF(NOT(ISERROR(VLOOKUP(P68,'ESO Dungeon constants'!$D$3:$H$9999,5,FALSE))),VLOOKUP(P68,'ESO Dungeon constants'!$D$3:$I$9999,6,FALSE),VLOOKUP(P68,'ESO zone constants'!$H$2:$K$9984,4,FALSE)),""))</f>
        <v>DLC_BASE_GAME</v>
      </c>
      <c r="T68" s="3" t="str">
        <f>IF(S68&lt;&gt;"",VLOOKUP(S68,'LibSets constants'!$B$4:$C$1000,2,FALSE),"")</f>
        <v>Included in base game</v>
      </c>
      <c r="U68" s="33" t="s">
        <v>1742</v>
      </c>
      <c r="V68" s="3" t="str">
        <f>IF(U68&lt;&gt;"",IF(U68&lt;&gt;"LIBSETS_DROP_MECHANIC_MONSTER_NAME",VLOOKUP(U68,'LibSets constants'!$I$4:$L$1000,3,FALSE),""),"")</f>
        <v>Delve bosses have a chance to drop a waist or feet.</v>
      </c>
      <c r="W68" s="3" t="str">
        <f>IF(U68&lt;&gt;"",IF(U68&lt;&gt;"LIBSETS_DROP_MECHANIC_MONSTER_NAME",VLOOKUP(U68,'LibSets constants'!$I$4:$L$1000,4,FALSE),""),"")</f>
        <v>Bosse in Gewölben haben die Chance, eine Taille oder Füße fallen zu lassen.</v>
      </c>
      <c r="X68" s="3" t="str">
        <f>IF(G68&lt;&gt;"LIBSETS_SETTYPE_BATTLEGROUND",IF(G68&lt;&gt;"LIBSETS_SETTYPE_SPECIAL",IF(Y68&lt;&gt;"",VLOOKUP(Y68,'ESO zone constants'!$D$2:$H$4950,5,FALSE),""),""),"")</f>
        <v/>
      </c>
      <c r="Z68" s="33" t="s">
        <v>1743</v>
      </c>
      <c r="AA68" s="3" t="str">
        <f>IF(Z68&lt;&gt;"",IF(Z68&lt;&gt;"LIBSETS_DROP_MECHANIC_MONSTER_NAME",VLOOKUP(Z68,'LibSets constants'!$I$4:$L$1000,3,FALSE),""),"")</f>
        <v>Overland group bosses have a 100% chance to drop head, chest, legs, or weapon.</v>
      </c>
      <c r="AB68" s="3" t="str">
        <f>IF(Z68&lt;&gt;"",IF(Z68&lt;&gt;"LIBSETS_DROP_MECHANIC_MONSTER_NAME",VLOOKUP(Z68,'LibSets constants'!$I$4:$L$1000,4,FALSE),""),"")</f>
        <v>Überland Gruppenbosse haben eine Chance von 100%, Kopf, Brust, Beine oder Waffen fallen zu lassen.</v>
      </c>
      <c r="AC68" s="3" t="str">
        <f>IF(G68&lt;&gt;"LIBSETS_SETTYPE_BATTLEGROUND",IF(G68&lt;&gt;"LIBSETS_SETTYPE_SPECIAL",IF(AD68&lt;&gt;"",VLOOKUP(AD68,'ESO zone constants'!$D$2:$H$4950,5,FALSE),""),""),"")</f>
        <v/>
      </c>
      <c r="AE68" s="33" t="s">
        <v>1744</v>
      </c>
      <c r="AF68" s="3" t="str">
        <f>IF(AE68&lt;&gt;"",IF(AE68&lt;&gt;"LIBSETS_DROP_MECHANIC_MONSTER_NAME",VLOOKUP(AE68,'LibSets constants'!$I$4:$L$1000,3,FALSE),""),"")</f>
        <v>Public dungeon bosses have a chance to drop a shoulder, hand, or weapon.</v>
      </c>
      <c r="AG68" s="3" t="str">
        <f>IF(AE68&lt;&gt;"",IF(AE68&lt;&gt;"LIBSETS_DROP_MECHANIC_MONSTER_NAME",VLOOKUP(AE68,'LibSets constants'!$I$4:$L$1000,4,FALSE),""),"")</f>
        <v>Öffentliche Dungeon-Bosse haben die Möglichkeit, eine Schulter, Handschuhe oder eine Waffe fallen zu lassen.</v>
      </c>
      <c r="AH68" s="3" t="str">
        <f>IF(G68&lt;&gt;"LIBSETS_SETTYPE_BATTLEGROUND",IF(G68&lt;&gt;"LIBSETS_SETTYPE_SPECIAL",IF(AI68&lt;&gt;"",VLOOKUP(AI68,'ESO zone constants'!$D$2:$H$4950,5,FALSE),""),""),"")</f>
        <v/>
      </c>
      <c r="AJ68" s="33" t="s">
        <v>1745</v>
      </c>
      <c r="AK68" s="3" t="str">
        <f>IF(AJ68&lt;&gt;"",IF(AJ68&lt;&gt;"LIBSETS_DROP_MECHANIC_MONSTER_NAME",VLOOKUP(AJ68,'LibSets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8" s="3" t="str">
        <f>IF(AJ68&lt;&gt;"",IF(AJ68&lt;&gt;"LIBSETS_DROP_MECHANIC_MONSTER_NAME",VLOOKUP(AJ68,'LibSets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8" s="3" t="str">
        <f>IF(G68&lt;&gt;"LIBSETS_SETTYPE_BATTLEGROUND",IF(G68&lt;&gt;"LIBSETS_SETTYPE_SPECIAL",IF(AN68&lt;&gt;"",VLOOKUP(AN68,'ESO zone constants'!$D$2:$H$4950,5,FALSE),""),""),"")</f>
        <v/>
      </c>
      <c r="AP68" s="3" t="str">
        <f>IF(AO68&lt;&gt;"",IF(AO68&lt;&gt;"LIBSETS_DROP_MECHANIC_MONSTER_NAME",VLOOKUP(AO68,'LibSets constants'!$I$4:$L$1000,3,FALSE),""),"")</f>
        <v/>
      </c>
      <c r="AQ68" s="3" t="str">
        <f>IF(AO68&lt;&gt;"",IF(AO68&lt;&gt;"LIBSETS_DROP_MECHANIC_MONSTER_NAME",VLOOKUP(AO68,'LibSets constants'!$I$4:$L$1000,4,FALSE),""),"")</f>
        <v/>
      </c>
      <c r="AR68" s="3" t="str">
        <f>IF(G68&lt;&gt;"LIBSETS_SETTYPE_BATTLEGROUND",IF(G68&lt;&gt;"LIBSETS_SETTYPE_SPECIAL",IF(AS68&lt;&gt;"",VLOOKUP(AS68,'ESO zone constants'!$D$2:$H$4950,5,FALSE),""),""),"")</f>
        <v/>
      </c>
      <c r="AU68" s="3" t="str">
        <f>IF(AT68&lt;&gt;"",IF(AT68&lt;&gt;"LIBSETS_DROP_MECHANIC_MONSTER_NAME",VLOOKUP(AT68,'LibSets constants'!$I$4:$L$1000,3,FALSE),""),"")</f>
        <v/>
      </c>
      <c r="AV68" s="3" t="str">
        <f>IF(AT68&lt;&gt;"",IF(AT68&lt;&gt;"LIBSETS_DROP_MECHANIC_MONSTER_NAME",VLOOKUP(AT68,'LibSets constants'!$I$4:$L$1000,4,FALSE),""),"")</f>
        <v/>
      </c>
      <c r="AW68" s="21" t="str">
        <f t="shared" si="7"/>
        <v>[86] = {wayshrines={-1,-1,-1,}, dlcId=DLC_BASE_GAME</v>
      </c>
      <c r="AX68" s="21" t="str">
        <f t="shared" si="8"/>
        <v>, zoneIds={381}, veteran=false</v>
      </c>
      <c r="AY68" s="21" t="str">
        <f t="shared" si="9"/>
        <v>, setType=LIBSETS_SETTYPE_OVERLAND</v>
      </c>
      <c r="AZ68" s="21" t="str">
        <f t="shared" si="10"/>
        <v>, dropMechanic={LIBSETS_DROP_MECHANIC_OVERLAND_BOSS_DELVE,LIBSETS_DROP_MECHANIC_OVERLAND_WORLDBOSS,LIBSETS_DROP_MECHANIC_OVERLAND_BOSS_PUBLIC_DUNGEON,LIBSETS_DROP_MECHANIC_OVERLAND_CHEST}},</v>
      </c>
      <c r="BA68" s="21" t="str">
        <f t="shared" si="11"/>
        <v xml:space="preserve"> --Queen's Elegance / Eleganz der Königin   [Auridon]</v>
      </c>
    </row>
    <row r="69" spans="1:53" x14ac:dyDescent="0.25">
      <c r="A69" s="5">
        <v>87</v>
      </c>
      <c r="B69" t="s">
        <v>864</v>
      </c>
      <c r="C69" t="s">
        <v>865</v>
      </c>
      <c r="D69" s="3">
        <f t="shared" si="6"/>
        <v>87</v>
      </c>
      <c r="G69" s="8" t="s">
        <v>1649</v>
      </c>
      <c r="I69" t="s">
        <v>97</v>
      </c>
      <c r="J69" t="s">
        <v>97</v>
      </c>
      <c r="K69">
        <v>-1</v>
      </c>
      <c r="L69">
        <v>-1</v>
      </c>
      <c r="M69">
        <v>-1</v>
      </c>
      <c r="N69">
        <v>8</v>
      </c>
      <c r="O69" s="70" t="s">
        <v>193</v>
      </c>
      <c r="P69" s="3">
        <f>IF(AND(G69&lt;&gt;"LIBSETS_SETTYPE_BATTLEGROUND",G69&lt;&gt;"LIBSETS_SETTYPE_SPECIAL",G69&lt;&gt;"LIBSETS_SETTYPE_MYTHIC"), IF(Q69&lt;&gt;"",VLOOKUP(Q69,'ESO zone constants'!$D$2:$H$4950,5,FALSE),""),"")</f>
        <v>267</v>
      </c>
      <c r="Q69" t="str">
        <f>IF(OR(K69="",K69&lt;=0,ISERROR(K69)),IF(AND(O69&lt;&gt;"",NOT(ISERROR(O69))),O69, ""),VLOOKUP(K69,'ESO wayshrine node constants'!$A$3:$D$10003,4,FALSE))</f>
        <v>Eyevea</v>
      </c>
      <c r="S69" s="19" t="str">
        <f>IF(AND(R69&lt;&gt;"",NOT(ISERROR(R69))),R69,IF(P69&lt;&gt;"",IF(NOT(ISERROR(VLOOKUP(P69,'ESO Dungeon constants'!$D$3:$H$9999,5,FALSE))),VLOOKUP(P69,'ESO Dungeon constants'!$D$3:$I$9999,6,FALSE),VLOOKUP(P69,'ESO zone constants'!$H$2:$K$9984,4,FALSE)),""))</f>
        <v>DLC_BASE_GAME</v>
      </c>
      <c r="T69" s="3" t="str">
        <f>IF(S69&lt;&gt;"",VLOOKUP(S69,'LibSets constants'!$B$4:$C$1000,2,FALSE),"")</f>
        <v>Included in base game</v>
      </c>
      <c r="V69" s="3" t="str">
        <f>IF(U69&lt;&gt;"",IF(U69&lt;&gt;"LIBSETS_DROP_MECHANIC_MONSTER_NAME",VLOOKUP(U69,'LibSets constants'!$I$4:$L$1000,3,FALSE),""),"")</f>
        <v/>
      </c>
      <c r="W69" s="3" t="str">
        <f>IF(U69&lt;&gt;"",IF(U69&lt;&gt;"LIBSETS_DROP_MECHANIC_MONSTER_NAME",VLOOKUP(U69,'LibSets constants'!$I$4:$L$1000,4,FALSE),""),"")</f>
        <v/>
      </c>
      <c r="X69" s="3">
        <f>IF(G69&lt;&gt;"LIBSETS_SETTYPE_BATTLEGROUND",IF(G69&lt;&gt;"LIBSETS_SETTYPE_SPECIAL",IF(Y69&lt;&gt;"",VLOOKUP(Y69,'ESO zone constants'!$D$2:$H$4950,5,FALSE),""),""),"")</f>
        <v>267</v>
      </c>
      <c r="Y69" t="s">
        <v>193</v>
      </c>
      <c r="AA69" s="3" t="str">
        <f>IF(Z69&lt;&gt;"",IF(Z69&lt;&gt;"LIBSETS_DROP_MECHANIC_MONSTER_NAME",VLOOKUP(Z69,'LibSets constants'!$I$4:$L$1000,3,FALSE),""),"")</f>
        <v/>
      </c>
      <c r="AB69" s="3" t="str">
        <f>IF(Z69&lt;&gt;"",IF(Z69&lt;&gt;"LIBSETS_DROP_MECHANIC_MONSTER_NAME",VLOOKUP(Z69,'LibSets constants'!$I$4:$L$1000,4,FALSE),""),"")</f>
        <v/>
      </c>
      <c r="AC69" s="3">
        <f>IF(G69&lt;&gt;"LIBSETS_SETTYPE_BATTLEGROUND",IF(G69&lt;&gt;"LIBSETS_SETTYPE_SPECIAL",IF(AD69&lt;&gt;"",VLOOKUP(AD69,'ESO zone constants'!$D$2:$H$4950,5,FALSE),""),""),"")</f>
        <v>267</v>
      </c>
      <c r="AD69" t="s">
        <v>193</v>
      </c>
      <c r="AF69" s="3" t="str">
        <f>IF(AE69&lt;&gt;"",IF(AE69&lt;&gt;"LIBSETS_DROP_MECHANIC_MONSTER_NAME",VLOOKUP(AE69,'LibSets constants'!$I$4:$L$1000,3,FALSE),""),"")</f>
        <v/>
      </c>
      <c r="AG69" s="3" t="str">
        <f>IF(AE69&lt;&gt;"",IF(AE69&lt;&gt;"LIBSETS_DROP_MECHANIC_MONSTER_NAME",VLOOKUP(AE69,'LibSets constants'!$I$4:$L$1000,4,FALSE),""),"")</f>
        <v/>
      </c>
      <c r="AH69" s="3" t="str">
        <f>IF(G69&lt;&gt;"LIBSETS_SETTYPE_BATTLEGROUND",IF(G69&lt;&gt;"LIBSETS_SETTYPE_SPECIAL",IF(AI69&lt;&gt;"",VLOOKUP(AI69,'ESO zone constants'!$D$2:$H$4950,5,FALSE),""),""),"")</f>
        <v/>
      </c>
      <c r="AK69" s="3" t="str">
        <f>IF(AJ69&lt;&gt;"",IF(AJ69&lt;&gt;"LIBSETS_DROP_MECHANIC_MONSTER_NAME",VLOOKUP(AJ69,'LibSets constants'!$I$4:$L$1000,3,FALSE),""),"")</f>
        <v/>
      </c>
      <c r="AL69" s="3" t="str">
        <f>IF(AJ69&lt;&gt;"",IF(AJ69&lt;&gt;"LIBSETS_DROP_MECHANIC_MONSTER_NAME",VLOOKUP(AJ69,'LibSets constants'!$I$4:$L$1000,4,FALSE),""),"")</f>
        <v/>
      </c>
      <c r="AM69" s="3" t="str">
        <f>IF(G69&lt;&gt;"LIBSETS_SETTYPE_BATTLEGROUND",IF(G69&lt;&gt;"LIBSETS_SETTYPE_SPECIAL",IF(AN69&lt;&gt;"",VLOOKUP(AN69,'ESO zone constants'!$D$2:$H$4950,5,FALSE),""),""),"")</f>
        <v/>
      </c>
      <c r="AP69" s="3" t="str">
        <f>IF(AO69&lt;&gt;"",IF(AO69&lt;&gt;"LIBSETS_DROP_MECHANIC_MONSTER_NAME",VLOOKUP(AO69,'LibSets constants'!$I$4:$L$1000,3,FALSE),""),"")</f>
        <v/>
      </c>
      <c r="AQ69" s="3" t="str">
        <f>IF(AO69&lt;&gt;"",IF(AO69&lt;&gt;"LIBSETS_DROP_MECHANIC_MONSTER_NAME",VLOOKUP(AO69,'LibSets constants'!$I$4:$L$1000,4,FALSE),""),"")</f>
        <v/>
      </c>
      <c r="AR69" s="3" t="str">
        <f>IF(G69&lt;&gt;"LIBSETS_SETTYPE_BATTLEGROUND",IF(G69&lt;&gt;"LIBSETS_SETTYPE_SPECIAL",IF(AS69&lt;&gt;"",VLOOKUP(AS69,'ESO zone constants'!$D$2:$H$4950,5,FALSE),""),""),"")</f>
        <v/>
      </c>
      <c r="AU69" s="3" t="str">
        <f>IF(AT69&lt;&gt;"",IF(AT69&lt;&gt;"LIBSETS_DROP_MECHANIC_MONSTER_NAME",VLOOKUP(AT69,'LibSets constants'!$I$4:$L$1000,3,FALSE),""),"")</f>
        <v/>
      </c>
      <c r="AV69" s="3" t="str">
        <f>IF(AT69&lt;&gt;"",IF(AT69&lt;&gt;"LIBSETS_DROP_MECHANIC_MONSTER_NAME",VLOOKUP(AT69,'LibSets constants'!$I$4:$L$1000,4,FALSE),""),"")</f>
        <v/>
      </c>
      <c r="AW69" s="21" t="str">
        <f t="shared" si="7"/>
        <v>[87] = {wayshrines={-1,-1,-1,}, traitsNeeded=8, dlcId=DLC_BASE_GAME</v>
      </c>
      <c r="AX69" s="21" t="str">
        <f t="shared" si="8"/>
        <v>, zoneIds={267,267,267}, veteran=false</v>
      </c>
      <c r="AY69" s="21" t="str">
        <f t="shared" si="9"/>
        <v>, setType=LIBSETS_SETTYPE_CRAFTED</v>
      </c>
      <c r="AZ69" s="21" t="str">
        <f t="shared" si="10"/>
        <v>},</v>
      </c>
      <c r="BA69" s="21" t="str">
        <f t="shared" si="11"/>
        <v xml:space="preserve"> --Eyes of Mara / Augen von Mara   [Eyevea, Eyevea, Eyevea]</v>
      </c>
    </row>
    <row r="70" spans="1:53" x14ac:dyDescent="0.25">
      <c r="A70" s="12">
        <v>88</v>
      </c>
      <c r="B70" t="s">
        <v>866</v>
      </c>
      <c r="C70" t="s">
        <v>867</v>
      </c>
      <c r="D70" s="3">
        <f t="shared" si="6"/>
        <v>88</v>
      </c>
      <c r="G70" s="8" t="s">
        <v>1647</v>
      </c>
      <c r="I70" t="s">
        <v>97</v>
      </c>
      <c r="J70" t="s">
        <v>97</v>
      </c>
      <c r="K70">
        <v>-1</v>
      </c>
      <c r="L70">
        <v>-1</v>
      </c>
      <c r="M70">
        <v>-1</v>
      </c>
      <c r="N70">
        <v>0</v>
      </c>
      <c r="O70" s="70" t="s">
        <v>447</v>
      </c>
      <c r="P70" s="3">
        <f>IF(AND(G70&lt;&gt;"LIBSETS_SETTYPE_BATTLEGROUND",G70&lt;&gt;"LIBSETS_SETTYPE_SPECIAL",G70&lt;&gt;"LIBSETS_SETTYPE_MYTHIC"), IF(Q70&lt;&gt;"",VLOOKUP(Q70,'ESO zone constants'!$D$2:$H$4950,5,FALSE),""),"")</f>
        <v>635</v>
      </c>
      <c r="Q70" t="str">
        <f>IF(OR(K70="",K70&lt;=0,ISERROR(K70)),IF(AND(O70&lt;&gt;"",NOT(ISERROR(O70))),O70, ""),VLOOKUP(K70,'ESO wayshrine node constants'!$A$3:$D$10003,4,FALSE))</f>
        <v>Dragonstar Arena</v>
      </c>
      <c r="S70" s="19" t="str">
        <f>IF(AND(R70&lt;&gt;"",NOT(ISERROR(R70))),R70,IF(P70&lt;&gt;"",IF(NOT(ISERROR(VLOOKUP(P70,'ESO Dungeon constants'!$D$3:$H$9999,5,FALSE))),VLOOKUP(P70,'ESO Dungeon constants'!$D$3:$I$9999,6,FALSE),VLOOKUP(P70,'ESO zone constants'!$H$2:$K$9984,4,FALSE)),""))</f>
        <v>DLC_BASE_GAME</v>
      </c>
      <c r="T70" s="3" t="str">
        <f>IF(S70&lt;&gt;"",VLOOKUP(S70,'LibSets constants'!$B$4:$C$1000,2,FALSE),"")</f>
        <v>Included in base game</v>
      </c>
      <c r="U70" s="33" t="s">
        <v>1738</v>
      </c>
      <c r="V70" s="3" t="str">
        <f>IF(U70&lt;&gt;"",IF(U70&lt;&gt;"LIBSETS_DROP_MECHANIC_MONSTER_NAME",VLOOKUP(U70,'LibSets constants'!$I$4:$L$1000,3,FALSE),""),"")</f>
        <v>Arena stage chest</v>
      </c>
      <c r="W70" s="3" t="str">
        <f>IF(U70&lt;&gt;"",IF(U70&lt;&gt;"LIBSETS_DROP_MECHANIC_MONSTER_NAME",VLOOKUP(U70,'LibSets constants'!$I$4:$L$1000,4,FALSE),""),"")</f>
        <v>Arena-Phasen Schatztruhe</v>
      </c>
      <c r="X70" s="3" t="str">
        <f>IF(G70&lt;&gt;"LIBSETS_SETTYPE_BATTLEGROUND",IF(G70&lt;&gt;"LIBSETS_SETTYPE_SPECIAL",IF(Y70&lt;&gt;"",VLOOKUP(Y70,'ESO zone constants'!$D$2:$H$4950,5,FALSE),""),""),"")</f>
        <v/>
      </c>
      <c r="AA70" s="3" t="str">
        <f>IF(Z70&lt;&gt;"",IF(Z70&lt;&gt;"LIBSETS_DROP_MECHANIC_MONSTER_NAME",VLOOKUP(Z70,'LibSets constants'!$I$4:$L$1000,3,FALSE),""),"")</f>
        <v/>
      </c>
      <c r="AB70" s="3" t="str">
        <f>IF(Z70&lt;&gt;"",IF(Z70&lt;&gt;"LIBSETS_DROP_MECHANIC_MONSTER_NAME",VLOOKUP(Z70,'LibSets constants'!$I$4:$L$1000,4,FALSE),""),"")</f>
        <v/>
      </c>
      <c r="AC70" s="3" t="str">
        <f>IF(G70&lt;&gt;"LIBSETS_SETTYPE_BATTLEGROUND",IF(G70&lt;&gt;"LIBSETS_SETTYPE_SPECIAL",IF(AD70&lt;&gt;"",VLOOKUP(AD70,'ESO zone constants'!$D$2:$H$4950,5,FALSE),""),""),"")</f>
        <v/>
      </c>
      <c r="AF70" s="3" t="str">
        <f>IF(AE70&lt;&gt;"",IF(AE70&lt;&gt;"LIBSETS_DROP_MECHANIC_MONSTER_NAME",VLOOKUP(AE70,'LibSets constants'!$I$4:$L$1000,3,FALSE),""),"")</f>
        <v/>
      </c>
      <c r="AG70" s="3" t="str">
        <f>IF(AE70&lt;&gt;"",IF(AE70&lt;&gt;"LIBSETS_DROP_MECHANIC_MONSTER_NAME",VLOOKUP(AE70,'LibSets constants'!$I$4:$L$1000,4,FALSE),""),"")</f>
        <v/>
      </c>
      <c r="AH70" s="3" t="str">
        <f>IF(G70&lt;&gt;"LIBSETS_SETTYPE_BATTLEGROUND",IF(G70&lt;&gt;"LIBSETS_SETTYPE_SPECIAL",IF(AI70&lt;&gt;"",VLOOKUP(AI70,'ESO zone constants'!$D$2:$H$4950,5,FALSE),""),""),"")</f>
        <v/>
      </c>
      <c r="AK70" s="3" t="str">
        <f>IF(AJ70&lt;&gt;"",IF(AJ70&lt;&gt;"LIBSETS_DROP_MECHANIC_MONSTER_NAME",VLOOKUP(AJ70,'LibSets constants'!$I$4:$L$1000,3,FALSE),""),"")</f>
        <v/>
      </c>
      <c r="AL70" s="3" t="str">
        <f>IF(AJ70&lt;&gt;"",IF(AJ70&lt;&gt;"LIBSETS_DROP_MECHANIC_MONSTER_NAME",VLOOKUP(AJ70,'LibSets constants'!$I$4:$L$1000,4,FALSE),""),"")</f>
        <v/>
      </c>
      <c r="AM70" s="3" t="str">
        <f>IF(G70&lt;&gt;"LIBSETS_SETTYPE_BATTLEGROUND",IF(G70&lt;&gt;"LIBSETS_SETTYPE_SPECIAL",IF(AN70&lt;&gt;"",VLOOKUP(AN70,'ESO zone constants'!$D$2:$H$4950,5,FALSE),""),""),"")</f>
        <v/>
      </c>
      <c r="AP70" s="3" t="str">
        <f>IF(AO70&lt;&gt;"",IF(AO70&lt;&gt;"LIBSETS_DROP_MECHANIC_MONSTER_NAME",VLOOKUP(AO70,'LibSets constants'!$I$4:$L$1000,3,FALSE),""),"")</f>
        <v/>
      </c>
      <c r="AQ70" s="3" t="str">
        <f>IF(AO70&lt;&gt;"",IF(AO70&lt;&gt;"LIBSETS_DROP_MECHANIC_MONSTER_NAME",VLOOKUP(AO70,'LibSets constants'!$I$4:$L$1000,4,FALSE),""),"")</f>
        <v/>
      </c>
      <c r="AR70" s="3" t="str">
        <f>IF(G70&lt;&gt;"LIBSETS_SETTYPE_BATTLEGROUND",IF(G70&lt;&gt;"LIBSETS_SETTYPE_SPECIAL",IF(AS70&lt;&gt;"",VLOOKUP(AS70,'ESO zone constants'!$D$2:$H$4950,5,FALSE),""),""),"")</f>
        <v/>
      </c>
      <c r="AU70" s="3" t="str">
        <f>IF(AT70&lt;&gt;"",IF(AT70&lt;&gt;"LIBSETS_DROP_MECHANIC_MONSTER_NAME",VLOOKUP(AT70,'LibSets constants'!$I$4:$L$1000,3,FALSE),""),"")</f>
        <v/>
      </c>
      <c r="AV70" s="3" t="str">
        <f>IF(AT70&lt;&gt;"",IF(AT70&lt;&gt;"LIBSETS_DROP_MECHANIC_MONSTER_NAME",VLOOKUP(AT70,'LibSets constants'!$I$4:$L$1000,4,FALSE),""),"")</f>
        <v/>
      </c>
      <c r="AW70" s="21" t="str">
        <f t="shared" si="7"/>
        <v>[88] = {wayshrines={-1,-1,-1,}, dlcId=DLC_BASE_GAME</v>
      </c>
      <c r="AX70" s="21" t="str">
        <f t="shared" si="8"/>
        <v>, zoneIds={635}, veteran=false</v>
      </c>
      <c r="AY70" s="21" t="str">
        <f t="shared" si="9"/>
        <v>, setType=LIBSETS_SETTYPE_ARENA</v>
      </c>
      <c r="AZ70" s="21" t="str">
        <f t="shared" si="10"/>
        <v>, dropMechanic={LIBSETS_DROP_MECHANIC_ARENA_STAGE_CHEST}},</v>
      </c>
      <c r="BA70" s="21" t="str">
        <f t="shared" si="11"/>
        <v xml:space="preserve"> --Robes of Destruction Mastery / Roben der Zerstörungsbeherrschung   [Dragonstar Arena]</v>
      </c>
    </row>
    <row r="71" spans="1:53" x14ac:dyDescent="0.25">
      <c r="A71" s="12">
        <v>89</v>
      </c>
      <c r="B71" t="s">
        <v>868</v>
      </c>
      <c r="C71" t="s">
        <v>869</v>
      </c>
      <c r="D71" s="3">
        <f t="shared" si="6"/>
        <v>89</v>
      </c>
      <c r="G71" s="8" t="s">
        <v>1650</v>
      </c>
      <c r="I71" t="s">
        <v>97</v>
      </c>
      <c r="J71" t="s">
        <v>97</v>
      </c>
      <c r="K71">
        <v>-1</v>
      </c>
      <c r="L71">
        <v>-1</v>
      </c>
      <c r="M71">
        <v>-1</v>
      </c>
      <c r="N71">
        <v>0</v>
      </c>
      <c r="O71" s="70" t="s">
        <v>131</v>
      </c>
      <c r="P71" s="3">
        <f>IF(AND(G71&lt;&gt;"LIBSETS_SETTYPE_BATTLEGROUND",G71&lt;&gt;"LIBSETS_SETTYPE_SPECIAL",G71&lt;&gt;"LIBSETS_SETTYPE_MYTHIC"), IF(Q71&lt;&gt;"",VLOOKUP(Q71,'ESO zone constants'!$D$2:$H$4950,5,FALSE),""),"")</f>
        <v>181</v>
      </c>
      <c r="Q71" t="str">
        <f>IF(OR(K71="",K71&lt;=0,ISERROR(K71)),IF(AND(O71&lt;&gt;"",NOT(ISERROR(O71))),O71, ""),VLOOKUP(K71,'ESO wayshrine node constants'!$A$3:$D$10003,4,FALSE))</f>
        <v>Cyrodiil</v>
      </c>
      <c r="S71" s="19" t="str">
        <f>IF(AND(R71&lt;&gt;"",NOT(ISERROR(R71))),R71,IF(P71&lt;&gt;"",IF(NOT(ISERROR(VLOOKUP(P71,'ESO Dungeon constants'!$D$3:$H$9999,5,FALSE))),VLOOKUP(P71,'ESO Dungeon constants'!$D$3:$I$9999,6,FALSE),VLOOKUP(P71,'ESO zone constants'!$H$2:$K$9984,4,FALSE)),""))</f>
        <v>DLC_BASE_GAME</v>
      </c>
      <c r="T71" s="3" t="str">
        <f>IF(S71&lt;&gt;"",VLOOKUP(S71,'LibSets constants'!$B$4:$C$1000,2,FALSE),"")</f>
        <v>Included in base game</v>
      </c>
      <c r="U71" s="33" t="s">
        <v>1723</v>
      </c>
      <c r="V71" s="3" t="str">
        <f>IF(U71&lt;&gt;"",IF(U71&lt;&gt;"LIBSETS_DROP_MECHANIC_MONSTER_NAME",VLOOKUP(U71,'LibSets constants'!$I$4:$L$1000,3,FALSE),""),"")</f>
        <v>Rewards for the worthy (Cyrodiil/Battleground mail)</v>
      </c>
      <c r="W71" s="3" t="str">
        <f>IF(U71&lt;&gt;"",IF(U71&lt;&gt;"LIBSETS_DROP_MECHANIC_MONSTER_NAME",VLOOKUP(U71,'LibSets constants'!$I$4:$L$1000,4,FALSE),""),"")</f>
        <v>Gerechter Lohn (Cyrodiil/Schlachtfeld Mail)</v>
      </c>
      <c r="X71" s="3">
        <f>IF(G71&lt;&gt;"LIBSETS_SETTYPE_BATTLEGROUND",IF(G71&lt;&gt;"LIBSETS_SETTYPE_SPECIAL",IF(Y71&lt;&gt;"",VLOOKUP(Y71,'ESO zone constants'!$D$2:$H$4950,5,FALSE),""),""),"")</f>
        <v>181</v>
      </c>
      <c r="Y71" t="s">
        <v>131</v>
      </c>
      <c r="Z71" s="33" t="s">
        <v>1714</v>
      </c>
      <c r="AA71" s="3" t="str">
        <f>IF(Z71&lt;&gt;"",IF(Z71&lt;&gt;"LIBSETS_DROP_MECHANIC_MONSTER_NAME",VLOOKUP(Z71,'LibSets constants'!$I$4:$L$1000,3,FALSE),""),"")</f>
        <v>City Bruma (quartermaster)</v>
      </c>
      <c r="AB71" s="3" t="str">
        <f>IF(Z71&lt;&gt;"",IF(Z71&lt;&gt;"LIBSETS_DROP_MECHANIC_MONSTER_NAME",VLOOKUP(Z71,'LibSets constants'!$I$4:$L$1000,4,FALSE),""),"")</f>
        <v>Stadt Bruma (Quartiermeister)</v>
      </c>
      <c r="AC71" s="3" t="str">
        <f>IF(G71&lt;&gt;"LIBSETS_SETTYPE_BATTLEGROUND",IF(G71&lt;&gt;"LIBSETS_SETTYPE_SPECIAL",IF(AD71&lt;&gt;"",VLOOKUP(AD71,'ESO zone constants'!$D$2:$H$4950,5,FALSE),""),""),"")</f>
        <v/>
      </c>
      <c r="AF71" s="3" t="str">
        <f>IF(AE71&lt;&gt;"",IF(AE71&lt;&gt;"LIBSETS_DROP_MECHANIC_MONSTER_NAME",VLOOKUP(AE71,'LibSets constants'!$I$4:$L$1000,3,FALSE),""),"")</f>
        <v/>
      </c>
      <c r="AG71" s="3" t="str">
        <f>IF(AE71&lt;&gt;"",IF(AE71&lt;&gt;"LIBSETS_DROP_MECHANIC_MONSTER_NAME",VLOOKUP(AE71,'LibSets constants'!$I$4:$L$1000,4,FALSE),""),"")</f>
        <v/>
      </c>
      <c r="AH71" s="3" t="str">
        <f>IF(G71&lt;&gt;"LIBSETS_SETTYPE_BATTLEGROUND",IF(G71&lt;&gt;"LIBSETS_SETTYPE_SPECIAL",IF(AI71&lt;&gt;"",VLOOKUP(AI71,'ESO zone constants'!$D$2:$H$4950,5,FALSE),""),""),"")</f>
        <v/>
      </c>
      <c r="AK71" s="3" t="str">
        <f>IF(AJ71&lt;&gt;"",IF(AJ71&lt;&gt;"LIBSETS_DROP_MECHANIC_MONSTER_NAME",VLOOKUP(AJ71,'LibSets constants'!$I$4:$L$1000,3,FALSE),""),"")</f>
        <v/>
      </c>
      <c r="AL71" s="3" t="str">
        <f>IF(AJ71&lt;&gt;"",IF(AJ71&lt;&gt;"LIBSETS_DROP_MECHANIC_MONSTER_NAME",VLOOKUP(AJ71,'LibSets constants'!$I$4:$L$1000,4,FALSE),""),"")</f>
        <v/>
      </c>
      <c r="AM71" s="3" t="str">
        <f>IF(G71&lt;&gt;"LIBSETS_SETTYPE_BATTLEGROUND",IF(G71&lt;&gt;"LIBSETS_SETTYPE_SPECIAL",IF(AN71&lt;&gt;"",VLOOKUP(AN71,'ESO zone constants'!$D$2:$H$4950,5,FALSE),""),""),"")</f>
        <v/>
      </c>
      <c r="AP71" s="3" t="str">
        <f>IF(AO71&lt;&gt;"",IF(AO71&lt;&gt;"LIBSETS_DROP_MECHANIC_MONSTER_NAME",VLOOKUP(AO71,'LibSets constants'!$I$4:$L$1000,3,FALSE),""),"")</f>
        <v/>
      </c>
      <c r="AQ71" s="3" t="str">
        <f>IF(AO71&lt;&gt;"",IF(AO71&lt;&gt;"LIBSETS_DROP_MECHANIC_MONSTER_NAME",VLOOKUP(AO71,'LibSets constants'!$I$4:$L$1000,4,FALSE),""),"")</f>
        <v/>
      </c>
      <c r="AR71" s="3" t="str">
        <f>IF(G71&lt;&gt;"LIBSETS_SETTYPE_BATTLEGROUND",IF(G71&lt;&gt;"LIBSETS_SETTYPE_SPECIAL",IF(AS71&lt;&gt;"",VLOOKUP(AS71,'ESO zone constants'!$D$2:$H$4950,5,FALSE),""),""),"")</f>
        <v/>
      </c>
      <c r="AU71" s="3" t="str">
        <f>IF(AT71&lt;&gt;"",IF(AT71&lt;&gt;"LIBSETS_DROP_MECHANIC_MONSTER_NAME",VLOOKUP(AT71,'LibSets constants'!$I$4:$L$1000,3,FALSE),""),"")</f>
        <v/>
      </c>
      <c r="AV71" s="3" t="str">
        <f>IF(AT71&lt;&gt;"",IF(AT71&lt;&gt;"LIBSETS_DROP_MECHANIC_MONSTER_NAME",VLOOKUP(AT71,'LibSets constants'!$I$4:$L$1000,4,FALSE),""),"")</f>
        <v/>
      </c>
      <c r="AW71" s="21" t="str">
        <f t="shared" si="7"/>
        <v>[89] = {wayshrines={-1,-1,-1,}, dlcId=DLC_BASE_GAME</v>
      </c>
      <c r="AX71" s="21" t="str">
        <f t="shared" si="8"/>
        <v>, zoneIds={181,181}, veteran=false</v>
      </c>
      <c r="AY71" s="21" t="str">
        <f t="shared" si="9"/>
        <v>, setType=LIBSETS_SETTYPE_CYRODIIL</v>
      </c>
      <c r="AZ71" s="21" t="str">
        <f t="shared" si="10"/>
        <v>, dropMechanic={LIBSETS_DROP_MECHANIC_MAIL_PVP_REWARDS_FOR_THE_WORTHY,LIBSETS_DROP_MECHANIC_CITY_CYRODIIL_BRUMA}},</v>
      </c>
      <c r="BA71" s="21" t="str">
        <f t="shared" si="11"/>
        <v xml:space="preserve"> --Sentry / Wachposten   [Cyrodiil, Cyrodiil]</v>
      </c>
    </row>
    <row r="72" spans="1:53" x14ac:dyDescent="0.25">
      <c r="A72" s="12">
        <v>90</v>
      </c>
      <c r="B72" t="s">
        <v>870</v>
      </c>
      <c r="C72" t="s">
        <v>871</v>
      </c>
      <c r="D72" s="3">
        <f t="shared" si="6"/>
        <v>90</v>
      </c>
      <c r="G72" s="8" t="s">
        <v>1655</v>
      </c>
      <c r="I72" t="s">
        <v>97</v>
      </c>
      <c r="J72" t="s">
        <v>97</v>
      </c>
      <c r="K72">
        <v>-1</v>
      </c>
      <c r="L72">
        <v>-1</v>
      </c>
      <c r="M72">
        <v>-1</v>
      </c>
      <c r="N72">
        <v>0</v>
      </c>
      <c r="O72" s="70" t="s">
        <v>271</v>
      </c>
      <c r="P72" s="3">
        <f>IF(AND(G72&lt;&gt;"LIBSETS_SETTYPE_BATTLEGROUND",G72&lt;&gt;"LIBSETS_SETTYPE_SPECIAL",G72&lt;&gt;"LIBSETS_SETTYPE_MYTHIC"), IF(Q72&lt;&gt;"",VLOOKUP(Q72,'ESO zone constants'!$D$2:$H$4950,5,FALSE),""),"")</f>
        <v>382</v>
      </c>
      <c r="Q72" t="str">
        <f>IF(OR(K72="",K72&lt;=0,ISERROR(K72)),IF(AND(O72&lt;&gt;"",NOT(ISERROR(O72))),O72, ""),VLOOKUP(K72,'ESO wayshrine node constants'!$A$3:$D$10003,4,FALSE))</f>
        <v>Reaper's March</v>
      </c>
      <c r="S72" s="19" t="str">
        <f>IF(AND(R72&lt;&gt;"",NOT(ISERROR(R72))),R72,IF(P72&lt;&gt;"",IF(NOT(ISERROR(VLOOKUP(P72,'ESO Dungeon constants'!$D$3:$H$9999,5,FALSE))),VLOOKUP(P72,'ESO Dungeon constants'!$D$3:$I$9999,6,FALSE),VLOOKUP(P72,'ESO zone constants'!$H$2:$K$9984,4,FALSE)),""))</f>
        <v>DLC_BASE_GAME</v>
      </c>
      <c r="T72" s="3" t="str">
        <f>IF(S72&lt;&gt;"",VLOOKUP(S72,'LibSets constants'!$B$4:$C$1000,2,FALSE),"")</f>
        <v>Included in base game</v>
      </c>
      <c r="U72" s="33" t="s">
        <v>1742</v>
      </c>
      <c r="V72" s="3" t="str">
        <f>IF(U72&lt;&gt;"",IF(U72&lt;&gt;"LIBSETS_DROP_MECHANIC_MONSTER_NAME",VLOOKUP(U72,'LibSets constants'!$I$4:$L$1000,3,FALSE),""),"")</f>
        <v>Delve bosses have a chance to drop a waist or feet.</v>
      </c>
      <c r="W72" s="3" t="str">
        <f>IF(U72&lt;&gt;"",IF(U72&lt;&gt;"LIBSETS_DROP_MECHANIC_MONSTER_NAME",VLOOKUP(U72,'LibSets constants'!$I$4:$L$1000,4,FALSE),""),"")</f>
        <v>Bosse in Gewölben haben die Chance, eine Taille oder Füße fallen zu lassen.</v>
      </c>
      <c r="X72" s="3" t="str">
        <f>IF(G72&lt;&gt;"LIBSETS_SETTYPE_BATTLEGROUND",IF(G72&lt;&gt;"LIBSETS_SETTYPE_SPECIAL",IF(Y72&lt;&gt;"",VLOOKUP(Y72,'ESO zone constants'!$D$2:$H$4950,5,FALSE),""),""),"")</f>
        <v/>
      </c>
      <c r="Z72" s="33" t="s">
        <v>1743</v>
      </c>
      <c r="AA72" s="3" t="str">
        <f>IF(Z72&lt;&gt;"",IF(Z72&lt;&gt;"LIBSETS_DROP_MECHANIC_MONSTER_NAME",VLOOKUP(Z72,'LibSets constants'!$I$4:$L$1000,3,FALSE),""),"")</f>
        <v>Overland group bosses have a 100% chance to drop head, chest, legs, or weapon.</v>
      </c>
      <c r="AB72" s="3" t="str">
        <f>IF(Z72&lt;&gt;"",IF(Z72&lt;&gt;"LIBSETS_DROP_MECHANIC_MONSTER_NAME",VLOOKUP(Z72,'LibSets constants'!$I$4:$L$1000,4,FALSE),""),"")</f>
        <v>Überland Gruppenbosse haben eine Chance von 100%, Kopf, Brust, Beine oder Waffen fallen zu lassen.</v>
      </c>
      <c r="AC72" s="3" t="str">
        <f>IF(G72&lt;&gt;"LIBSETS_SETTYPE_BATTLEGROUND",IF(G72&lt;&gt;"LIBSETS_SETTYPE_SPECIAL",IF(AD72&lt;&gt;"",VLOOKUP(AD72,'ESO zone constants'!$D$2:$H$4950,5,FALSE),""),""),"")</f>
        <v/>
      </c>
      <c r="AE72" s="33" t="s">
        <v>1744</v>
      </c>
      <c r="AF72" s="3" t="str">
        <f>IF(AE72&lt;&gt;"",IF(AE72&lt;&gt;"LIBSETS_DROP_MECHANIC_MONSTER_NAME",VLOOKUP(AE72,'LibSets constants'!$I$4:$L$1000,3,FALSE),""),"")</f>
        <v>Public dungeon bosses have a chance to drop a shoulder, hand, or weapon.</v>
      </c>
      <c r="AG72" s="3" t="str">
        <f>IF(AE72&lt;&gt;"",IF(AE72&lt;&gt;"LIBSETS_DROP_MECHANIC_MONSTER_NAME",VLOOKUP(AE72,'LibSets constants'!$I$4:$L$1000,4,FALSE),""),"")</f>
        <v>Öffentliche Dungeon-Bosse haben die Möglichkeit, eine Schulter, Handschuhe oder eine Waffe fallen zu lassen.</v>
      </c>
      <c r="AH72" s="3" t="str">
        <f>IF(G72&lt;&gt;"LIBSETS_SETTYPE_BATTLEGROUND",IF(G72&lt;&gt;"LIBSETS_SETTYPE_SPECIAL",IF(AI72&lt;&gt;"",VLOOKUP(AI72,'ESO zone constants'!$D$2:$H$4950,5,FALSE),""),""),"")</f>
        <v/>
      </c>
      <c r="AJ72" s="33" t="s">
        <v>1745</v>
      </c>
      <c r="AK72" s="3" t="str">
        <f>IF(AJ72&lt;&gt;"",IF(AJ72&lt;&gt;"LIBSETS_DROP_MECHANIC_MONSTER_NAME",VLOOKUP(AJ72,'LibSets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2" s="3" t="str">
        <f>IF(AJ72&lt;&gt;"",IF(AJ72&lt;&gt;"LIBSETS_DROP_MECHANIC_MONSTER_NAME",VLOOKUP(AJ72,'LibSets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2" s="3" t="str">
        <f>IF(G72&lt;&gt;"LIBSETS_SETTYPE_BATTLEGROUND",IF(G72&lt;&gt;"LIBSETS_SETTYPE_SPECIAL",IF(AN72&lt;&gt;"",VLOOKUP(AN72,'ESO zone constants'!$D$2:$H$4950,5,FALSE),""),""),"")</f>
        <v/>
      </c>
      <c r="AP72" s="3" t="str">
        <f>IF(AO72&lt;&gt;"",IF(AO72&lt;&gt;"LIBSETS_DROP_MECHANIC_MONSTER_NAME",VLOOKUP(AO72,'LibSets constants'!$I$4:$L$1000,3,FALSE),""),"")</f>
        <v/>
      </c>
      <c r="AQ72" s="3" t="str">
        <f>IF(AO72&lt;&gt;"",IF(AO72&lt;&gt;"LIBSETS_DROP_MECHANIC_MONSTER_NAME",VLOOKUP(AO72,'LibSets constants'!$I$4:$L$1000,4,FALSE),""),"")</f>
        <v/>
      </c>
      <c r="AR72" s="3" t="str">
        <f>IF(G72&lt;&gt;"LIBSETS_SETTYPE_BATTLEGROUND",IF(G72&lt;&gt;"LIBSETS_SETTYPE_SPECIAL",IF(AS72&lt;&gt;"",VLOOKUP(AS72,'ESO zone constants'!$D$2:$H$4950,5,FALSE),""),""),"")</f>
        <v/>
      </c>
      <c r="AU72" s="3" t="str">
        <f>IF(AT72&lt;&gt;"",IF(AT72&lt;&gt;"LIBSETS_DROP_MECHANIC_MONSTER_NAME",VLOOKUP(AT72,'LibSets constants'!$I$4:$L$1000,3,FALSE),""),"")</f>
        <v/>
      </c>
      <c r="AV72" s="3" t="str">
        <f>IF(AT72&lt;&gt;"",IF(AT72&lt;&gt;"LIBSETS_DROP_MECHANIC_MONSTER_NAME",VLOOKUP(AT72,'LibSets constants'!$I$4:$L$1000,4,FALSE),""),"")</f>
        <v/>
      </c>
      <c r="AW72" s="21" t="str">
        <f t="shared" si="7"/>
        <v>[90] = {wayshrines={-1,-1,-1,}, dlcId=DLC_BASE_GAME</v>
      </c>
      <c r="AX72" s="21" t="str">
        <f t="shared" si="8"/>
        <v>, zoneIds={382}, veteran=false</v>
      </c>
      <c r="AY72" s="21" t="str">
        <f t="shared" si="9"/>
        <v>, setType=LIBSETS_SETTYPE_OVERLAND</v>
      </c>
      <c r="AZ72" s="21" t="str">
        <f t="shared" si="10"/>
        <v>, dropMechanic={LIBSETS_DROP_MECHANIC_OVERLAND_BOSS_DELVE,LIBSETS_DROP_MECHANIC_OVERLAND_WORLDBOSS,LIBSETS_DROP_MECHANIC_OVERLAND_BOSS_PUBLIC_DUNGEON,LIBSETS_DROP_MECHANIC_OVERLAND_CHEST}},</v>
      </c>
      <c r="BA72" s="21" t="str">
        <f t="shared" si="11"/>
        <v xml:space="preserve"> --Senche's Bite / Biss des Senche   [Reaper's March]</v>
      </c>
    </row>
    <row r="73" spans="1:53" x14ac:dyDescent="0.25">
      <c r="A73" s="12">
        <v>91</v>
      </c>
      <c r="B73" t="s">
        <v>872</v>
      </c>
      <c r="C73" t="s">
        <v>873</v>
      </c>
      <c r="D73" s="3">
        <f t="shared" si="6"/>
        <v>91</v>
      </c>
      <c r="G73" s="8" t="s">
        <v>1652</v>
      </c>
      <c r="I73" t="s">
        <v>97</v>
      </c>
      <c r="J73" t="s">
        <v>97</v>
      </c>
      <c r="K73">
        <v>-1</v>
      </c>
      <c r="L73">
        <v>-1</v>
      </c>
      <c r="M73">
        <v>-1</v>
      </c>
      <c r="N73">
        <v>0</v>
      </c>
      <c r="O73" s="70" t="s">
        <v>47</v>
      </c>
      <c r="P73" s="3">
        <f>IF(AND(G73&lt;&gt;"LIBSETS_SETTYPE_BATTLEGROUND",G73&lt;&gt;"LIBSETS_SETTYPE_SPECIAL",G73&lt;&gt;"LIBSETS_SETTYPE_MYTHIC"), IF(Q73&lt;&gt;"",VLOOKUP(Q73,'ESO zone constants'!$D$2:$H$4950,5,FALSE),""),"")</f>
        <v>11</v>
      </c>
      <c r="Q73" t="str">
        <f>IF(OR(K73="",K73&lt;=0,ISERROR(K73)),IF(AND(O73&lt;&gt;"",NOT(ISERROR(O73))),O73, ""),VLOOKUP(K73,'ESO wayshrine node constants'!$A$3:$D$10003,4,FALSE))</f>
        <v>Vaults of Madness</v>
      </c>
      <c r="S73" s="19" t="str">
        <f>IF(AND(R73&lt;&gt;"",NOT(ISERROR(R73))),R73,IF(P73&lt;&gt;"",IF(NOT(ISERROR(VLOOKUP(P73,'ESO Dungeon constants'!$D$3:$H$9999,5,FALSE))),VLOOKUP(P73,'ESO Dungeon constants'!$D$3:$I$9999,6,FALSE),VLOOKUP(P73,'ESO zone constants'!$H$2:$K$9984,4,FALSE)),""))</f>
        <v>DLC_BASE_GAME</v>
      </c>
      <c r="T73" s="3" t="str">
        <f>IF(S73&lt;&gt;"",VLOOKUP(S73,'LibSets constants'!$B$4:$C$1000,2,FALSE),"")</f>
        <v>Included in base game</v>
      </c>
      <c r="V73" s="44" t="str">
        <f>IF(U73&lt;&gt;"",IF(U73&lt;&gt;"LIBSETS_DROP_MECHANIC_MONSTER_NAME",VLOOKUP(U73,'LibSets constants'!$I$4:$L$1000,3,FALSE),""),"")</f>
        <v/>
      </c>
      <c r="W73" s="3" t="str">
        <f>IF(U73&lt;&gt;"",IF(U73&lt;&gt;"LIBSETS_DROP_MECHANIC_MONSTER_NAME",VLOOKUP(U73,'LibSets constants'!$I$4:$L$1000,4,FALSE),""),"")</f>
        <v/>
      </c>
      <c r="X73" s="3" t="str">
        <f>IF(G73&lt;&gt;"LIBSETS_SETTYPE_BATTLEGROUND",IF(G73&lt;&gt;"LIBSETS_SETTYPE_SPECIAL",IF(Y73&lt;&gt;"",VLOOKUP(Y73,'ESO zone constants'!$D$2:$H$4950,5,FALSE),""),""),"")</f>
        <v/>
      </c>
      <c r="Z73" s="45"/>
      <c r="AA73" s="44" t="str">
        <f>IF(Z73&lt;&gt;"",IF(Z73&lt;&gt;"LIBSETS_DROP_MECHANIC_MONSTER_NAME",VLOOKUP(Z73,'LibSets constants'!$I$4:$L$1000,3,FALSE),""),"")</f>
        <v/>
      </c>
      <c r="AB73" s="44" t="str">
        <f>IF(Z73&lt;&gt;"",IF(Z73&lt;&gt;"LIBSETS_DROP_MECHANIC_MONSTER_NAME",VLOOKUP(Z73,'LibSets constants'!$I$4:$L$1000,4,FALSE),""),"")</f>
        <v/>
      </c>
      <c r="AC73" s="3" t="str">
        <f>IF(G73&lt;&gt;"LIBSETS_SETTYPE_BATTLEGROUND",IF(G73&lt;&gt;"LIBSETS_SETTYPE_SPECIAL",IF(AD73&lt;&gt;"",VLOOKUP(AD73,'ESO zone constants'!$D$2:$H$4950,5,FALSE),""),""),"")</f>
        <v/>
      </c>
      <c r="AE73" s="45"/>
      <c r="AF73" s="44" t="str">
        <f>IF(AE73&lt;&gt;"",IF(AE73&lt;&gt;"LIBSETS_DROP_MECHANIC_MONSTER_NAME",VLOOKUP(AE73,'LibSets constants'!$I$4:$L$1000,3,FALSE),""),"")</f>
        <v/>
      </c>
      <c r="AG73" s="44" t="str">
        <f>IF(AE73&lt;&gt;"",IF(AE73&lt;&gt;"LIBSETS_DROP_MECHANIC_MONSTER_NAME",VLOOKUP(AE73,'LibSets constants'!$I$4:$L$1000,4,FALSE),""),"")</f>
        <v/>
      </c>
      <c r="AH73" s="3" t="str">
        <f>IF(G73&lt;&gt;"LIBSETS_SETTYPE_BATTLEGROUND",IF(G73&lt;&gt;"LIBSETS_SETTYPE_SPECIAL",IF(AI73&lt;&gt;"",VLOOKUP(AI73,'ESO zone constants'!$D$2:$H$4950,5,FALSE),""),""),"")</f>
        <v/>
      </c>
      <c r="AJ73" s="45"/>
      <c r="AK73" s="44" t="str">
        <f>IF(AJ73&lt;&gt;"",IF(AJ73&lt;&gt;"LIBSETS_DROP_MECHANIC_MONSTER_NAME",VLOOKUP(AJ73,'LibSets constants'!$I$4:$L$1000,3,FALSE),""),"")</f>
        <v/>
      </c>
      <c r="AL73" s="44" t="str">
        <f>IF(AJ73&lt;&gt;"",IF(AJ73&lt;&gt;"LIBSETS_DROP_MECHANIC_MONSTER_NAME",VLOOKUP(AJ73,'LibSets constants'!$I$4:$L$1000,4,FALSE),""),"")</f>
        <v/>
      </c>
      <c r="AM73" s="3" t="str">
        <f>IF(G73&lt;&gt;"LIBSETS_SETTYPE_BATTLEGROUND",IF(G73&lt;&gt;"LIBSETS_SETTYPE_SPECIAL",IF(AN73&lt;&gt;"",VLOOKUP(AN73,'ESO zone constants'!$D$2:$H$4950,5,FALSE),""),""),"")</f>
        <v/>
      </c>
      <c r="AO73" s="45"/>
      <c r="AP73" s="44" t="str">
        <f>IF(AO73&lt;&gt;"",IF(AO73&lt;&gt;"LIBSETS_DROP_MECHANIC_MONSTER_NAME",VLOOKUP(AO73,'LibSets constants'!$I$4:$L$1000,3,FALSE),""),"")</f>
        <v/>
      </c>
      <c r="AQ73" s="44" t="str">
        <f>IF(AO73&lt;&gt;"",IF(AO73&lt;&gt;"LIBSETS_DROP_MECHANIC_MONSTER_NAME",VLOOKUP(AO73,'LibSets constants'!$I$4:$L$1000,4,FALSE),""),"")</f>
        <v/>
      </c>
      <c r="AR73" s="3" t="str">
        <f>IF(G73&lt;&gt;"LIBSETS_SETTYPE_BATTLEGROUND",IF(G73&lt;&gt;"LIBSETS_SETTYPE_SPECIAL",IF(AS73&lt;&gt;"",VLOOKUP(AS73,'ESO zone constants'!$D$2:$H$4950,5,FALSE),""),""),"")</f>
        <v/>
      </c>
      <c r="AT73" s="45"/>
      <c r="AU73" s="44" t="str">
        <f>IF(AT73&lt;&gt;"",IF(AT73&lt;&gt;"LIBSETS_DROP_MECHANIC_MONSTER_NAME",VLOOKUP(AT73,'LibSets constants'!$I$4:$L$1000,3,FALSE),""),"")</f>
        <v/>
      </c>
      <c r="AV73" s="44" t="str">
        <f>IF(AT73&lt;&gt;"",IF(AT73&lt;&gt;"LIBSETS_DROP_MECHANIC_MONSTER_NAME",VLOOKUP(AT73,'LibSets constants'!$I$4:$L$1000,4,FALSE),""),"")</f>
        <v/>
      </c>
      <c r="AW73" s="21" t="str">
        <f t="shared" si="7"/>
        <v>[91] = {wayshrines={-1,-1,-1,}, dlcId=DLC_BASE_GAME</v>
      </c>
      <c r="AX73" s="21" t="str">
        <f t="shared" si="8"/>
        <v>, zoneIds={11}, veteran=false</v>
      </c>
      <c r="AY73" s="21" t="str">
        <f t="shared" si="9"/>
        <v>, setType=LIBSETS_SETTYPE_DUNGEON</v>
      </c>
      <c r="AZ73" s="21" t="str">
        <f t="shared" si="10"/>
        <v>},</v>
      </c>
      <c r="BA73" s="21" t="str">
        <f t="shared" si="11"/>
        <v xml:space="preserve"> --Oblivion's Edge / Vorteil des Vergessens   [Vaults of Madness]</v>
      </c>
    </row>
    <row r="74" spans="1:53" x14ac:dyDescent="0.25">
      <c r="A74" s="5">
        <v>92</v>
      </c>
      <c r="B74" t="s">
        <v>874</v>
      </c>
      <c r="C74" t="s">
        <v>875</v>
      </c>
      <c r="D74" s="3">
        <f t="shared" si="6"/>
        <v>92</v>
      </c>
      <c r="G74" s="8" t="s">
        <v>1649</v>
      </c>
      <c r="I74" t="s">
        <v>97</v>
      </c>
      <c r="J74" t="s">
        <v>97</v>
      </c>
      <c r="K74">
        <v>-2</v>
      </c>
      <c r="L74">
        <v>-2</v>
      </c>
      <c r="M74">
        <v>-2</v>
      </c>
      <c r="N74">
        <v>8</v>
      </c>
      <c r="O74" s="70" t="s">
        <v>144</v>
      </c>
      <c r="P74" s="3">
        <f>IF(AND(G74&lt;&gt;"LIBSETS_SETTYPE_BATTLEGROUND",G74&lt;&gt;"LIBSETS_SETTYPE_SPECIAL",G74&lt;&gt;"LIBSETS_SETTYPE_MYTHIC"), IF(Q74&lt;&gt;"",VLOOKUP(Q74,'ESO zone constants'!$D$2:$H$4950,5,FALSE),""),"")</f>
        <v>208</v>
      </c>
      <c r="Q74" t="str">
        <f>IF(OR(K74="",K74&lt;=0,ISERROR(K74)),IF(AND(O74&lt;&gt;"",NOT(ISERROR(O74))),O74, ""),VLOOKUP(K74,'ESO wayshrine node constants'!$A$3:$D$10003,4,FALSE))</f>
        <v>The Earth Forge</v>
      </c>
      <c r="S74" s="19" t="str">
        <f>IF(AND(R74&lt;&gt;"",NOT(ISERROR(R74))),R74,IF(P74&lt;&gt;"",IF(NOT(ISERROR(VLOOKUP(P74,'ESO Dungeon constants'!$D$3:$H$9999,5,FALSE))),VLOOKUP(P74,'ESO Dungeon constants'!$D$3:$I$9999,6,FALSE),VLOOKUP(P74,'ESO zone constants'!$H$2:$K$9984,4,FALSE)),""))</f>
        <v>DLC_BASE_GAME</v>
      </c>
      <c r="T74" s="3" t="str">
        <f>IF(S74&lt;&gt;"",VLOOKUP(S74,'LibSets constants'!$B$4:$C$1000,2,FALSE),"")</f>
        <v>Included in base game</v>
      </c>
      <c r="V74" s="3" t="str">
        <f>IF(U74&lt;&gt;"",IF(U74&lt;&gt;"LIBSETS_DROP_MECHANIC_MONSTER_NAME",VLOOKUP(U74,'LibSets constants'!$I$4:$L$1000,3,FALSE),""),"")</f>
        <v/>
      </c>
      <c r="W74" s="3" t="str">
        <f>IF(U74&lt;&gt;"",IF(U74&lt;&gt;"LIBSETS_DROP_MECHANIC_MONSTER_NAME",VLOOKUP(U74,'LibSets constants'!$I$4:$L$1000,4,FALSE),""),"")</f>
        <v/>
      </c>
      <c r="X74" s="3">
        <f>IF(G74&lt;&gt;"LIBSETS_SETTYPE_BATTLEGROUND",IF(G74&lt;&gt;"LIBSETS_SETTYPE_SPECIAL",IF(Y74&lt;&gt;"",VLOOKUP(Y74,'ESO zone constants'!$D$2:$H$4950,5,FALSE),""),""),"")</f>
        <v>208</v>
      </c>
      <c r="Y74" t="s">
        <v>144</v>
      </c>
      <c r="AA74" s="3" t="str">
        <f>IF(Z74&lt;&gt;"",IF(Z74&lt;&gt;"LIBSETS_DROP_MECHANIC_MONSTER_NAME",VLOOKUP(Z74,'LibSets constants'!$I$4:$L$1000,3,FALSE),""),"")</f>
        <v/>
      </c>
      <c r="AB74" s="3" t="str">
        <f>IF(Z74&lt;&gt;"",IF(Z74&lt;&gt;"LIBSETS_DROP_MECHANIC_MONSTER_NAME",VLOOKUP(Z74,'LibSets constants'!$I$4:$L$1000,4,FALSE),""),"")</f>
        <v/>
      </c>
      <c r="AC74" s="3">
        <f>IF(G74&lt;&gt;"LIBSETS_SETTYPE_BATTLEGROUND",IF(G74&lt;&gt;"LIBSETS_SETTYPE_SPECIAL",IF(AD74&lt;&gt;"",VLOOKUP(AD74,'ESO zone constants'!$D$2:$H$4950,5,FALSE),""),""),"")</f>
        <v>208</v>
      </c>
      <c r="AD74" t="s">
        <v>144</v>
      </c>
      <c r="AF74" s="3" t="str">
        <f>IF(AE74&lt;&gt;"",IF(AE74&lt;&gt;"LIBSETS_DROP_MECHANIC_MONSTER_NAME",VLOOKUP(AE74,'LibSets constants'!$I$4:$L$1000,3,FALSE),""),"")</f>
        <v/>
      </c>
      <c r="AG74" s="3" t="str">
        <f>IF(AE74&lt;&gt;"",IF(AE74&lt;&gt;"LIBSETS_DROP_MECHANIC_MONSTER_NAME",VLOOKUP(AE74,'LibSets constants'!$I$4:$L$1000,4,FALSE),""),"")</f>
        <v/>
      </c>
      <c r="AH74" s="3" t="str">
        <f>IF(G74&lt;&gt;"LIBSETS_SETTYPE_BATTLEGROUND",IF(G74&lt;&gt;"LIBSETS_SETTYPE_SPECIAL",IF(AI74&lt;&gt;"",VLOOKUP(AI74,'ESO zone constants'!$D$2:$H$4950,5,FALSE),""),""),"")</f>
        <v/>
      </c>
      <c r="AK74" s="3" t="str">
        <f>IF(AJ74&lt;&gt;"",IF(AJ74&lt;&gt;"LIBSETS_DROP_MECHANIC_MONSTER_NAME",VLOOKUP(AJ74,'LibSets constants'!$I$4:$L$1000,3,FALSE),""),"")</f>
        <v/>
      </c>
      <c r="AL74" s="3" t="str">
        <f>IF(AJ74&lt;&gt;"",IF(AJ74&lt;&gt;"LIBSETS_DROP_MECHANIC_MONSTER_NAME",VLOOKUP(AJ74,'LibSets constants'!$I$4:$L$1000,4,FALSE),""),"")</f>
        <v/>
      </c>
      <c r="AM74" s="3" t="str">
        <f>IF(G74&lt;&gt;"LIBSETS_SETTYPE_BATTLEGROUND",IF(G74&lt;&gt;"LIBSETS_SETTYPE_SPECIAL",IF(AN74&lt;&gt;"",VLOOKUP(AN74,'ESO zone constants'!$D$2:$H$4950,5,FALSE),""),""),"")</f>
        <v/>
      </c>
      <c r="AP74" s="3" t="str">
        <f>IF(AO74&lt;&gt;"",IF(AO74&lt;&gt;"LIBSETS_DROP_MECHANIC_MONSTER_NAME",VLOOKUP(AO74,'LibSets constants'!$I$4:$L$1000,3,FALSE),""),"")</f>
        <v/>
      </c>
      <c r="AQ74" s="3" t="str">
        <f>IF(AO74&lt;&gt;"",IF(AO74&lt;&gt;"LIBSETS_DROP_MECHANIC_MONSTER_NAME",VLOOKUP(AO74,'LibSets constants'!$I$4:$L$1000,4,FALSE),""),"")</f>
        <v/>
      </c>
      <c r="AR74" s="3" t="str">
        <f>IF(G74&lt;&gt;"LIBSETS_SETTYPE_BATTLEGROUND",IF(G74&lt;&gt;"LIBSETS_SETTYPE_SPECIAL",IF(AS74&lt;&gt;"",VLOOKUP(AS74,'ESO zone constants'!$D$2:$H$4950,5,FALSE),""),""),"")</f>
        <v/>
      </c>
      <c r="AU74" s="3" t="str">
        <f>IF(AT74&lt;&gt;"",IF(AT74&lt;&gt;"LIBSETS_DROP_MECHANIC_MONSTER_NAME",VLOOKUP(AT74,'LibSets constants'!$I$4:$L$1000,3,FALSE),""),"")</f>
        <v/>
      </c>
      <c r="AV74" s="3" t="str">
        <f>IF(AT74&lt;&gt;"",IF(AT74&lt;&gt;"LIBSETS_DROP_MECHANIC_MONSTER_NAME",VLOOKUP(AT74,'LibSets constants'!$I$4:$L$1000,4,FALSE),""),"")</f>
        <v/>
      </c>
      <c r="AW74" s="21" t="str">
        <f t="shared" si="7"/>
        <v>[92] = {wayshrines={-2,-2,-2,}, traitsNeeded=8, dlcId=DLC_BASE_GAME</v>
      </c>
      <c r="AX74" s="21" t="str">
        <f t="shared" si="8"/>
        <v>, zoneIds={208,208,208}, veteran=false</v>
      </c>
      <c r="AY74" s="21" t="str">
        <f t="shared" si="9"/>
        <v>, setType=LIBSETS_SETTYPE_CRAFTED</v>
      </c>
      <c r="AZ74" s="21" t="str">
        <f t="shared" si="10"/>
        <v>},</v>
      </c>
      <c r="BA74" s="21" t="str">
        <f t="shared" si="11"/>
        <v xml:space="preserve"> --Kagrenac's Hope / Kagrenacs Hoffnung   [The Earth Forge, The Earth Forge, The Earth Forge]</v>
      </c>
    </row>
    <row r="75" spans="1:53" x14ac:dyDescent="0.25">
      <c r="A75" s="12">
        <v>93</v>
      </c>
      <c r="B75" t="s">
        <v>876</v>
      </c>
      <c r="C75" t="s">
        <v>877</v>
      </c>
      <c r="D75" s="3">
        <f t="shared" si="6"/>
        <v>93</v>
      </c>
      <c r="G75" s="8" t="s">
        <v>1655</v>
      </c>
      <c r="I75" t="s">
        <v>97</v>
      </c>
      <c r="J75" t="s">
        <v>97</v>
      </c>
      <c r="K75">
        <v>-1</v>
      </c>
      <c r="L75">
        <v>-1</v>
      </c>
      <c r="M75">
        <v>-1</v>
      </c>
      <c r="N75">
        <v>0</v>
      </c>
      <c r="O75" s="70" t="s">
        <v>110</v>
      </c>
      <c r="P75" s="3">
        <f>IF(AND(G75&lt;&gt;"LIBSETS_SETTYPE_BATTLEGROUND",G75&lt;&gt;"LIBSETS_SETTYPE_SPECIAL",G75&lt;&gt;"LIBSETS_SETTYPE_MYTHIC"), IF(Q75&lt;&gt;"",VLOOKUP(Q75,'ESO zone constants'!$D$2:$H$4950,5,FALSE),""),"")</f>
        <v>19</v>
      </c>
      <c r="Q75" t="str">
        <f>IF(OR(K75="",K75&lt;=0,ISERROR(K75)),IF(AND(O75&lt;&gt;"",NOT(ISERROR(O75))),O75, ""),VLOOKUP(K75,'ESO wayshrine node constants'!$A$3:$D$10003,4,FALSE))</f>
        <v>Stormhaven</v>
      </c>
      <c r="S75" s="19" t="str">
        <f>IF(AND(R75&lt;&gt;"",NOT(ISERROR(R75))),R75,IF(P75&lt;&gt;"",IF(NOT(ISERROR(VLOOKUP(P75,'ESO Dungeon constants'!$D$3:$H$9999,5,FALSE))),VLOOKUP(P75,'ESO Dungeon constants'!$D$3:$I$9999,6,FALSE),VLOOKUP(P75,'ESO zone constants'!$H$2:$K$9984,4,FALSE)),""))</f>
        <v>DLC_BASE_GAME</v>
      </c>
      <c r="T75" s="3" t="str">
        <f>IF(S75&lt;&gt;"",VLOOKUP(S75,'LibSets constants'!$B$4:$C$1000,2,FALSE),"")</f>
        <v>Included in base game</v>
      </c>
      <c r="U75" s="33" t="s">
        <v>1742</v>
      </c>
      <c r="V75" s="3" t="str">
        <f>IF(U75&lt;&gt;"",IF(U75&lt;&gt;"LIBSETS_DROP_MECHANIC_MONSTER_NAME",VLOOKUP(U75,'LibSets constants'!$I$4:$L$1000,3,FALSE),""),"")</f>
        <v>Delve bosses have a chance to drop a waist or feet.</v>
      </c>
      <c r="W75" s="3" t="str">
        <f>IF(U75&lt;&gt;"",IF(U75&lt;&gt;"LIBSETS_DROP_MECHANIC_MONSTER_NAME",VLOOKUP(U75,'LibSets constants'!$I$4:$L$1000,4,FALSE),""),"")</f>
        <v>Bosse in Gewölben haben die Chance, eine Taille oder Füße fallen zu lassen.</v>
      </c>
      <c r="X75" s="3" t="str">
        <f>IF(G75&lt;&gt;"LIBSETS_SETTYPE_BATTLEGROUND",IF(G75&lt;&gt;"LIBSETS_SETTYPE_SPECIAL",IF(Y75&lt;&gt;"",VLOOKUP(Y75,'ESO zone constants'!$D$2:$H$4950,5,FALSE),""),""),"")</f>
        <v/>
      </c>
      <c r="Z75" s="33" t="s">
        <v>1743</v>
      </c>
      <c r="AA75" s="3" t="str">
        <f>IF(Z75&lt;&gt;"",IF(Z75&lt;&gt;"LIBSETS_DROP_MECHANIC_MONSTER_NAME",VLOOKUP(Z75,'LibSets constants'!$I$4:$L$1000,3,FALSE),""),"")</f>
        <v>Overland group bosses have a 100% chance to drop head, chest, legs, or weapon.</v>
      </c>
      <c r="AB75" s="3" t="str">
        <f>IF(Z75&lt;&gt;"",IF(Z75&lt;&gt;"LIBSETS_DROP_MECHANIC_MONSTER_NAME",VLOOKUP(Z75,'LibSets constants'!$I$4:$L$1000,4,FALSE),""),"")</f>
        <v>Überland Gruppenbosse haben eine Chance von 100%, Kopf, Brust, Beine oder Waffen fallen zu lassen.</v>
      </c>
      <c r="AC75" s="3" t="str">
        <f>IF(G75&lt;&gt;"LIBSETS_SETTYPE_BATTLEGROUND",IF(G75&lt;&gt;"LIBSETS_SETTYPE_SPECIAL",IF(AD75&lt;&gt;"",VLOOKUP(AD75,'ESO zone constants'!$D$2:$H$4950,5,FALSE),""),""),"")</f>
        <v/>
      </c>
      <c r="AE75" s="33" t="s">
        <v>1744</v>
      </c>
      <c r="AF75" s="3" t="str">
        <f>IF(AE75&lt;&gt;"",IF(AE75&lt;&gt;"LIBSETS_DROP_MECHANIC_MONSTER_NAME",VLOOKUP(AE75,'LibSets constants'!$I$4:$L$1000,3,FALSE),""),"")</f>
        <v>Public dungeon bosses have a chance to drop a shoulder, hand, or weapon.</v>
      </c>
      <c r="AG75" s="3" t="str">
        <f>IF(AE75&lt;&gt;"",IF(AE75&lt;&gt;"LIBSETS_DROP_MECHANIC_MONSTER_NAME",VLOOKUP(AE75,'LibSets constants'!$I$4:$L$1000,4,FALSE),""),"")</f>
        <v>Öffentliche Dungeon-Bosse haben die Möglichkeit, eine Schulter, Handschuhe oder eine Waffe fallen zu lassen.</v>
      </c>
      <c r="AH75" s="3" t="str">
        <f>IF(G75&lt;&gt;"LIBSETS_SETTYPE_BATTLEGROUND",IF(G75&lt;&gt;"LIBSETS_SETTYPE_SPECIAL",IF(AI75&lt;&gt;"",VLOOKUP(AI75,'ESO zone constants'!$D$2:$H$4950,5,FALSE),""),""),"")</f>
        <v/>
      </c>
      <c r="AJ75" s="33" t="s">
        <v>1745</v>
      </c>
      <c r="AK75" s="3" t="str">
        <f>IF(AJ75&lt;&gt;"",IF(AJ75&lt;&gt;"LIBSETS_DROP_MECHANIC_MONSTER_NAME",VLOOKUP(AJ75,'LibSets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5" s="3" t="str">
        <f>IF(AJ75&lt;&gt;"",IF(AJ75&lt;&gt;"LIBSETS_DROP_MECHANIC_MONSTER_NAME",VLOOKUP(AJ75,'LibSets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5" s="3" t="str">
        <f>IF(G75&lt;&gt;"LIBSETS_SETTYPE_BATTLEGROUND",IF(G75&lt;&gt;"LIBSETS_SETTYPE_SPECIAL",IF(AN75&lt;&gt;"",VLOOKUP(AN75,'ESO zone constants'!$D$2:$H$4950,5,FALSE),""),""),"")</f>
        <v/>
      </c>
      <c r="AP75" s="3" t="str">
        <f>IF(AO75&lt;&gt;"",IF(AO75&lt;&gt;"LIBSETS_DROP_MECHANIC_MONSTER_NAME",VLOOKUP(AO75,'LibSets constants'!$I$4:$L$1000,3,FALSE),""),"")</f>
        <v/>
      </c>
      <c r="AQ75" s="3" t="str">
        <f>IF(AO75&lt;&gt;"",IF(AO75&lt;&gt;"LIBSETS_DROP_MECHANIC_MONSTER_NAME",VLOOKUP(AO75,'LibSets constants'!$I$4:$L$1000,4,FALSE),""),"")</f>
        <v/>
      </c>
      <c r="AR75" s="3" t="str">
        <f>IF(G75&lt;&gt;"LIBSETS_SETTYPE_BATTLEGROUND",IF(G75&lt;&gt;"LIBSETS_SETTYPE_SPECIAL",IF(AS75&lt;&gt;"",VLOOKUP(AS75,'ESO zone constants'!$D$2:$H$4950,5,FALSE),""),""),"")</f>
        <v/>
      </c>
      <c r="AU75" s="3" t="str">
        <f>IF(AT75&lt;&gt;"",IF(AT75&lt;&gt;"LIBSETS_DROP_MECHANIC_MONSTER_NAME",VLOOKUP(AT75,'LibSets constants'!$I$4:$L$1000,3,FALSE),""),"")</f>
        <v/>
      </c>
      <c r="AV75" s="3" t="str">
        <f>IF(AT75&lt;&gt;"",IF(AT75&lt;&gt;"LIBSETS_DROP_MECHANIC_MONSTER_NAME",VLOOKUP(AT75,'LibSets constants'!$I$4:$L$1000,4,FALSE),""),"")</f>
        <v/>
      </c>
      <c r="AW75" s="21" t="str">
        <f t="shared" si="7"/>
        <v>[93] = {wayshrines={-1,-1,-1,}, dlcId=DLC_BASE_GAME</v>
      </c>
      <c r="AX75" s="21" t="str">
        <f t="shared" si="8"/>
        <v>, zoneIds={19}, veteran=false</v>
      </c>
      <c r="AY75" s="21" t="str">
        <f t="shared" si="9"/>
        <v>, setType=LIBSETS_SETTYPE_OVERLAND</v>
      </c>
      <c r="AZ75" s="21" t="str">
        <f t="shared" si="10"/>
        <v>, dropMechanic={LIBSETS_DROP_MECHANIC_OVERLAND_BOSS_DELVE,LIBSETS_DROP_MECHANIC_OVERLAND_WORLDBOSS,LIBSETS_DROP_MECHANIC_OVERLAND_BOSS_PUBLIC_DUNGEON,LIBSETS_DROP_MECHANIC_OVERLAND_CHEST}},</v>
      </c>
      <c r="BA75" s="21" t="str">
        <f t="shared" si="11"/>
        <v xml:space="preserve"> --Storm Knight's Plate / Wut des Sturmritters   [Stormhaven]</v>
      </c>
    </row>
    <row r="76" spans="1:53" x14ac:dyDescent="0.25">
      <c r="A76" s="12">
        <v>94</v>
      </c>
      <c r="B76" t="s">
        <v>878</v>
      </c>
      <c r="C76" t="s">
        <v>879</v>
      </c>
      <c r="D76" s="3">
        <f t="shared" si="6"/>
        <v>94</v>
      </c>
      <c r="G76" s="8" t="s">
        <v>1655</v>
      </c>
      <c r="I76" t="s">
        <v>97</v>
      </c>
      <c r="J76" t="s">
        <v>97</v>
      </c>
      <c r="K76">
        <v>-1</v>
      </c>
      <c r="L76">
        <v>-1</v>
      </c>
      <c r="M76">
        <v>-1</v>
      </c>
      <c r="N76">
        <v>0</v>
      </c>
      <c r="O76" s="70" t="s">
        <v>247</v>
      </c>
      <c r="P76" s="3">
        <f>IF(AND(G76&lt;&gt;"LIBSETS_SETTYPE_BATTLEGROUND",G76&lt;&gt;"LIBSETS_SETTYPE_SPECIAL",G76&lt;&gt;"LIBSETS_SETTYPE_MYTHIC"), IF(Q76&lt;&gt;"",VLOOKUP(Q76,'ESO zone constants'!$D$2:$H$4950,5,FALSE),""),"")</f>
        <v>347</v>
      </c>
      <c r="Q76" t="str">
        <f>IF(OR(K76="",K76&lt;=0,ISERROR(K76)),IF(AND(O76&lt;&gt;"",NOT(ISERROR(O76))),O76, ""),VLOOKUP(K76,'ESO wayshrine node constants'!$A$3:$D$10003,4,FALSE))</f>
        <v>Coldharbour</v>
      </c>
      <c r="S76" s="19" t="str">
        <f>IF(AND(R76&lt;&gt;"",NOT(ISERROR(R76))),R76,IF(P76&lt;&gt;"",IF(NOT(ISERROR(VLOOKUP(P76,'ESO Dungeon constants'!$D$3:$H$9999,5,FALSE))),VLOOKUP(P76,'ESO Dungeon constants'!$D$3:$I$9999,6,FALSE),VLOOKUP(P76,'ESO zone constants'!$H$2:$K$9984,4,FALSE)),""))</f>
        <v>DLC_BASE_GAME</v>
      </c>
      <c r="T76" s="3" t="str">
        <f>IF(S76&lt;&gt;"",VLOOKUP(S76,'LibSets constants'!$B$4:$C$1000,2,FALSE),"")</f>
        <v>Included in base game</v>
      </c>
      <c r="U76" s="33" t="s">
        <v>1742</v>
      </c>
      <c r="V76" s="3" t="str">
        <f>IF(U76&lt;&gt;"",IF(U76&lt;&gt;"LIBSETS_DROP_MECHANIC_MONSTER_NAME",VLOOKUP(U76,'LibSets constants'!$I$4:$L$1000,3,FALSE),""),"")</f>
        <v>Delve bosses have a chance to drop a waist or feet.</v>
      </c>
      <c r="W76" s="3" t="str">
        <f>IF(U76&lt;&gt;"",IF(U76&lt;&gt;"LIBSETS_DROP_MECHANIC_MONSTER_NAME",VLOOKUP(U76,'LibSets constants'!$I$4:$L$1000,4,FALSE),""),"")</f>
        <v>Bosse in Gewölben haben die Chance, eine Taille oder Füße fallen zu lassen.</v>
      </c>
      <c r="X76" s="3" t="str">
        <f>IF(G76&lt;&gt;"LIBSETS_SETTYPE_BATTLEGROUND",IF(G76&lt;&gt;"LIBSETS_SETTYPE_SPECIAL",IF(Y76&lt;&gt;"",VLOOKUP(Y76,'ESO zone constants'!$D$2:$H$4950,5,FALSE),""),""),"")</f>
        <v/>
      </c>
      <c r="Z76" s="33" t="s">
        <v>1743</v>
      </c>
      <c r="AA76" s="3" t="str">
        <f>IF(Z76&lt;&gt;"",IF(Z76&lt;&gt;"LIBSETS_DROP_MECHANIC_MONSTER_NAME",VLOOKUP(Z76,'LibSets constants'!$I$4:$L$1000,3,FALSE),""),"")</f>
        <v>Overland group bosses have a 100% chance to drop head, chest, legs, or weapon.</v>
      </c>
      <c r="AB76" s="3" t="str">
        <f>IF(Z76&lt;&gt;"",IF(Z76&lt;&gt;"LIBSETS_DROP_MECHANIC_MONSTER_NAME",VLOOKUP(Z76,'LibSets constants'!$I$4:$L$1000,4,FALSE),""),"")</f>
        <v>Überland Gruppenbosse haben eine Chance von 100%, Kopf, Brust, Beine oder Waffen fallen zu lassen.</v>
      </c>
      <c r="AC76" s="3" t="str">
        <f>IF(G76&lt;&gt;"LIBSETS_SETTYPE_BATTLEGROUND",IF(G76&lt;&gt;"LIBSETS_SETTYPE_SPECIAL",IF(AD76&lt;&gt;"",VLOOKUP(AD76,'ESO zone constants'!$D$2:$H$4950,5,FALSE),""),""),"")</f>
        <v/>
      </c>
      <c r="AE76" s="33" t="s">
        <v>1744</v>
      </c>
      <c r="AF76" s="3" t="str">
        <f>IF(AE76&lt;&gt;"",IF(AE76&lt;&gt;"LIBSETS_DROP_MECHANIC_MONSTER_NAME",VLOOKUP(AE76,'LibSets constants'!$I$4:$L$1000,3,FALSE),""),"")</f>
        <v>Public dungeon bosses have a chance to drop a shoulder, hand, or weapon.</v>
      </c>
      <c r="AG76" s="3" t="str">
        <f>IF(AE76&lt;&gt;"",IF(AE76&lt;&gt;"LIBSETS_DROP_MECHANIC_MONSTER_NAME",VLOOKUP(AE76,'LibSets constants'!$I$4:$L$1000,4,FALSE),""),"")</f>
        <v>Öffentliche Dungeon-Bosse haben die Möglichkeit, eine Schulter, Handschuhe oder eine Waffe fallen zu lassen.</v>
      </c>
      <c r="AH76" s="3" t="str">
        <f>IF(G76&lt;&gt;"LIBSETS_SETTYPE_BATTLEGROUND",IF(G76&lt;&gt;"LIBSETS_SETTYPE_SPECIAL",IF(AI76&lt;&gt;"",VLOOKUP(AI76,'ESO zone constants'!$D$2:$H$4950,5,FALSE),""),""),"")</f>
        <v/>
      </c>
      <c r="AJ76" s="33" t="s">
        <v>1745</v>
      </c>
      <c r="AK76" s="3" t="str">
        <f>IF(AJ76&lt;&gt;"",IF(AJ76&lt;&gt;"LIBSETS_DROP_MECHANIC_MONSTER_NAME",VLOOKUP(AJ76,'LibSets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6" s="3" t="str">
        <f>IF(AJ76&lt;&gt;"",IF(AJ76&lt;&gt;"LIBSETS_DROP_MECHANIC_MONSTER_NAME",VLOOKUP(AJ76,'LibSets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6" s="3" t="str">
        <f>IF(G76&lt;&gt;"LIBSETS_SETTYPE_BATTLEGROUND",IF(G76&lt;&gt;"LIBSETS_SETTYPE_SPECIAL",IF(AN76&lt;&gt;"",VLOOKUP(AN76,'ESO zone constants'!$D$2:$H$4950,5,FALSE),""),""),"")</f>
        <v/>
      </c>
      <c r="AP76" s="3" t="str">
        <f>IF(AO76&lt;&gt;"",IF(AO76&lt;&gt;"LIBSETS_DROP_MECHANIC_MONSTER_NAME",VLOOKUP(AO76,'LibSets constants'!$I$4:$L$1000,3,FALSE),""),"")</f>
        <v/>
      </c>
      <c r="AQ76" s="3" t="str">
        <f>IF(AO76&lt;&gt;"",IF(AO76&lt;&gt;"LIBSETS_DROP_MECHANIC_MONSTER_NAME",VLOOKUP(AO76,'LibSets constants'!$I$4:$L$1000,4,FALSE),""),"")</f>
        <v/>
      </c>
      <c r="AR76" s="3" t="str">
        <f>IF(G76&lt;&gt;"LIBSETS_SETTYPE_BATTLEGROUND",IF(G76&lt;&gt;"LIBSETS_SETTYPE_SPECIAL",IF(AS76&lt;&gt;"",VLOOKUP(AS76,'ESO zone constants'!$D$2:$H$4950,5,FALSE),""),""),"")</f>
        <v/>
      </c>
      <c r="AU76" s="3" t="str">
        <f>IF(AT76&lt;&gt;"",IF(AT76&lt;&gt;"LIBSETS_DROP_MECHANIC_MONSTER_NAME",VLOOKUP(AT76,'LibSets constants'!$I$4:$L$1000,3,FALSE),""),"")</f>
        <v/>
      </c>
      <c r="AV76" s="3" t="str">
        <f>IF(AT76&lt;&gt;"",IF(AT76&lt;&gt;"LIBSETS_DROP_MECHANIC_MONSTER_NAME",VLOOKUP(AT76,'LibSets constants'!$I$4:$L$1000,4,FALSE),""),"")</f>
        <v/>
      </c>
      <c r="AW76" s="21" t="str">
        <f t="shared" si="7"/>
        <v>[94] = {wayshrines={-1,-1,-1,}, dlcId=DLC_BASE_GAME</v>
      </c>
      <c r="AX76" s="21" t="str">
        <f t="shared" si="8"/>
        <v>, zoneIds={347}, veteran=false</v>
      </c>
      <c r="AY76" s="21" t="str">
        <f t="shared" si="9"/>
        <v>, setType=LIBSETS_SETTYPE_OVERLAND</v>
      </c>
      <c r="AZ76" s="21" t="str">
        <f t="shared" si="10"/>
        <v>, dropMechanic={LIBSETS_DROP_MECHANIC_OVERLAND_BOSS_DELVE,LIBSETS_DROP_MECHANIC_OVERLAND_WORLDBOSS,LIBSETS_DROP_MECHANIC_OVERLAND_BOSS_PUBLIC_DUNGEON,LIBSETS_DROP_MECHANIC_OVERLAND_CHEST}},</v>
      </c>
      <c r="BA76" s="21" t="str">
        <f t="shared" si="11"/>
        <v xml:space="preserve"> --Meridia's Blessed Armor / Meridias gesegnete Rüstung   [Coldharbour]</v>
      </c>
    </row>
    <row r="77" spans="1:53" x14ac:dyDescent="0.25">
      <c r="A77" s="5">
        <v>95</v>
      </c>
      <c r="B77" t="s">
        <v>880</v>
      </c>
      <c r="C77" t="s">
        <v>881</v>
      </c>
      <c r="D77" s="3">
        <f t="shared" si="6"/>
        <v>95</v>
      </c>
      <c r="G77" s="8" t="s">
        <v>1649</v>
      </c>
      <c r="I77" t="s">
        <v>97</v>
      </c>
      <c r="J77" t="s">
        <v>97</v>
      </c>
      <c r="K77">
        <v>-1</v>
      </c>
      <c r="L77">
        <v>-1</v>
      </c>
      <c r="M77">
        <v>-1</v>
      </c>
      <c r="N77">
        <v>8</v>
      </c>
      <c r="O77" s="70" t="s">
        <v>193</v>
      </c>
      <c r="P77" s="3">
        <f>IF(AND(G77&lt;&gt;"LIBSETS_SETTYPE_BATTLEGROUND",G77&lt;&gt;"LIBSETS_SETTYPE_SPECIAL",G77&lt;&gt;"LIBSETS_SETTYPE_MYTHIC"), IF(Q77&lt;&gt;"",VLOOKUP(Q77,'ESO zone constants'!$D$2:$H$4950,5,FALSE),""),"")</f>
        <v>267</v>
      </c>
      <c r="Q77" t="str">
        <f>IF(OR(K77="",K77&lt;=0,ISERROR(K77)),IF(AND(O77&lt;&gt;"",NOT(ISERROR(O77))),O77, ""),VLOOKUP(K77,'ESO wayshrine node constants'!$A$3:$D$10003,4,FALSE))</f>
        <v>Eyevea</v>
      </c>
      <c r="S77" s="19" t="str">
        <f>IF(AND(R77&lt;&gt;"",NOT(ISERROR(R77))),R77,IF(P77&lt;&gt;"",IF(NOT(ISERROR(VLOOKUP(P77,'ESO Dungeon constants'!$D$3:$H$9999,5,FALSE))),VLOOKUP(P77,'ESO Dungeon constants'!$D$3:$I$9999,6,FALSE),VLOOKUP(P77,'ESO zone constants'!$H$2:$K$9984,4,FALSE)),""))</f>
        <v>DLC_BASE_GAME</v>
      </c>
      <c r="T77" s="3" t="str">
        <f>IF(S77&lt;&gt;"",VLOOKUP(S77,'LibSets constants'!$B$4:$C$1000,2,FALSE),"")</f>
        <v>Included in base game</v>
      </c>
      <c r="V77" s="3" t="str">
        <f>IF(U77&lt;&gt;"",IF(U77&lt;&gt;"LIBSETS_DROP_MECHANIC_MONSTER_NAME",VLOOKUP(U77,'LibSets constants'!$I$4:$L$1000,3,FALSE),""),"")</f>
        <v/>
      </c>
      <c r="W77" s="3" t="str">
        <f>IF(U77&lt;&gt;"",IF(U77&lt;&gt;"LIBSETS_DROP_MECHANIC_MONSTER_NAME",VLOOKUP(U77,'LibSets constants'!$I$4:$L$1000,4,FALSE),""),"")</f>
        <v/>
      </c>
      <c r="X77" s="3">
        <f>IF(G77&lt;&gt;"LIBSETS_SETTYPE_BATTLEGROUND",IF(G77&lt;&gt;"LIBSETS_SETTYPE_SPECIAL",IF(Y77&lt;&gt;"",VLOOKUP(Y77,'ESO zone constants'!$D$2:$H$4950,5,FALSE),""),""),"")</f>
        <v>267</v>
      </c>
      <c r="Y77" t="s">
        <v>193</v>
      </c>
      <c r="AA77" s="3" t="str">
        <f>IF(Z77&lt;&gt;"",IF(Z77&lt;&gt;"LIBSETS_DROP_MECHANIC_MONSTER_NAME",VLOOKUP(Z77,'LibSets constants'!$I$4:$L$1000,3,FALSE),""),"")</f>
        <v/>
      </c>
      <c r="AB77" s="3" t="str">
        <f>IF(Z77&lt;&gt;"",IF(Z77&lt;&gt;"LIBSETS_DROP_MECHANIC_MONSTER_NAME",VLOOKUP(Z77,'LibSets constants'!$I$4:$L$1000,4,FALSE),""),"")</f>
        <v/>
      </c>
      <c r="AC77" s="3">
        <f>IF(G77&lt;&gt;"LIBSETS_SETTYPE_BATTLEGROUND",IF(G77&lt;&gt;"LIBSETS_SETTYPE_SPECIAL",IF(AD77&lt;&gt;"",VLOOKUP(AD77,'ESO zone constants'!$D$2:$H$4950,5,FALSE),""),""),"")</f>
        <v>267</v>
      </c>
      <c r="AD77" t="s">
        <v>193</v>
      </c>
      <c r="AF77" s="3" t="str">
        <f>IF(AE77&lt;&gt;"",IF(AE77&lt;&gt;"LIBSETS_DROP_MECHANIC_MONSTER_NAME",VLOOKUP(AE77,'LibSets constants'!$I$4:$L$1000,3,FALSE),""),"")</f>
        <v/>
      </c>
      <c r="AG77" s="3" t="str">
        <f>IF(AE77&lt;&gt;"",IF(AE77&lt;&gt;"LIBSETS_DROP_MECHANIC_MONSTER_NAME",VLOOKUP(AE77,'LibSets constants'!$I$4:$L$1000,4,FALSE),""),"")</f>
        <v/>
      </c>
      <c r="AH77" s="3" t="str">
        <f>IF(G77&lt;&gt;"LIBSETS_SETTYPE_BATTLEGROUND",IF(G77&lt;&gt;"LIBSETS_SETTYPE_SPECIAL",IF(AI77&lt;&gt;"",VLOOKUP(AI77,'ESO zone constants'!$D$2:$H$4950,5,FALSE),""),""),"")</f>
        <v/>
      </c>
      <c r="AK77" s="3" t="str">
        <f>IF(AJ77&lt;&gt;"",IF(AJ77&lt;&gt;"LIBSETS_DROP_MECHANIC_MONSTER_NAME",VLOOKUP(AJ77,'LibSets constants'!$I$4:$L$1000,3,FALSE),""),"")</f>
        <v/>
      </c>
      <c r="AL77" s="3" t="str">
        <f>IF(AJ77&lt;&gt;"",IF(AJ77&lt;&gt;"LIBSETS_DROP_MECHANIC_MONSTER_NAME",VLOOKUP(AJ77,'LibSets constants'!$I$4:$L$1000,4,FALSE),""),"")</f>
        <v/>
      </c>
      <c r="AM77" s="3" t="str">
        <f>IF(G77&lt;&gt;"LIBSETS_SETTYPE_BATTLEGROUND",IF(G77&lt;&gt;"LIBSETS_SETTYPE_SPECIAL",IF(AN77&lt;&gt;"",VLOOKUP(AN77,'ESO zone constants'!$D$2:$H$4950,5,FALSE),""),""),"")</f>
        <v/>
      </c>
      <c r="AP77" s="3" t="str">
        <f>IF(AO77&lt;&gt;"",IF(AO77&lt;&gt;"LIBSETS_DROP_MECHANIC_MONSTER_NAME",VLOOKUP(AO77,'LibSets constants'!$I$4:$L$1000,3,FALSE),""),"")</f>
        <v/>
      </c>
      <c r="AQ77" s="3" t="str">
        <f>IF(AO77&lt;&gt;"",IF(AO77&lt;&gt;"LIBSETS_DROP_MECHANIC_MONSTER_NAME",VLOOKUP(AO77,'LibSets constants'!$I$4:$L$1000,4,FALSE),""),"")</f>
        <v/>
      </c>
      <c r="AR77" s="3" t="str">
        <f>IF(G77&lt;&gt;"LIBSETS_SETTYPE_BATTLEGROUND",IF(G77&lt;&gt;"LIBSETS_SETTYPE_SPECIAL",IF(AS77&lt;&gt;"",VLOOKUP(AS77,'ESO zone constants'!$D$2:$H$4950,5,FALSE),""),""),"")</f>
        <v/>
      </c>
      <c r="AU77" s="3" t="str">
        <f>IF(AT77&lt;&gt;"",IF(AT77&lt;&gt;"LIBSETS_DROP_MECHANIC_MONSTER_NAME",VLOOKUP(AT77,'LibSets constants'!$I$4:$L$1000,3,FALSE),""),"")</f>
        <v/>
      </c>
      <c r="AV77" s="3" t="str">
        <f>IF(AT77&lt;&gt;"",IF(AT77&lt;&gt;"LIBSETS_DROP_MECHANIC_MONSTER_NAME",VLOOKUP(AT77,'LibSets constants'!$I$4:$L$1000,4,FALSE),""),"")</f>
        <v/>
      </c>
      <c r="AW77" s="21" t="str">
        <f t="shared" si="7"/>
        <v>[95] = {wayshrines={-1,-1,-1,}, traitsNeeded=8, dlcId=DLC_BASE_GAME</v>
      </c>
      <c r="AX77" s="21" t="str">
        <f t="shared" si="8"/>
        <v>, zoneIds={267,267,267}, veteran=false</v>
      </c>
      <c r="AY77" s="21" t="str">
        <f t="shared" si="9"/>
        <v>, setType=LIBSETS_SETTYPE_CRAFTED</v>
      </c>
      <c r="AZ77" s="21" t="str">
        <f t="shared" si="10"/>
        <v>},</v>
      </c>
      <c r="BA77" s="21" t="str">
        <f t="shared" si="11"/>
        <v xml:space="preserve"> --Shalidor's Curse / Shalidors Fluch   [Eyevea, Eyevea, Eyevea]</v>
      </c>
    </row>
    <row r="78" spans="1:53" x14ac:dyDescent="0.25">
      <c r="A78" s="12">
        <v>96</v>
      </c>
      <c r="B78" t="s">
        <v>882</v>
      </c>
      <c r="C78" t="s">
        <v>883</v>
      </c>
      <c r="D78" s="3">
        <f t="shared" si="6"/>
        <v>96</v>
      </c>
      <c r="G78" s="8" t="s">
        <v>1652</v>
      </c>
      <c r="I78" t="s">
        <v>97</v>
      </c>
      <c r="J78" t="s">
        <v>97</v>
      </c>
      <c r="K78">
        <v>-1</v>
      </c>
      <c r="L78">
        <v>-1</v>
      </c>
      <c r="M78">
        <v>-1</v>
      </c>
      <c r="N78">
        <v>0</v>
      </c>
      <c r="O78" s="70" t="s">
        <v>61</v>
      </c>
      <c r="P78" s="3">
        <f>IF(AND(G78&lt;&gt;"LIBSETS_SETTYPE_BATTLEGROUND",G78&lt;&gt;"LIBSETS_SETTYPE_SPECIAL",G78&lt;&gt;"LIBSETS_SETTYPE_MYTHIC"), IF(Q78&lt;&gt;"",VLOOKUP(Q78,'ESO zone constants'!$D$2:$H$4950,5,FALSE),""),"")</f>
        <v>63</v>
      </c>
      <c r="Q78" t="str">
        <f>IF(OR(K78="",K78&lt;=0,ISERROR(K78)),IF(AND(O78&lt;&gt;"",NOT(ISERROR(O78))),O78, ""),VLOOKUP(K78,'ESO wayshrine node constants'!$A$3:$D$10003,4,FALSE))</f>
        <v>Darkshade Caverns I</v>
      </c>
      <c r="S78" s="19" t="str">
        <f>IF(AND(R78&lt;&gt;"",NOT(ISERROR(R78))),R78,IF(P78&lt;&gt;"",IF(NOT(ISERROR(VLOOKUP(P78,'ESO Dungeon constants'!$D$3:$H$9999,5,FALSE))),VLOOKUP(P78,'ESO Dungeon constants'!$D$3:$I$9999,6,FALSE),VLOOKUP(P78,'ESO zone constants'!$H$2:$K$9984,4,FALSE)),""))</f>
        <v>DLC_BASE_GAME</v>
      </c>
      <c r="T78" s="3" t="str">
        <f>IF(S78&lt;&gt;"",VLOOKUP(S78,'LibSets constants'!$B$4:$C$1000,2,FALSE),"")</f>
        <v>Included in base game</v>
      </c>
      <c r="V78" s="3" t="str">
        <f>IF(U78&lt;&gt;"",IF(U78&lt;&gt;"LIBSETS_DROP_MECHANIC_MONSTER_NAME",VLOOKUP(U78,'LibSets constants'!$I$4:$L$1000,3,FALSE),""),"")</f>
        <v/>
      </c>
      <c r="W78" s="3" t="str">
        <f>IF(U78&lt;&gt;"",IF(U78&lt;&gt;"LIBSETS_DROP_MECHANIC_MONSTER_NAME",VLOOKUP(U78,'LibSets constants'!$I$4:$L$1000,4,FALSE),""),"")</f>
        <v/>
      </c>
      <c r="X78" s="3">
        <f>IF(G78&lt;&gt;"LIBSETS_SETTYPE_BATTLEGROUND",IF(G78&lt;&gt;"LIBSETS_SETTYPE_SPECIAL",IF(Y78&lt;&gt;"",VLOOKUP(Y78,'ESO zone constants'!$D$2:$H$4950,5,FALSE),""),""),"")</f>
        <v>930</v>
      </c>
      <c r="Y78" t="s">
        <v>46</v>
      </c>
      <c r="AA78" s="3" t="str">
        <f>IF(Z78&lt;&gt;"",IF(Z78&lt;&gt;"LIBSETS_DROP_MECHANIC_MONSTER_NAME",VLOOKUP(Z78,'LibSets constants'!$I$4:$L$1000,3,FALSE),""),"")</f>
        <v/>
      </c>
      <c r="AB78" s="3" t="str">
        <f>IF(Z78&lt;&gt;"",IF(Z78&lt;&gt;"LIBSETS_DROP_MECHANIC_MONSTER_NAME",VLOOKUP(Z78,'LibSets constants'!$I$4:$L$1000,4,FALSE),""),"")</f>
        <v/>
      </c>
      <c r="AC78" s="3" t="str">
        <f>IF(G78&lt;&gt;"LIBSETS_SETTYPE_BATTLEGROUND",IF(G78&lt;&gt;"LIBSETS_SETTYPE_SPECIAL",IF(AD78&lt;&gt;"",VLOOKUP(AD78,'ESO zone constants'!$D$2:$H$4950,5,FALSE),""),""),"")</f>
        <v/>
      </c>
      <c r="AF78" s="3" t="str">
        <f>IF(AE78&lt;&gt;"",IF(AE78&lt;&gt;"LIBSETS_DROP_MECHANIC_MONSTER_NAME",VLOOKUP(AE78,'LibSets constants'!$I$4:$L$1000,3,FALSE),""),"")</f>
        <v/>
      </c>
      <c r="AG78" s="3" t="str">
        <f>IF(AE78&lt;&gt;"",IF(AE78&lt;&gt;"LIBSETS_DROP_MECHANIC_MONSTER_NAME",VLOOKUP(AE78,'LibSets constants'!$I$4:$L$1000,4,FALSE),""),"")</f>
        <v/>
      </c>
      <c r="AH78" s="3" t="str">
        <f>IF(G78&lt;&gt;"LIBSETS_SETTYPE_BATTLEGROUND",IF(G78&lt;&gt;"LIBSETS_SETTYPE_SPECIAL",IF(AI78&lt;&gt;"",VLOOKUP(AI78,'ESO zone constants'!$D$2:$H$4950,5,FALSE),""),""),"")</f>
        <v/>
      </c>
      <c r="AK78" s="3" t="str">
        <f>IF(AJ78&lt;&gt;"",IF(AJ78&lt;&gt;"LIBSETS_DROP_MECHANIC_MONSTER_NAME",VLOOKUP(AJ78,'LibSets constants'!$I$4:$L$1000,3,FALSE),""),"")</f>
        <v/>
      </c>
      <c r="AL78" s="3" t="str">
        <f>IF(AJ78&lt;&gt;"",IF(AJ78&lt;&gt;"LIBSETS_DROP_MECHANIC_MONSTER_NAME",VLOOKUP(AJ78,'LibSets constants'!$I$4:$L$1000,4,FALSE),""),"")</f>
        <v/>
      </c>
      <c r="AM78" s="3" t="str">
        <f>IF(G78&lt;&gt;"LIBSETS_SETTYPE_BATTLEGROUND",IF(G78&lt;&gt;"LIBSETS_SETTYPE_SPECIAL",IF(AN78&lt;&gt;"",VLOOKUP(AN78,'ESO zone constants'!$D$2:$H$4950,5,FALSE),""),""),"")</f>
        <v/>
      </c>
      <c r="AP78" s="3" t="str">
        <f>IF(AO78&lt;&gt;"",IF(AO78&lt;&gt;"LIBSETS_DROP_MECHANIC_MONSTER_NAME",VLOOKUP(AO78,'LibSets constants'!$I$4:$L$1000,3,FALSE),""),"")</f>
        <v/>
      </c>
      <c r="AQ78" s="3" t="str">
        <f>IF(AO78&lt;&gt;"",IF(AO78&lt;&gt;"LIBSETS_DROP_MECHANIC_MONSTER_NAME",VLOOKUP(AO78,'LibSets constants'!$I$4:$L$1000,4,FALSE),""),"")</f>
        <v/>
      </c>
      <c r="AR78" s="3" t="str">
        <f>IF(G78&lt;&gt;"LIBSETS_SETTYPE_BATTLEGROUND",IF(G78&lt;&gt;"LIBSETS_SETTYPE_SPECIAL",IF(AS78&lt;&gt;"",VLOOKUP(AS78,'ESO zone constants'!$D$2:$H$4950,5,FALSE),""),""),"")</f>
        <v/>
      </c>
      <c r="AU78" s="3" t="str">
        <f>IF(AT78&lt;&gt;"",IF(AT78&lt;&gt;"LIBSETS_DROP_MECHANIC_MONSTER_NAME",VLOOKUP(AT78,'LibSets constants'!$I$4:$L$1000,3,FALSE),""),"")</f>
        <v/>
      </c>
      <c r="AV78" s="3" t="str">
        <f>IF(AT78&lt;&gt;"",IF(AT78&lt;&gt;"LIBSETS_DROP_MECHANIC_MONSTER_NAME",VLOOKUP(AT78,'LibSets constants'!$I$4:$L$1000,4,FALSE),""),"")</f>
        <v/>
      </c>
      <c r="AW78" s="21" t="str">
        <f t="shared" si="7"/>
        <v>[96] = {wayshrines={-1,-1,-1,}, dlcId=DLC_BASE_GAME</v>
      </c>
      <c r="AX78" s="21" t="str">
        <f t="shared" si="8"/>
        <v>, zoneIds={63,930}, veteran=false</v>
      </c>
      <c r="AY78" s="21" t="str">
        <f t="shared" si="9"/>
        <v>, setType=LIBSETS_SETTYPE_DUNGEON</v>
      </c>
      <c r="AZ78" s="21" t="str">
        <f t="shared" si="10"/>
        <v>},</v>
      </c>
      <c r="BA78" s="21" t="str">
        <f t="shared" si="11"/>
        <v xml:space="preserve"> --Armor of Truth / Rüstung der Wahrheit   [Darkshade Caverns I, Darkshade Caverns II]</v>
      </c>
    </row>
    <row r="79" spans="1:53" x14ac:dyDescent="0.25">
      <c r="A79" s="12">
        <v>97</v>
      </c>
      <c r="B79" t="s">
        <v>884</v>
      </c>
      <c r="C79" t="s">
        <v>885</v>
      </c>
      <c r="D79" s="3">
        <f t="shared" si="6"/>
        <v>97</v>
      </c>
      <c r="F79" t="s">
        <v>1600</v>
      </c>
      <c r="G79" s="8" t="s">
        <v>1650</v>
      </c>
      <c r="I79" t="s">
        <v>97</v>
      </c>
      <c r="J79" t="s">
        <v>97</v>
      </c>
      <c r="K79">
        <v>-1</v>
      </c>
      <c r="L79">
        <v>-1</v>
      </c>
      <c r="M79">
        <v>-1</v>
      </c>
      <c r="N79">
        <v>0</v>
      </c>
      <c r="O79" s="70" t="s">
        <v>131</v>
      </c>
      <c r="P79" s="3">
        <f>IF(AND(G79&lt;&gt;"LIBSETS_SETTYPE_BATTLEGROUND",G79&lt;&gt;"LIBSETS_SETTYPE_SPECIAL",G79&lt;&gt;"LIBSETS_SETTYPE_MYTHIC"), IF(Q79&lt;&gt;"",VLOOKUP(Q79,'ESO zone constants'!$D$2:$H$4950,5,FALSE),""),"")</f>
        <v>181</v>
      </c>
      <c r="Q79" t="str">
        <f>IF(OR(K79="",K79&lt;=0,ISERROR(K79)),IF(AND(O79&lt;&gt;"",NOT(ISERROR(O79))),O79, ""),VLOOKUP(K79,'ESO wayshrine node constants'!$A$3:$D$10003,4,FALSE))</f>
        <v>Cyrodiil</v>
      </c>
      <c r="S79" s="19" t="str">
        <f>IF(AND(R79&lt;&gt;"",NOT(ISERROR(R79))),R79,IF(P79&lt;&gt;"",IF(NOT(ISERROR(VLOOKUP(P79,'ESO Dungeon constants'!$D$3:$H$9999,5,FALSE))),VLOOKUP(P79,'ESO Dungeon constants'!$D$3:$I$9999,6,FALSE),VLOOKUP(P79,'ESO zone constants'!$H$2:$K$9984,4,FALSE)),""))</f>
        <v>DLC_BASE_GAME</v>
      </c>
      <c r="T79" s="3" t="str">
        <f>IF(S79&lt;&gt;"",VLOOKUP(S79,'LibSets constants'!$B$4:$C$1000,2,FALSE),"")</f>
        <v>Included in base game</v>
      </c>
      <c r="U79" s="33" t="s">
        <v>1723</v>
      </c>
      <c r="V79" s="3" t="str">
        <f>IF(U79&lt;&gt;"",IF(U79&lt;&gt;"LIBSETS_DROP_MECHANIC_MONSTER_NAME",VLOOKUP(U79,'LibSets constants'!$I$4:$L$1000,3,FALSE),""),"")</f>
        <v>Rewards for the worthy (Cyrodiil/Battleground mail)</v>
      </c>
      <c r="W79" s="3" t="str">
        <f>IF(U79&lt;&gt;"",IF(U79&lt;&gt;"LIBSETS_DROP_MECHANIC_MONSTER_NAME",VLOOKUP(U79,'LibSets constants'!$I$4:$L$1000,4,FALSE),""),"")</f>
        <v>Gerechter Lohn (Cyrodiil/Schlachtfeld Mail)</v>
      </c>
      <c r="X79" s="3">
        <f>IF(G79&lt;&gt;"LIBSETS_SETTYPE_BATTLEGROUND",IF(G79&lt;&gt;"LIBSETS_SETTYPE_SPECIAL",IF(Y79&lt;&gt;"",VLOOKUP(Y79,'ESO zone constants'!$D$2:$H$4950,5,FALSE),""),""),"")</f>
        <v>181</v>
      </c>
      <c r="Y79" t="s">
        <v>131</v>
      </c>
      <c r="Z79" s="33" t="s">
        <v>1713</v>
      </c>
      <c r="AA79" s="3" t="str">
        <f>IF(Z79&lt;&gt;"",IF(Z79&lt;&gt;"LIBSETS_DROP_MECHANIC_MONSTER_NAME",VLOOKUP(Z79,'LibSets constants'!$I$4:$L$1000,3,FALSE),""),"")</f>
        <v>City Erntefurt (quartermaster)</v>
      </c>
      <c r="AB79" s="3" t="str">
        <f>IF(Z79&lt;&gt;"",IF(Z79&lt;&gt;"LIBSETS_DROP_MECHANIC_MONSTER_NAME",VLOOKUP(Z79,'LibSets constants'!$I$4:$L$1000,4,FALSE),""),"")</f>
        <v>Stadt Erntefurt (Quartiermeister)</v>
      </c>
      <c r="AC79" s="3" t="str">
        <f>IF(G79&lt;&gt;"LIBSETS_SETTYPE_BATTLEGROUND",IF(G79&lt;&gt;"LIBSETS_SETTYPE_SPECIAL",IF(AD79&lt;&gt;"",VLOOKUP(AD79,'ESO zone constants'!$D$2:$H$4950,5,FALSE),""),""),"")</f>
        <v/>
      </c>
      <c r="AF79" s="3" t="str">
        <f>IF(AE79&lt;&gt;"",IF(AE79&lt;&gt;"LIBSETS_DROP_MECHANIC_MONSTER_NAME",VLOOKUP(AE79,'LibSets constants'!$I$4:$L$1000,3,FALSE),""),"")</f>
        <v/>
      </c>
      <c r="AG79" s="3" t="str">
        <f>IF(AE79&lt;&gt;"",IF(AE79&lt;&gt;"LIBSETS_DROP_MECHANIC_MONSTER_NAME",VLOOKUP(AE79,'LibSets constants'!$I$4:$L$1000,4,FALSE),""),"")</f>
        <v/>
      </c>
      <c r="AH79" s="3" t="str">
        <f>IF(G79&lt;&gt;"LIBSETS_SETTYPE_BATTLEGROUND",IF(G79&lt;&gt;"LIBSETS_SETTYPE_SPECIAL",IF(AI79&lt;&gt;"",VLOOKUP(AI79,'ESO zone constants'!$D$2:$H$4950,5,FALSE),""),""),"")</f>
        <v/>
      </c>
      <c r="AK79" s="3" t="str">
        <f>IF(AJ79&lt;&gt;"",IF(AJ79&lt;&gt;"LIBSETS_DROP_MECHANIC_MONSTER_NAME",VLOOKUP(AJ79,'LibSets constants'!$I$4:$L$1000,3,FALSE),""),"")</f>
        <v/>
      </c>
      <c r="AL79" s="3" t="str">
        <f>IF(AJ79&lt;&gt;"",IF(AJ79&lt;&gt;"LIBSETS_DROP_MECHANIC_MONSTER_NAME",VLOOKUP(AJ79,'LibSets constants'!$I$4:$L$1000,4,FALSE),""),"")</f>
        <v/>
      </c>
      <c r="AM79" s="3" t="str">
        <f>IF(G79&lt;&gt;"LIBSETS_SETTYPE_BATTLEGROUND",IF(G79&lt;&gt;"LIBSETS_SETTYPE_SPECIAL",IF(AN79&lt;&gt;"",VLOOKUP(AN79,'ESO zone constants'!$D$2:$H$4950,5,FALSE),""),""),"")</f>
        <v/>
      </c>
      <c r="AP79" s="3" t="str">
        <f>IF(AO79&lt;&gt;"",IF(AO79&lt;&gt;"LIBSETS_DROP_MECHANIC_MONSTER_NAME",VLOOKUP(AO79,'LibSets constants'!$I$4:$L$1000,3,FALSE),""),"")</f>
        <v/>
      </c>
      <c r="AQ79" s="3" t="str">
        <f>IF(AO79&lt;&gt;"",IF(AO79&lt;&gt;"LIBSETS_DROP_MECHANIC_MONSTER_NAME",VLOOKUP(AO79,'LibSets constants'!$I$4:$L$1000,4,FALSE),""),"")</f>
        <v/>
      </c>
      <c r="AR79" s="3" t="str">
        <f>IF(G79&lt;&gt;"LIBSETS_SETTYPE_BATTLEGROUND",IF(G79&lt;&gt;"LIBSETS_SETTYPE_SPECIAL",IF(AS79&lt;&gt;"",VLOOKUP(AS79,'ESO zone constants'!$D$2:$H$4950,5,FALSE),""),""),"")</f>
        <v/>
      </c>
      <c r="AU79" s="3" t="str">
        <f>IF(AT79&lt;&gt;"",IF(AT79&lt;&gt;"LIBSETS_DROP_MECHANIC_MONSTER_NAME",VLOOKUP(AT79,'LibSets constants'!$I$4:$L$1000,3,FALSE),""),"")</f>
        <v/>
      </c>
      <c r="AV79" s="3" t="str">
        <f>IF(AT79&lt;&gt;"",IF(AT79&lt;&gt;"LIBSETS_DROP_MECHANIC_MONSTER_NAME",VLOOKUP(AT79,'LibSets constants'!$I$4:$L$1000,4,FALSE),""),"")</f>
        <v/>
      </c>
      <c r="AW79" s="21" t="str">
        <f t="shared" si="7"/>
        <v>[97] = {wayshrines={-1,-1,-1,}, dlcId=DLC_BASE_GAME</v>
      </c>
      <c r="AX79" s="21" t="str">
        <f t="shared" si="8"/>
        <v>, zoneIds={181,181}, veteran=false</v>
      </c>
      <c r="AY79" s="21" t="str">
        <f t="shared" si="9"/>
        <v>, setType=LIBSETS_SETTYPE_CYRODIIL</v>
      </c>
      <c r="AZ79" s="21" t="str">
        <f t="shared" si="10"/>
        <v>, dropMechanic={LIBSETS_DROP_MECHANIC_MAIL_PVP_REWARDS_FOR_THE_WORTHY,LIBSETS_DROP_MECHANIC_CITY_CYRODIIL_ERNTEFURT}},</v>
      </c>
      <c r="BA79" s="21" t="str">
        <f t="shared" si="11"/>
        <v xml:space="preserve"> --The Arch-Mage / Erzmagier   [Cyrodiil, Cyrodiil]</v>
      </c>
    </row>
    <row r="80" spans="1:53" x14ac:dyDescent="0.25">
      <c r="A80" s="12">
        <v>98</v>
      </c>
      <c r="B80" t="s">
        <v>886</v>
      </c>
      <c r="C80" t="s">
        <v>887</v>
      </c>
      <c r="D80" s="3">
        <f t="shared" si="6"/>
        <v>98</v>
      </c>
      <c r="G80" s="8" t="s">
        <v>1655</v>
      </c>
      <c r="I80" t="s">
        <v>97</v>
      </c>
      <c r="J80" t="s">
        <v>97</v>
      </c>
      <c r="K80">
        <v>-1</v>
      </c>
      <c r="L80">
        <v>-1</v>
      </c>
      <c r="M80">
        <v>-1</v>
      </c>
      <c r="N80">
        <v>0</v>
      </c>
      <c r="O80" s="70" t="s">
        <v>111</v>
      </c>
      <c r="P80" s="3">
        <f>IF(AND(G80&lt;&gt;"LIBSETS_SETTYPE_BATTLEGROUND",G80&lt;&gt;"LIBSETS_SETTYPE_SPECIAL",G80&lt;&gt;"LIBSETS_SETTYPE_MYTHIC"), IF(Q80&lt;&gt;"",VLOOKUP(Q80,'ESO zone constants'!$D$2:$H$4950,5,FALSE),""),"")</f>
        <v>20</v>
      </c>
      <c r="Q80" t="str">
        <f>IF(OR(K80="",K80&lt;=0,ISERROR(K80)),IF(AND(O80&lt;&gt;"",NOT(ISERROR(O80))),O80, ""),VLOOKUP(K80,'ESO wayshrine node constants'!$A$3:$D$10003,4,FALSE))</f>
        <v>Rivenspire</v>
      </c>
      <c r="S80" s="19" t="str">
        <f>IF(AND(R80&lt;&gt;"",NOT(ISERROR(R80))),R80,IF(P80&lt;&gt;"",IF(NOT(ISERROR(VLOOKUP(P80,'ESO Dungeon constants'!$D$3:$H$9999,5,FALSE))),VLOOKUP(P80,'ESO Dungeon constants'!$D$3:$I$9999,6,FALSE),VLOOKUP(P80,'ESO zone constants'!$H$2:$K$9984,4,FALSE)),""))</f>
        <v>DLC_BASE_GAME</v>
      </c>
      <c r="T80" s="3" t="str">
        <f>IF(S80&lt;&gt;"",VLOOKUP(S80,'LibSets constants'!$B$4:$C$1000,2,FALSE),"")</f>
        <v>Included in base game</v>
      </c>
      <c r="U80" s="33" t="s">
        <v>1742</v>
      </c>
      <c r="V80" s="44" t="str">
        <f>IF(U80&lt;&gt;"",IF(U80&lt;&gt;"LIBSETS_DROP_MECHANIC_MONSTER_NAME",VLOOKUP(U80,'LibSets constants'!$I$4:$L$1000,3,FALSE),""),"")</f>
        <v>Delve bosses have a chance to drop a waist or feet.</v>
      </c>
      <c r="W80" s="3" t="str">
        <f>IF(U80&lt;&gt;"",IF(U80&lt;&gt;"LIBSETS_DROP_MECHANIC_MONSTER_NAME",VLOOKUP(U80,'LibSets constants'!$I$4:$L$1000,4,FALSE),""),"")</f>
        <v>Bosse in Gewölben haben die Chance, eine Taille oder Füße fallen zu lassen.</v>
      </c>
      <c r="X80" s="3" t="str">
        <f>IF(G80&lt;&gt;"LIBSETS_SETTYPE_BATTLEGROUND",IF(G80&lt;&gt;"LIBSETS_SETTYPE_SPECIAL",IF(Y80&lt;&gt;"",VLOOKUP(Y80,'ESO zone constants'!$D$2:$H$4950,5,FALSE),""),""),"")</f>
        <v/>
      </c>
      <c r="Z80" s="45" t="s">
        <v>1743</v>
      </c>
      <c r="AA80" s="44" t="str">
        <f>IF(Z80&lt;&gt;"",IF(Z80&lt;&gt;"LIBSETS_DROP_MECHANIC_MONSTER_NAME",VLOOKUP(Z80,'LibSets constants'!$I$4:$L$1000,3,FALSE),""),"")</f>
        <v>Overland group bosses have a 100% chance to drop head, chest, legs, or weapon.</v>
      </c>
      <c r="AB80" s="44" t="str">
        <f>IF(Z80&lt;&gt;"",IF(Z80&lt;&gt;"LIBSETS_DROP_MECHANIC_MONSTER_NAME",VLOOKUP(Z80,'LibSets constants'!$I$4:$L$1000,4,FALSE),""),"")</f>
        <v>Überland Gruppenbosse haben eine Chance von 100%, Kopf, Brust, Beine oder Waffen fallen zu lassen.</v>
      </c>
      <c r="AC80" s="3" t="str">
        <f>IF(G80&lt;&gt;"LIBSETS_SETTYPE_BATTLEGROUND",IF(G80&lt;&gt;"LIBSETS_SETTYPE_SPECIAL",IF(AD80&lt;&gt;"",VLOOKUP(AD80,'ESO zone constants'!$D$2:$H$4950,5,FALSE),""),""),"")</f>
        <v/>
      </c>
      <c r="AE80" s="45" t="s">
        <v>1744</v>
      </c>
      <c r="AF80" s="44" t="str">
        <f>IF(AE80&lt;&gt;"",IF(AE80&lt;&gt;"LIBSETS_DROP_MECHANIC_MONSTER_NAME",VLOOKUP(AE80,'LibSets constants'!$I$4:$L$1000,3,FALSE),""),"")</f>
        <v>Public dungeon bosses have a chance to drop a shoulder, hand, or weapon.</v>
      </c>
      <c r="AG80" s="44" t="str">
        <f>IF(AE80&lt;&gt;"",IF(AE80&lt;&gt;"LIBSETS_DROP_MECHANIC_MONSTER_NAME",VLOOKUP(AE80,'LibSets constants'!$I$4:$L$1000,4,FALSE),""),"")</f>
        <v>Öffentliche Dungeon-Bosse haben die Möglichkeit, eine Schulter, Handschuhe oder eine Waffe fallen zu lassen.</v>
      </c>
      <c r="AH80" s="3" t="str">
        <f>IF(G80&lt;&gt;"LIBSETS_SETTYPE_BATTLEGROUND",IF(G80&lt;&gt;"LIBSETS_SETTYPE_SPECIAL",IF(AI80&lt;&gt;"",VLOOKUP(AI80,'ESO zone constants'!$D$2:$H$4950,5,FALSE),""),""),"")</f>
        <v/>
      </c>
      <c r="AJ80" s="45" t="s">
        <v>1745</v>
      </c>
      <c r="AK80" s="44" t="str">
        <f>IF(AJ80&lt;&gt;"",IF(AJ80&lt;&gt;"LIBSETS_DROP_MECHANIC_MONSTER_NAME",VLOOKUP(AJ80,'LibSets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0" s="44" t="str">
        <f>IF(AJ80&lt;&gt;"",IF(AJ80&lt;&gt;"LIBSETS_DROP_MECHANIC_MONSTER_NAME",VLOOKUP(AJ80,'LibSets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0" s="3" t="str">
        <f>IF(G80&lt;&gt;"LIBSETS_SETTYPE_BATTLEGROUND",IF(G80&lt;&gt;"LIBSETS_SETTYPE_SPECIAL",IF(AN80&lt;&gt;"",VLOOKUP(AN80,'ESO zone constants'!$D$2:$H$4950,5,FALSE),""),""),"")</f>
        <v/>
      </c>
      <c r="AO80" s="45"/>
      <c r="AP80" s="44" t="str">
        <f>IF(AO80&lt;&gt;"",IF(AO80&lt;&gt;"LIBSETS_DROP_MECHANIC_MONSTER_NAME",VLOOKUP(AO80,'LibSets constants'!$I$4:$L$1000,3,FALSE),""),"")</f>
        <v/>
      </c>
      <c r="AQ80" s="44" t="str">
        <f>IF(AO80&lt;&gt;"",IF(AO80&lt;&gt;"LIBSETS_DROP_MECHANIC_MONSTER_NAME",VLOOKUP(AO80,'LibSets constants'!$I$4:$L$1000,4,FALSE),""),"")</f>
        <v/>
      </c>
      <c r="AR80" s="3" t="str">
        <f>IF(G80&lt;&gt;"LIBSETS_SETTYPE_BATTLEGROUND",IF(G80&lt;&gt;"LIBSETS_SETTYPE_SPECIAL",IF(AS80&lt;&gt;"",VLOOKUP(AS80,'ESO zone constants'!$D$2:$H$4950,5,FALSE),""),""),"")</f>
        <v/>
      </c>
      <c r="AT80" s="45"/>
      <c r="AU80" s="44" t="str">
        <f>IF(AT80&lt;&gt;"",IF(AT80&lt;&gt;"LIBSETS_DROP_MECHANIC_MONSTER_NAME",VLOOKUP(AT80,'LibSets constants'!$I$4:$L$1000,3,FALSE),""),"")</f>
        <v/>
      </c>
      <c r="AV80" s="44" t="str">
        <f>IF(AT80&lt;&gt;"",IF(AT80&lt;&gt;"LIBSETS_DROP_MECHANIC_MONSTER_NAME",VLOOKUP(AT80,'LibSets constants'!$I$4:$L$1000,4,FALSE),""),"")</f>
        <v/>
      </c>
      <c r="AW80" s="21" t="str">
        <f t="shared" si="7"/>
        <v>[98] = {wayshrines={-1,-1,-1,}, dlcId=DLC_BASE_GAME</v>
      </c>
      <c r="AX80" s="21" t="str">
        <f t="shared" si="8"/>
        <v>, zoneIds={20}, veteran=false</v>
      </c>
      <c r="AY80" s="21" t="str">
        <f t="shared" si="9"/>
        <v>, setType=LIBSETS_SETTYPE_OVERLAND</v>
      </c>
      <c r="AZ80" s="21" t="str">
        <f t="shared" si="10"/>
        <v>, dropMechanic={LIBSETS_DROP_MECHANIC_OVERLAND_BOSS_DELVE,LIBSETS_DROP_MECHANIC_OVERLAND_WORLDBOSS,LIBSETS_DROP_MECHANIC_OVERLAND_BOSS_PUBLIC_DUNGEON,LIBSETS_DROP_MECHANIC_OVERLAND_CHEST}},</v>
      </c>
      <c r="BA80" s="21" t="str">
        <f t="shared" si="11"/>
        <v xml:space="preserve"> --Necropotence / Nekropotenz   [Rivenspire]</v>
      </c>
    </row>
    <row r="81" spans="1:53" x14ac:dyDescent="0.25">
      <c r="A81" s="12">
        <v>99</v>
      </c>
      <c r="B81" t="s">
        <v>888</v>
      </c>
      <c r="C81" t="s">
        <v>889</v>
      </c>
      <c r="D81" s="3">
        <f t="shared" si="6"/>
        <v>99</v>
      </c>
      <c r="G81" s="8" t="s">
        <v>1655</v>
      </c>
      <c r="I81" t="s">
        <v>97</v>
      </c>
      <c r="J81" t="s">
        <v>97</v>
      </c>
      <c r="K81">
        <v>-1</v>
      </c>
      <c r="L81">
        <v>-1</v>
      </c>
      <c r="M81">
        <v>-1</v>
      </c>
      <c r="N81">
        <v>0</v>
      </c>
      <c r="O81" s="70" t="s">
        <v>114</v>
      </c>
      <c r="P81" s="3">
        <f>IF(AND(G81&lt;&gt;"LIBSETS_SETTYPE_BATTLEGROUND",G81&lt;&gt;"LIBSETS_SETTYPE_SPECIAL",G81&lt;&gt;"LIBSETS_SETTYPE_MYTHIC"), IF(Q81&lt;&gt;"",VLOOKUP(Q81,'ESO zone constants'!$D$2:$H$4950,5,FALSE),""),"")</f>
        <v>58</v>
      </c>
      <c r="Q81" t="str">
        <f>IF(OR(K81="",K81&lt;=0,ISERROR(K81)),IF(AND(O81&lt;&gt;"",NOT(ISERROR(O81))),O81, ""),VLOOKUP(K81,'ESO wayshrine node constants'!$A$3:$D$10003,4,FALSE))</f>
        <v>Malabal Tor</v>
      </c>
      <c r="S81" s="19" t="str">
        <f>IF(AND(R81&lt;&gt;"",NOT(ISERROR(R81))),R81,IF(P81&lt;&gt;"",IF(NOT(ISERROR(VLOOKUP(P81,'ESO Dungeon constants'!$D$3:$H$9999,5,FALSE))),VLOOKUP(P81,'ESO Dungeon constants'!$D$3:$I$9999,6,FALSE),VLOOKUP(P81,'ESO zone constants'!$H$2:$K$9984,4,FALSE)),""))</f>
        <v>DLC_BASE_GAME</v>
      </c>
      <c r="T81" s="3" t="str">
        <f>IF(S81&lt;&gt;"",VLOOKUP(S81,'LibSets constants'!$B$4:$C$1000,2,FALSE),"")</f>
        <v>Included in base game</v>
      </c>
      <c r="U81" s="33" t="s">
        <v>1742</v>
      </c>
      <c r="V81" s="3" t="str">
        <f>IF(U81&lt;&gt;"",IF(U81&lt;&gt;"LIBSETS_DROP_MECHANIC_MONSTER_NAME",VLOOKUP(U81,'LibSets constants'!$I$4:$L$1000,3,FALSE),""),"")</f>
        <v>Delve bosses have a chance to drop a waist or feet.</v>
      </c>
      <c r="W81" s="3" t="str">
        <f>IF(U81&lt;&gt;"",IF(U81&lt;&gt;"LIBSETS_DROP_MECHANIC_MONSTER_NAME",VLOOKUP(U81,'LibSets constants'!$I$4:$L$1000,4,FALSE),""),"")</f>
        <v>Bosse in Gewölben haben die Chance, eine Taille oder Füße fallen zu lassen.</v>
      </c>
      <c r="X81" s="3" t="str">
        <f>IF(G81&lt;&gt;"LIBSETS_SETTYPE_BATTLEGROUND",IF(G81&lt;&gt;"LIBSETS_SETTYPE_SPECIAL",IF(Y81&lt;&gt;"",VLOOKUP(Y81,'ESO zone constants'!$D$2:$H$4950,5,FALSE),""),""),"")</f>
        <v/>
      </c>
      <c r="Z81" s="33" t="s">
        <v>1743</v>
      </c>
      <c r="AA81" s="3" t="str">
        <f>IF(Z81&lt;&gt;"",IF(Z81&lt;&gt;"LIBSETS_DROP_MECHANIC_MONSTER_NAME",VLOOKUP(Z81,'LibSets constants'!$I$4:$L$1000,3,FALSE),""),"")</f>
        <v>Overland group bosses have a 100% chance to drop head, chest, legs, or weapon.</v>
      </c>
      <c r="AB81" s="3" t="str">
        <f>IF(Z81&lt;&gt;"",IF(Z81&lt;&gt;"LIBSETS_DROP_MECHANIC_MONSTER_NAME",VLOOKUP(Z81,'LibSets constants'!$I$4:$L$1000,4,FALSE),""),"")</f>
        <v>Überland Gruppenbosse haben eine Chance von 100%, Kopf, Brust, Beine oder Waffen fallen zu lassen.</v>
      </c>
      <c r="AC81" s="3" t="str">
        <f>IF(G81&lt;&gt;"LIBSETS_SETTYPE_BATTLEGROUND",IF(G81&lt;&gt;"LIBSETS_SETTYPE_SPECIAL",IF(AD81&lt;&gt;"",VLOOKUP(AD81,'ESO zone constants'!$D$2:$H$4950,5,FALSE),""),""),"")</f>
        <v/>
      </c>
      <c r="AE81" s="33" t="s">
        <v>1744</v>
      </c>
      <c r="AF81" s="3" t="str">
        <f>IF(AE81&lt;&gt;"",IF(AE81&lt;&gt;"LIBSETS_DROP_MECHANIC_MONSTER_NAME",VLOOKUP(AE81,'LibSets constants'!$I$4:$L$1000,3,FALSE),""),"")</f>
        <v>Public dungeon bosses have a chance to drop a shoulder, hand, or weapon.</v>
      </c>
      <c r="AG81" s="3" t="str">
        <f>IF(AE81&lt;&gt;"",IF(AE81&lt;&gt;"LIBSETS_DROP_MECHANIC_MONSTER_NAME",VLOOKUP(AE81,'LibSets constants'!$I$4:$L$1000,4,FALSE),""),"")</f>
        <v>Öffentliche Dungeon-Bosse haben die Möglichkeit, eine Schulter, Handschuhe oder eine Waffe fallen zu lassen.</v>
      </c>
      <c r="AH81" s="3" t="str">
        <f>IF(G81&lt;&gt;"LIBSETS_SETTYPE_BATTLEGROUND",IF(G81&lt;&gt;"LIBSETS_SETTYPE_SPECIAL",IF(AI81&lt;&gt;"",VLOOKUP(AI81,'ESO zone constants'!$D$2:$H$4950,5,FALSE),""),""),"")</f>
        <v/>
      </c>
      <c r="AJ81" s="33" t="s">
        <v>1745</v>
      </c>
      <c r="AK81" s="3" t="str">
        <f>IF(AJ81&lt;&gt;"",IF(AJ81&lt;&gt;"LIBSETS_DROP_MECHANIC_MONSTER_NAME",VLOOKUP(AJ81,'LibSets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1" s="3" t="str">
        <f>IF(AJ81&lt;&gt;"",IF(AJ81&lt;&gt;"LIBSETS_DROP_MECHANIC_MONSTER_NAME",VLOOKUP(AJ81,'LibSets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1" s="3" t="str">
        <f>IF(G81&lt;&gt;"LIBSETS_SETTYPE_BATTLEGROUND",IF(G81&lt;&gt;"LIBSETS_SETTYPE_SPECIAL",IF(AN81&lt;&gt;"",VLOOKUP(AN81,'ESO zone constants'!$D$2:$H$4950,5,FALSE),""),""),"")</f>
        <v/>
      </c>
      <c r="AP81" s="3" t="str">
        <f>IF(AO81&lt;&gt;"",IF(AO81&lt;&gt;"LIBSETS_DROP_MECHANIC_MONSTER_NAME",VLOOKUP(AO81,'LibSets constants'!$I$4:$L$1000,3,FALSE),""),"")</f>
        <v/>
      </c>
      <c r="AQ81" s="3" t="str">
        <f>IF(AO81&lt;&gt;"",IF(AO81&lt;&gt;"LIBSETS_DROP_MECHANIC_MONSTER_NAME",VLOOKUP(AO81,'LibSets constants'!$I$4:$L$1000,4,FALSE),""),"")</f>
        <v/>
      </c>
      <c r="AR81" s="3" t="str">
        <f>IF(G81&lt;&gt;"LIBSETS_SETTYPE_BATTLEGROUND",IF(G81&lt;&gt;"LIBSETS_SETTYPE_SPECIAL",IF(AS81&lt;&gt;"",VLOOKUP(AS81,'ESO zone constants'!$D$2:$H$4950,5,FALSE),""),""),"")</f>
        <v/>
      </c>
      <c r="AU81" s="3" t="str">
        <f>IF(AT81&lt;&gt;"",IF(AT81&lt;&gt;"LIBSETS_DROP_MECHANIC_MONSTER_NAME",VLOOKUP(AT81,'LibSets constants'!$I$4:$L$1000,3,FALSE),""),"")</f>
        <v/>
      </c>
      <c r="AV81" s="3" t="str">
        <f>IF(AT81&lt;&gt;"",IF(AT81&lt;&gt;"LIBSETS_DROP_MECHANIC_MONSTER_NAME",VLOOKUP(AT81,'LibSets constants'!$I$4:$L$1000,4,FALSE),""),"")</f>
        <v/>
      </c>
      <c r="AW81" s="21" t="str">
        <f t="shared" si="7"/>
        <v>[99] = {wayshrines={-1,-1,-1,}, dlcId=DLC_BASE_GAME</v>
      </c>
      <c r="AX81" s="21" t="str">
        <f t="shared" si="8"/>
        <v>, zoneIds={58}, veteran=false</v>
      </c>
      <c r="AY81" s="21" t="str">
        <f t="shared" si="9"/>
        <v>, setType=LIBSETS_SETTYPE_OVERLAND</v>
      </c>
      <c r="AZ81" s="21" t="str">
        <f t="shared" si="10"/>
        <v>, dropMechanic={LIBSETS_DROP_MECHANIC_OVERLAND_BOSS_DELVE,LIBSETS_DROP_MECHANIC_OVERLAND_WORLDBOSS,LIBSETS_DROP_MECHANIC_OVERLAND_BOSS_PUBLIC_DUNGEON,LIBSETS_DROP_MECHANIC_OVERLAND_CHEST}},</v>
      </c>
      <c r="BA81" s="21" t="str">
        <f t="shared" si="11"/>
        <v xml:space="preserve"> --Salvation / Erlösung   [Malabal Tor]</v>
      </c>
    </row>
    <row r="82" spans="1:53" x14ac:dyDescent="0.25">
      <c r="A82" s="12">
        <v>100</v>
      </c>
      <c r="B82" t="s">
        <v>890</v>
      </c>
      <c r="C82" t="s">
        <v>891</v>
      </c>
      <c r="D82" s="3">
        <f t="shared" si="6"/>
        <v>100</v>
      </c>
      <c r="G82" s="8" t="s">
        <v>1650</v>
      </c>
      <c r="I82" t="s">
        <v>97</v>
      </c>
      <c r="J82" t="s">
        <v>97</v>
      </c>
      <c r="K82">
        <v>-1</v>
      </c>
      <c r="L82">
        <v>-1</v>
      </c>
      <c r="M82">
        <v>-1</v>
      </c>
      <c r="N82">
        <v>0</v>
      </c>
      <c r="O82" s="70" t="s">
        <v>131</v>
      </c>
      <c r="P82" s="3">
        <f>IF(AND(G82&lt;&gt;"LIBSETS_SETTYPE_BATTLEGROUND",G82&lt;&gt;"LIBSETS_SETTYPE_SPECIAL",G82&lt;&gt;"LIBSETS_SETTYPE_MYTHIC"), IF(Q82&lt;&gt;"",VLOOKUP(Q82,'ESO zone constants'!$D$2:$H$4950,5,FALSE),""),"")</f>
        <v>181</v>
      </c>
      <c r="Q82" t="str">
        <f>IF(OR(K82="",K82&lt;=0,ISERROR(K82)),IF(AND(O82&lt;&gt;"",NOT(ISERROR(O82))),O82, ""),VLOOKUP(K82,'ESO wayshrine node constants'!$A$3:$D$10003,4,FALSE))</f>
        <v>Cyrodiil</v>
      </c>
      <c r="S82" s="19" t="str">
        <f>IF(AND(R82&lt;&gt;"",NOT(ISERROR(R82))),R82,IF(P82&lt;&gt;"",IF(NOT(ISERROR(VLOOKUP(P82,'ESO Dungeon constants'!$D$3:$H$9999,5,FALSE))),VLOOKUP(P82,'ESO Dungeon constants'!$D$3:$I$9999,6,FALSE),VLOOKUP(P82,'ESO zone constants'!$H$2:$K$9984,4,FALSE)),""))</f>
        <v>DLC_BASE_GAME</v>
      </c>
      <c r="T82" s="3" t="str">
        <f>IF(S82&lt;&gt;"",VLOOKUP(S82,'LibSets constants'!$B$4:$C$1000,2,FALSE),"")</f>
        <v>Included in base game</v>
      </c>
      <c r="U82" s="33" t="s">
        <v>1723</v>
      </c>
      <c r="V82" s="3" t="str">
        <f>IF(U82&lt;&gt;"",IF(U82&lt;&gt;"LIBSETS_DROP_MECHANIC_MONSTER_NAME",VLOOKUP(U82,'LibSets constants'!$I$4:$L$1000,3,FALSE),""),"")</f>
        <v>Rewards for the worthy (Cyrodiil/Battleground mail)</v>
      </c>
      <c r="W82" s="3" t="str">
        <f>IF(U82&lt;&gt;"",IF(U82&lt;&gt;"LIBSETS_DROP_MECHANIC_MONSTER_NAME",VLOOKUP(U82,'LibSets constants'!$I$4:$L$1000,4,FALSE),""),"")</f>
        <v>Gerechter Lohn (Cyrodiil/Schlachtfeld Mail)</v>
      </c>
      <c r="X82" s="3">
        <f>IF(G82&lt;&gt;"LIBSETS_SETTYPE_BATTLEGROUND",IF(G82&lt;&gt;"LIBSETS_SETTYPE_SPECIAL",IF(Y82&lt;&gt;"",VLOOKUP(Y82,'ESO zone constants'!$D$2:$H$4950,5,FALSE),""),""),"")</f>
        <v>181</v>
      </c>
      <c r="Y82" t="s">
        <v>131</v>
      </c>
      <c r="Z82" s="33" t="s">
        <v>1714</v>
      </c>
      <c r="AA82" s="3" t="str">
        <f>IF(Z82&lt;&gt;"",IF(Z82&lt;&gt;"LIBSETS_DROP_MECHANIC_MONSTER_NAME",VLOOKUP(Z82,'LibSets constants'!$I$4:$L$1000,3,FALSE),""),"")</f>
        <v>City Bruma (quartermaster)</v>
      </c>
      <c r="AB82" s="3" t="str">
        <f>IF(Z82&lt;&gt;"",IF(Z82&lt;&gt;"LIBSETS_DROP_MECHANIC_MONSTER_NAME",VLOOKUP(Z82,'LibSets constants'!$I$4:$L$1000,4,FALSE),""),"")</f>
        <v>Stadt Bruma (Quartiermeister)</v>
      </c>
      <c r="AC82" s="3" t="str">
        <f>IF(G82&lt;&gt;"LIBSETS_SETTYPE_BATTLEGROUND",IF(G82&lt;&gt;"LIBSETS_SETTYPE_SPECIAL",IF(AD82&lt;&gt;"",VLOOKUP(AD82,'ESO zone constants'!$D$2:$H$4950,5,FALSE),""),""),"")</f>
        <v/>
      </c>
      <c r="AF82" s="3" t="str">
        <f>IF(AE82&lt;&gt;"",IF(AE82&lt;&gt;"LIBSETS_DROP_MECHANIC_MONSTER_NAME",VLOOKUP(AE82,'LibSets constants'!$I$4:$L$1000,3,FALSE),""),"")</f>
        <v/>
      </c>
      <c r="AG82" s="3" t="str">
        <f>IF(AE82&lt;&gt;"",IF(AE82&lt;&gt;"LIBSETS_DROP_MECHANIC_MONSTER_NAME",VLOOKUP(AE82,'LibSets constants'!$I$4:$L$1000,4,FALSE),""),"")</f>
        <v/>
      </c>
      <c r="AH82" s="3" t="str">
        <f>IF(G82&lt;&gt;"LIBSETS_SETTYPE_BATTLEGROUND",IF(G82&lt;&gt;"LIBSETS_SETTYPE_SPECIAL",IF(AI82&lt;&gt;"",VLOOKUP(AI82,'ESO zone constants'!$D$2:$H$4950,5,FALSE),""),""),"")</f>
        <v/>
      </c>
      <c r="AK82" s="3" t="str">
        <f>IF(AJ82&lt;&gt;"",IF(AJ82&lt;&gt;"LIBSETS_DROP_MECHANIC_MONSTER_NAME",VLOOKUP(AJ82,'LibSets constants'!$I$4:$L$1000,3,FALSE),""),"")</f>
        <v/>
      </c>
      <c r="AL82" s="3" t="str">
        <f>IF(AJ82&lt;&gt;"",IF(AJ82&lt;&gt;"LIBSETS_DROP_MECHANIC_MONSTER_NAME",VLOOKUP(AJ82,'LibSets constants'!$I$4:$L$1000,4,FALSE),""),"")</f>
        <v/>
      </c>
      <c r="AM82" s="3" t="str">
        <f>IF(G82&lt;&gt;"LIBSETS_SETTYPE_BATTLEGROUND",IF(G82&lt;&gt;"LIBSETS_SETTYPE_SPECIAL",IF(AN82&lt;&gt;"",VLOOKUP(AN82,'ESO zone constants'!$D$2:$H$4950,5,FALSE),""),""),"")</f>
        <v/>
      </c>
      <c r="AP82" s="3" t="str">
        <f>IF(AO82&lt;&gt;"",IF(AO82&lt;&gt;"LIBSETS_DROP_MECHANIC_MONSTER_NAME",VLOOKUP(AO82,'LibSets constants'!$I$4:$L$1000,3,FALSE),""),"")</f>
        <v/>
      </c>
      <c r="AQ82" s="3" t="str">
        <f>IF(AO82&lt;&gt;"",IF(AO82&lt;&gt;"LIBSETS_DROP_MECHANIC_MONSTER_NAME",VLOOKUP(AO82,'LibSets constants'!$I$4:$L$1000,4,FALSE),""),"")</f>
        <v/>
      </c>
      <c r="AR82" s="3" t="str">
        <f>IF(G82&lt;&gt;"LIBSETS_SETTYPE_BATTLEGROUND",IF(G82&lt;&gt;"LIBSETS_SETTYPE_SPECIAL",IF(AS82&lt;&gt;"",VLOOKUP(AS82,'ESO zone constants'!$D$2:$H$4950,5,FALSE),""),""),"")</f>
        <v/>
      </c>
      <c r="AU82" s="3" t="str">
        <f>IF(AT82&lt;&gt;"",IF(AT82&lt;&gt;"LIBSETS_DROP_MECHANIC_MONSTER_NAME",VLOOKUP(AT82,'LibSets constants'!$I$4:$L$1000,3,FALSE),""),"")</f>
        <v/>
      </c>
      <c r="AV82" s="3" t="str">
        <f>IF(AT82&lt;&gt;"",IF(AT82&lt;&gt;"LIBSETS_DROP_MECHANIC_MONSTER_NAME",VLOOKUP(AT82,'LibSets constants'!$I$4:$L$1000,4,FALSE),""),"")</f>
        <v/>
      </c>
      <c r="AW82" s="21" t="str">
        <f t="shared" si="7"/>
        <v>[100] = {wayshrines={-1,-1,-1,}, dlcId=DLC_BASE_GAME</v>
      </c>
      <c r="AX82" s="21" t="str">
        <f t="shared" si="8"/>
        <v>, zoneIds={181,181}, veteran=false</v>
      </c>
      <c r="AY82" s="21" t="str">
        <f t="shared" si="9"/>
        <v>, setType=LIBSETS_SETTYPE_CYRODIIL</v>
      </c>
      <c r="AZ82" s="21" t="str">
        <f t="shared" si="10"/>
        <v>, dropMechanic={LIBSETS_DROP_MECHANIC_MAIL_PVP_REWARDS_FOR_THE_WORTHY,LIBSETS_DROP_MECHANIC_CITY_CYRODIIL_BRUMA}},</v>
      </c>
      <c r="BA82" s="21" t="str">
        <f t="shared" si="11"/>
        <v xml:space="preserve"> --Hawk's Eye / Falkenauge   [Cyrodiil, Cyrodiil]</v>
      </c>
    </row>
    <row r="83" spans="1:53" x14ac:dyDescent="0.25">
      <c r="A83" s="12">
        <v>101</v>
      </c>
      <c r="B83" t="s">
        <v>892</v>
      </c>
      <c r="C83" t="s">
        <v>893</v>
      </c>
      <c r="D83" s="3">
        <f t="shared" si="6"/>
        <v>101</v>
      </c>
      <c r="G83" s="8" t="s">
        <v>1650</v>
      </c>
      <c r="I83" t="s">
        <v>97</v>
      </c>
      <c r="J83" t="s">
        <v>97</v>
      </c>
      <c r="K83">
        <v>-1</v>
      </c>
      <c r="L83">
        <v>-1</v>
      </c>
      <c r="M83">
        <v>-1</v>
      </c>
      <c r="N83">
        <v>0</v>
      </c>
      <c r="O83" s="70" t="s">
        <v>131</v>
      </c>
      <c r="P83" s="3">
        <f>IF(AND(G83&lt;&gt;"LIBSETS_SETTYPE_BATTLEGROUND",G83&lt;&gt;"LIBSETS_SETTYPE_SPECIAL",G83&lt;&gt;"LIBSETS_SETTYPE_MYTHIC"), IF(Q83&lt;&gt;"",VLOOKUP(Q83,'ESO zone constants'!$D$2:$H$4950,5,FALSE),""),"")</f>
        <v>181</v>
      </c>
      <c r="Q83" t="str">
        <f>IF(OR(K83="",K83&lt;=0,ISERROR(K83)),IF(AND(O83&lt;&gt;"",NOT(ISERROR(O83))),O83, ""),VLOOKUP(K83,'ESO wayshrine node constants'!$A$3:$D$10003,4,FALSE))</f>
        <v>Cyrodiil</v>
      </c>
      <c r="S83" s="19" t="str">
        <f>IF(AND(R83&lt;&gt;"",NOT(ISERROR(R83))),R83,IF(P83&lt;&gt;"",IF(NOT(ISERROR(VLOOKUP(P83,'ESO Dungeon constants'!$D$3:$H$9999,5,FALSE))),VLOOKUP(P83,'ESO Dungeon constants'!$D$3:$I$9999,6,FALSE),VLOOKUP(P83,'ESO zone constants'!$H$2:$K$9984,4,FALSE)),""))</f>
        <v>DLC_BASE_GAME</v>
      </c>
      <c r="T83" s="3" t="str">
        <f>IF(S83&lt;&gt;"",VLOOKUP(S83,'LibSets constants'!$B$4:$C$1000,2,FALSE),"")</f>
        <v>Included in base game</v>
      </c>
      <c r="U83" s="33" t="s">
        <v>1723</v>
      </c>
      <c r="V83" s="3" t="str">
        <f>IF(U83&lt;&gt;"",IF(U83&lt;&gt;"LIBSETS_DROP_MECHANIC_MONSTER_NAME",VLOOKUP(U83,'LibSets constants'!$I$4:$L$1000,3,FALSE),""),"")</f>
        <v>Rewards for the worthy (Cyrodiil/Battleground mail)</v>
      </c>
      <c r="W83" s="3" t="str">
        <f>IF(U83&lt;&gt;"",IF(U83&lt;&gt;"LIBSETS_DROP_MECHANIC_MONSTER_NAME",VLOOKUP(U83,'LibSets constants'!$I$4:$L$1000,4,FALSE),""),"")</f>
        <v>Gerechter Lohn (Cyrodiil/Schlachtfeld Mail)</v>
      </c>
      <c r="X83" s="3">
        <f>IF(G83&lt;&gt;"LIBSETS_SETTYPE_BATTLEGROUND",IF(G83&lt;&gt;"LIBSETS_SETTYPE_SPECIAL",IF(Y83&lt;&gt;"",VLOOKUP(Y83,'ESO zone constants'!$D$2:$H$4950,5,FALSE),""),""),"")</f>
        <v>181</v>
      </c>
      <c r="Y83" t="s">
        <v>131</v>
      </c>
      <c r="Z83" s="33" t="s">
        <v>1716</v>
      </c>
      <c r="AA83" s="3" t="str">
        <f>IF(Z83&lt;&gt;"",IF(Z83&lt;&gt;"LIBSETS_DROP_MECHANIC_MONSTER_NAME",VLOOKUP(Z83,'LibSets constants'!$I$4:$L$1000,3,FALSE),""),"")</f>
        <v>City Vlastarus (quartermaster)</v>
      </c>
      <c r="AB83" s="3" t="str">
        <f>IF(Z83&lt;&gt;"",IF(Z83&lt;&gt;"LIBSETS_DROP_MECHANIC_MONSTER_NAME",VLOOKUP(Z83,'LibSets constants'!$I$4:$L$1000,4,FALSE),""),"")</f>
        <v>Stadt Vlastarus (Quartiermeister)</v>
      </c>
      <c r="AC83" s="3" t="str">
        <f>IF(G83&lt;&gt;"LIBSETS_SETTYPE_BATTLEGROUND",IF(G83&lt;&gt;"LIBSETS_SETTYPE_SPECIAL",IF(AD83&lt;&gt;"",VLOOKUP(AD83,'ESO zone constants'!$D$2:$H$4950,5,FALSE),""),""),"")</f>
        <v/>
      </c>
      <c r="AF83" s="3" t="str">
        <f>IF(AE83&lt;&gt;"",IF(AE83&lt;&gt;"LIBSETS_DROP_MECHANIC_MONSTER_NAME",VLOOKUP(AE83,'LibSets constants'!$I$4:$L$1000,3,FALSE),""),"")</f>
        <v/>
      </c>
      <c r="AG83" s="3" t="str">
        <f>IF(AE83&lt;&gt;"",IF(AE83&lt;&gt;"LIBSETS_DROP_MECHANIC_MONSTER_NAME",VLOOKUP(AE83,'LibSets constants'!$I$4:$L$1000,4,FALSE),""),"")</f>
        <v/>
      </c>
      <c r="AH83" s="3" t="str">
        <f>IF(G83&lt;&gt;"LIBSETS_SETTYPE_BATTLEGROUND",IF(G83&lt;&gt;"LIBSETS_SETTYPE_SPECIAL",IF(AI83&lt;&gt;"",VLOOKUP(AI83,'ESO zone constants'!$D$2:$H$4950,5,FALSE),""),""),"")</f>
        <v/>
      </c>
      <c r="AK83" s="3" t="str">
        <f>IF(AJ83&lt;&gt;"",IF(AJ83&lt;&gt;"LIBSETS_DROP_MECHANIC_MONSTER_NAME",VLOOKUP(AJ83,'LibSets constants'!$I$4:$L$1000,3,FALSE),""),"")</f>
        <v/>
      </c>
      <c r="AL83" s="3" t="str">
        <f>IF(AJ83&lt;&gt;"",IF(AJ83&lt;&gt;"LIBSETS_DROP_MECHANIC_MONSTER_NAME",VLOOKUP(AJ83,'LibSets constants'!$I$4:$L$1000,4,FALSE),""),"")</f>
        <v/>
      </c>
      <c r="AM83" s="3" t="str">
        <f>IF(G83&lt;&gt;"LIBSETS_SETTYPE_BATTLEGROUND",IF(G83&lt;&gt;"LIBSETS_SETTYPE_SPECIAL",IF(AN83&lt;&gt;"",VLOOKUP(AN83,'ESO zone constants'!$D$2:$H$4950,5,FALSE),""),""),"")</f>
        <v/>
      </c>
      <c r="AP83" s="3" t="str">
        <f>IF(AO83&lt;&gt;"",IF(AO83&lt;&gt;"LIBSETS_DROP_MECHANIC_MONSTER_NAME",VLOOKUP(AO83,'LibSets constants'!$I$4:$L$1000,3,FALSE),""),"")</f>
        <v/>
      </c>
      <c r="AQ83" s="3" t="str">
        <f>IF(AO83&lt;&gt;"",IF(AO83&lt;&gt;"LIBSETS_DROP_MECHANIC_MONSTER_NAME",VLOOKUP(AO83,'LibSets constants'!$I$4:$L$1000,4,FALSE),""),"")</f>
        <v/>
      </c>
      <c r="AR83" s="3" t="str">
        <f>IF(G83&lt;&gt;"LIBSETS_SETTYPE_BATTLEGROUND",IF(G83&lt;&gt;"LIBSETS_SETTYPE_SPECIAL",IF(AS83&lt;&gt;"",VLOOKUP(AS83,'ESO zone constants'!$D$2:$H$4950,5,FALSE),""),""),"")</f>
        <v/>
      </c>
      <c r="AU83" s="3" t="str">
        <f>IF(AT83&lt;&gt;"",IF(AT83&lt;&gt;"LIBSETS_DROP_MECHANIC_MONSTER_NAME",VLOOKUP(AT83,'LibSets constants'!$I$4:$L$1000,3,FALSE),""),"")</f>
        <v/>
      </c>
      <c r="AV83" s="3" t="str">
        <f>IF(AT83&lt;&gt;"",IF(AT83&lt;&gt;"LIBSETS_DROP_MECHANIC_MONSTER_NAME",VLOOKUP(AT83,'LibSets constants'!$I$4:$L$1000,4,FALSE),""),"")</f>
        <v/>
      </c>
      <c r="AW83" s="21" t="str">
        <f t="shared" si="7"/>
        <v>[101] = {wayshrines={-1,-1,-1,}, dlcId=DLC_BASE_GAME</v>
      </c>
      <c r="AX83" s="21" t="str">
        <f t="shared" si="8"/>
        <v>, zoneIds={181,181}, veteran=false</v>
      </c>
      <c r="AY83" s="21" t="str">
        <f t="shared" si="9"/>
        <v>, setType=LIBSETS_SETTYPE_CYRODIIL</v>
      </c>
      <c r="AZ83" s="21" t="str">
        <f t="shared" si="10"/>
        <v>, dropMechanic={LIBSETS_DROP_MECHANIC_MAIL_PVP_REWARDS_FOR_THE_WORTHY,LIBSETS_DROP_MECHANIC_CITY_CYRODIIL_VLASTARUS}},</v>
      </c>
      <c r="BA83" s="21" t="str">
        <f t="shared" si="11"/>
        <v xml:space="preserve"> --Affliction / Elend   [Cyrodiil, Cyrodiil]</v>
      </c>
    </row>
    <row r="84" spans="1:53" x14ac:dyDescent="0.25">
      <c r="A84" s="12">
        <v>102</v>
      </c>
      <c r="B84" t="s">
        <v>894</v>
      </c>
      <c r="C84" t="s">
        <v>895</v>
      </c>
      <c r="D84" s="3">
        <f t="shared" si="6"/>
        <v>102</v>
      </c>
      <c r="G84" s="8" t="s">
        <v>1652</v>
      </c>
      <c r="I84" t="s">
        <v>97</v>
      </c>
      <c r="J84" t="s">
        <v>97</v>
      </c>
      <c r="K84">
        <v>-1</v>
      </c>
      <c r="L84">
        <v>-1</v>
      </c>
      <c r="M84">
        <v>-1</v>
      </c>
      <c r="N84">
        <v>0</v>
      </c>
      <c r="O84" s="70" t="s">
        <v>68</v>
      </c>
      <c r="P84" s="3">
        <f>IF(AND(G84&lt;&gt;"LIBSETS_SETTYPE_BATTLEGROUND",G84&lt;&gt;"LIBSETS_SETTYPE_SPECIAL",G84&lt;&gt;"LIBSETS_SETTYPE_MYTHIC"), IF(Q84&lt;&gt;"",VLOOKUP(Q84,'ESO zone constants'!$D$2:$H$4950,5,FALSE),""),"")</f>
        <v>22</v>
      </c>
      <c r="Q84" t="str">
        <f>IF(OR(K84="",K84&lt;=0,ISERROR(K84)),IF(AND(O84&lt;&gt;"",NOT(ISERROR(O84))),O84, ""),VLOOKUP(K84,'ESO wayshrine node constants'!$A$3:$D$10003,4,FALSE))</f>
        <v>Volenfell</v>
      </c>
      <c r="S84" s="19" t="str">
        <f>IF(AND(R84&lt;&gt;"",NOT(ISERROR(R84))),R84,IF(P84&lt;&gt;"",IF(NOT(ISERROR(VLOOKUP(P84,'ESO Dungeon constants'!$D$3:$H$9999,5,FALSE))),VLOOKUP(P84,'ESO Dungeon constants'!$D$3:$I$9999,6,FALSE),VLOOKUP(P84,'ESO zone constants'!$H$2:$K$9984,4,FALSE)),""))</f>
        <v>DLC_BASE_GAME</v>
      </c>
      <c r="T84" s="3" t="str">
        <f>IF(S84&lt;&gt;"",VLOOKUP(S84,'LibSets constants'!$B$4:$C$1000,2,FALSE),"")</f>
        <v>Included in base game</v>
      </c>
      <c r="V84" s="3" t="str">
        <f>IF(U84&lt;&gt;"",IF(U84&lt;&gt;"LIBSETS_DROP_MECHANIC_MONSTER_NAME",VLOOKUP(U84,'LibSets constants'!$I$4:$L$1000,3,FALSE),""),"")</f>
        <v/>
      </c>
      <c r="W84" s="3" t="str">
        <f>IF(U84&lt;&gt;"",IF(U84&lt;&gt;"LIBSETS_DROP_MECHANIC_MONSTER_NAME",VLOOKUP(U84,'LibSets constants'!$I$4:$L$1000,4,FALSE),""),"")</f>
        <v/>
      </c>
      <c r="X84" s="3" t="str">
        <f>IF(G84&lt;&gt;"LIBSETS_SETTYPE_BATTLEGROUND",IF(G84&lt;&gt;"LIBSETS_SETTYPE_SPECIAL",IF(Y84&lt;&gt;"",VLOOKUP(Y84,'ESO zone constants'!$D$2:$H$4950,5,FALSE),""),""),"")</f>
        <v/>
      </c>
      <c r="AA84" s="3" t="str">
        <f>IF(Z84&lt;&gt;"",IF(Z84&lt;&gt;"LIBSETS_DROP_MECHANIC_MONSTER_NAME",VLOOKUP(Z84,'LibSets constants'!$I$4:$L$1000,3,FALSE),""),"")</f>
        <v/>
      </c>
      <c r="AB84" s="3" t="str">
        <f>IF(Z84&lt;&gt;"",IF(Z84&lt;&gt;"LIBSETS_DROP_MECHANIC_MONSTER_NAME",VLOOKUP(Z84,'LibSets constants'!$I$4:$L$1000,4,FALSE),""),"")</f>
        <v/>
      </c>
      <c r="AC84" s="3" t="str">
        <f>IF(G84&lt;&gt;"LIBSETS_SETTYPE_BATTLEGROUND",IF(G84&lt;&gt;"LIBSETS_SETTYPE_SPECIAL",IF(AD84&lt;&gt;"",VLOOKUP(AD84,'ESO zone constants'!$D$2:$H$4950,5,FALSE),""),""),"")</f>
        <v/>
      </c>
      <c r="AF84" s="3" t="str">
        <f>IF(AE84&lt;&gt;"",IF(AE84&lt;&gt;"LIBSETS_DROP_MECHANIC_MONSTER_NAME",VLOOKUP(AE84,'LibSets constants'!$I$4:$L$1000,3,FALSE),""),"")</f>
        <v/>
      </c>
      <c r="AG84" s="3" t="str">
        <f>IF(AE84&lt;&gt;"",IF(AE84&lt;&gt;"LIBSETS_DROP_MECHANIC_MONSTER_NAME",VLOOKUP(AE84,'LibSets constants'!$I$4:$L$1000,4,FALSE),""),"")</f>
        <v/>
      </c>
      <c r="AH84" s="3" t="str">
        <f>IF(G84&lt;&gt;"LIBSETS_SETTYPE_BATTLEGROUND",IF(G84&lt;&gt;"LIBSETS_SETTYPE_SPECIAL",IF(AI84&lt;&gt;"",VLOOKUP(AI84,'ESO zone constants'!$D$2:$H$4950,5,FALSE),""),""),"")</f>
        <v/>
      </c>
      <c r="AK84" s="3" t="str">
        <f>IF(AJ84&lt;&gt;"",IF(AJ84&lt;&gt;"LIBSETS_DROP_MECHANIC_MONSTER_NAME",VLOOKUP(AJ84,'LibSets constants'!$I$4:$L$1000,3,FALSE),""),"")</f>
        <v/>
      </c>
      <c r="AL84" s="3" t="str">
        <f>IF(AJ84&lt;&gt;"",IF(AJ84&lt;&gt;"LIBSETS_DROP_MECHANIC_MONSTER_NAME",VLOOKUP(AJ84,'LibSets constants'!$I$4:$L$1000,4,FALSE),""),"")</f>
        <v/>
      </c>
      <c r="AM84" s="3" t="str">
        <f>IF(G84&lt;&gt;"LIBSETS_SETTYPE_BATTLEGROUND",IF(G84&lt;&gt;"LIBSETS_SETTYPE_SPECIAL",IF(AN84&lt;&gt;"",VLOOKUP(AN84,'ESO zone constants'!$D$2:$H$4950,5,FALSE),""),""),"")</f>
        <v/>
      </c>
      <c r="AP84" s="3" t="str">
        <f>IF(AO84&lt;&gt;"",IF(AO84&lt;&gt;"LIBSETS_DROP_MECHANIC_MONSTER_NAME",VLOOKUP(AO84,'LibSets constants'!$I$4:$L$1000,3,FALSE),""),"")</f>
        <v/>
      </c>
      <c r="AQ84" s="3" t="str">
        <f>IF(AO84&lt;&gt;"",IF(AO84&lt;&gt;"LIBSETS_DROP_MECHANIC_MONSTER_NAME",VLOOKUP(AO84,'LibSets constants'!$I$4:$L$1000,4,FALSE),""),"")</f>
        <v/>
      </c>
      <c r="AR84" s="3" t="str">
        <f>IF(G84&lt;&gt;"LIBSETS_SETTYPE_BATTLEGROUND",IF(G84&lt;&gt;"LIBSETS_SETTYPE_SPECIAL",IF(AS84&lt;&gt;"",VLOOKUP(AS84,'ESO zone constants'!$D$2:$H$4950,5,FALSE),""),""),"")</f>
        <v/>
      </c>
      <c r="AU84" s="3" t="str">
        <f>IF(AT84&lt;&gt;"",IF(AT84&lt;&gt;"LIBSETS_DROP_MECHANIC_MONSTER_NAME",VLOOKUP(AT84,'LibSets constants'!$I$4:$L$1000,3,FALSE),""),"")</f>
        <v/>
      </c>
      <c r="AV84" s="3" t="str">
        <f>IF(AT84&lt;&gt;"",IF(AT84&lt;&gt;"LIBSETS_DROP_MECHANIC_MONSTER_NAME",VLOOKUP(AT84,'LibSets constants'!$I$4:$L$1000,4,FALSE),""),"")</f>
        <v/>
      </c>
      <c r="AW84" s="21" t="str">
        <f t="shared" si="7"/>
        <v>[102] = {wayshrines={-1,-1,-1,}, dlcId=DLC_BASE_GAME</v>
      </c>
      <c r="AX84" s="21" t="str">
        <f t="shared" si="8"/>
        <v>, zoneIds={22}, veteran=false</v>
      </c>
      <c r="AY84" s="21" t="str">
        <f t="shared" si="9"/>
        <v>, setType=LIBSETS_SETTYPE_DUNGEON</v>
      </c>
      <c r="AZ84" s="21" t="str">
        <f t="shared" si="10"/>
        <v>},</v>
      </c>
      <c r="BA84" s="21" t="str">
        <f t="shared" si="11"/>
        <v xml:space="preserve"> --Duneripper's Scales / Schuppen des Dünenbrechers   [Volenfell]</v>
      </c>
    </row>
    <row r="85" spans="1:53" x14ac:dyDescent="0.25">
      <c r="A85" s="12">
        <v>103</v>
      </c>
      <c r="B85" t="s">
        <v>896</v>
      </c>
      <c r="C85" t="s">
        <v>897</v>
      </c>
      <c r="D85" s="3">
        <f t="shared" si="6"/>
        <v>103</v>
      </c>
      <c r="G85" s="8" t="s">
        <v>1652</v>
      </c>
      <c r="I85" t="s">
        <v>97</v>
      </c>
      <c r="J85" t="s">
        <v>97</v>
      </c>
      <c r="K85">
        <v>-1</v>
      </c>
      <c r="L85">
        <v>-1</v>
      </c>
      <c r="M85">
        <v>-1</v>
      </c>
      <c r="N85">
        <v>0</v>
      </c>
      <c r="O85" s="70" t="s">
        <v>48</v>
      </c>
      <c r="P85" s="3">
        <f>IF(AND(G85&lt;&gt;"LIBSETS_SETTYPE_BATTLEGROUND",G85&lt;&gt;"LIBSETS_SETTYPE_SPECIAL",G85&lt;&gt;"LIBSETS_SETTYPE_MYTHIC"), IF(Q85&lt;&gt;"",VLOOKUP(Q85,'ESO zone constants'!$D$2:$H$4950,5,FALSE),""),"")</f>
        <v>449</v>
      </c>
      <c r="Q85" t="str">
        <f>IF(OR(K85="",K85&lt;=0,ISERROR(K85)),IF(AND(O85&lt;&gt;"",NOT(ISERROR(O85))),O85, ""),VLOOKUP(K85,'ESO wayshrine node constants'!$A$3:$D$10003,4,FALSE))</f>
        <v>Direfrost Keep</v>
      </c>
      <c r="S85" s="19" t="str">
        <f>IF(AND(R85&lt;&gt;"",NOT(ISERROR(R85))),R85,IF(P85&lt;&gt;"",IF(NOT(ISERROR(VLOOKUP(P85,'ESO Dungeon constants'!$D$3:$H$9999,5,FALSE))),VLOOKUP(P85,'ESO Dungeon constants'!$D$3:$I$9999,6,FALSE),VLOOKUP(P85,'ESO zone constants'!$H$2:$K$9984,4,FALSE)),""))</f>
        <v>DLC_BASE_GAME</v>
      </c>
      <c r="T85" s="3" t="str">
        <f>IF(S85&lt;&gt;"",VLOOKUP(S85,'LibSets constants'!$B$4:$C$1000,2,FALSE),"")</f>
        <v>Included in base game</v>
      </c>
      <c r="V85" s="3" t="str">
        <f>IF(U85&lt;&gt;"",IF(U85&lt;&gt;"LIBSETS_DROP_MECHANIC_MONSTER_NAME",VLOOKUP(U85,'LibSets constants'!$I$4:$L$1000,3,FALSE),""),"")</f>
        <v/>
      </c>
      <c r="W85" s="3" t="str">
        <f>IF(U85&lt;&gt;"",IF(U85&lt;&gt;"LIBSETS_DROP_MECHANIC_MONSTER_NAME",VLOOKUP(U85,'LibSets constants'!$I$4:$L$1000,4,FALSE),""),"")</f>
        <v/>
      </c>
      <c r="X85" s="3" t="str">
        <f>IF(G85&lt;&gt;"LIBSETS_SETTYPE_BATTLEGROUND",IF(G85&lt;&gt;"LIBSETS_SETTYPE_SPECIAL",IF(Y85&lt;&gt;"",VLOOKUP(Y85,'ESO zone constants'!$D$2:$H$4950,5,FALSE),""),""),"")</f>
        <v/>
      </c>
      <c r="AA85" s="3" t="str">
        <f>IF(Z85&lt;&gt;"",IF(Z85&lt;&gt;"LIBSETS_DROP_MECHANIC_MONSTER_NAME",VLOOKUP(Z85,'LibSets constants'!$I$4:$L$1000,3,FALSE),""),"")</f>
        <v/>
      </c>
      <c r="AB85" s="3" t="str">
        <f>IF(Z85&lt;&gt;"",IF(Z85&lt;&gt;"LIBSETS_DROP_MECHANIC_MONSTER_NAME",VLOOKUP(Z85,'LibSets constants'!$I$4:$L$1000,4,FALSE),""),"")</f>
        <v/>
      </c>
      <c r="AC85" s="3" t="str">
        <f>IF(G85&lt;&gt;"LIBSETS_SETTYPE_BATTLEGROUND",IF(G85&lt;&gt;"LIBSETS_SETTYPE_SPECIAL",IF(AD85&lt;&gt;"",VLOOKUP(AD85,'ESO zone constants'!$D$2:$H$4950,5,FALSE),""),""),"")</f>
        <v/>
      </c>
      <c r="AF85" s="3" t="str">
        <f>IF(AE85&lt;&gt;"",IF(AE85&lt;&gt;"LIBSETS_DROP_MECHANIC_MONSTER_NAME",VLOOKUP(AE85,'LibSets constants'!$I$4:$L$1000,3,FALSE),""),"")</f>
        <v/>
      </c>
      <c r="AG85" s="3" t="str">
        <f>IF(AE85&lt;&gt;"",IF(AE85&lt;&gt;"LIBSETS_DROP_MECHANIC_MONSTER_NAME",VLOOKUP(AE85,'LibSets constants'!$I$4:$L$1000,4,FALSE),""),"")</f>
        <v/>
      </c>
      <c r="AH85" s="3" t="str">
        <f>IF(G85&lt;&gt;"LIBSETS_SETTYPE_BATTLEGROUND",IF(G85&lt;&gt;"LIBSETS_SETTYPE_SPECIAL",IF(AI85&lt;&gt;"",VLOOKUP(AI85,'ESO zone constants'!$D$2:$H$4950,5,FALSE),""),""),"")</f>
        <v/>
      </c>
      <c r="AK85" s="3" t="str">
        <f>IF(AJ85&lt;&gt;"",IF(AJ85&lt;&gt;"LIBSETS_DROP_MECHANIC_MONSTER_NAME",VLOOKUP(AJ85,'LibSets constants'!$I$4:$L$1000,3,FALSE),""),"")</f>
        <v/>
      </c>
      <c r="AL85" s="3" t="str">
        <f>IF(AJ85&lt;&gt;"",IF(AJ85&lt;&gt;"LIBSETS_DROP_MECHANIC_MONSTER_NAME",VLOOKUP(AJ85,'LibSets constants'!$I$4:$L$1000,4,FALSE),""),"")</f>
        <v/>
      </c>
      <c r="AM85" s="3" t="str">
        <f>IF(G85&lt;&gt;"LIBSETS_SETTYPE_BATTLEGROUND",IF(G85&lt;&gt;"LIBSETS_SETTYPE_SPECIAL",IF(AN85&lt;&gt;"",VLOOKUP(AN85,'ESO zone constants'!$D$2:$H$4950,5,FALSE),""),""),"")</f>
        <v/>
      </c>
      <c r="AP85" s="3" t="str">
        <f>IF(AO85&lt;&gt;"",IF(AO85&lt;&gt;"LIBSETS_DROP_MECHANIC_MONSTER_NAME",VLOOKUP(AO85,'LibSets constants'!$I$4:$L$1000,3,FALSE),""),"")</f>
        <v/>
      </c>
      <c r="AQ85" s="3" t="str">
        <f>IF(AO85&lt;&gt;"",IF(AO85&lt;&gt;"LIBSETS_DROP_MECHANIC_MONSTER_NAME",VLOOKUP(AO85,'LibSets constants'!$I$4:$L$1000,4,FALSE),""),"")</f>
        <v/>
      </c>
      <c r="AR85" s="3" t="str">
        <f>IF(G85&lt;&gt;"LIBSETS_SETTYPE_BATTLEGROUND",IF(G85&lt;&gt;"LIBSETS_SETTYPE_SPECIAL",IF(AS85&lt;&gt;"",VLOOKUP(AS85,'ESO zone constants'!$D$2:$H$4950,5,FALSE),""),""),"")</f>
        <v/>
      </c>
      <c r="AU85" s="3" t="str">
        <f>IF(AT85&lt;&gt;"",IF(AT85&lt;&gt;"LIBSETS_DROP_MECHANIC_MONSTER_NAME",VLOOKUP(AT85,'LibSets constants'!$I$4:$L$1000,3,FALSE),""),"")</f>
        <v/>
      </c>
      <c r="AV85" s="3" t="str">
        <f>IF(AT85&lt;&gt;"",IF(AT85&lt;&gt;"LIBSETS_DROP_MECHANIC_MONSTER_NAME",VLOOKUP(AT85,'LibSets constants'!$I$4:$L$1000,4,FALSE),""),"")</f>
        <v/>
      </c>
      <c r="AW85" s="21" t="str">
        <f t="shared" si="7"/>
        <v>[103] = {wayshrines={-1,-1,-1,}, dlcId=DLC_BASE_GAME</v>
      </c>
      <c r="AX85" s="21" t="str">
        <f t="shared" si="8"/>
        <v>, zoneIds={449}, veteran=false</v>
      </c>
      <c r="AY85" s="21" t="str">
        <f t="shared" si="9"/>
        <v>, setType=LIBSETS_SETTYPE_DUNGEON</v>
      </c>
      <c r="AZ85" s="21" t="str">
        <f t="shared" si="10"/>
        <v>},</v>
      </c>
      <c r="BA85" s="21" t="str">
        <f t="shared" si="11"/>
        <v xml:space="preserve"> --Magicka Furnace / Magickaschmiede   [Direfrost Keep]</v>
      </c>
    </row>
    <row r="86" spans="1:53" x14ac:dyDescent="0.25">
      <c r="A86" s="12">
        <v>104</v>
      </c>
      <c r="B86" t="s">
        <v>898</v>
      </c>
      <c r="C86" t="s">
        <v>899</v>
      </c>
      <c r="D86" s="3">
        <f t="shared" si="6"/>
        <v>104</v>
      </c>
      <c r="G86" s="8" t="s">
        <v>1650</v>
      </c>
      <c r="I86" t="s">
        <v>97</v>
      </c>
      <c r="J86" t="s">
        <v>97</v>
      </c>
      <c r="K86">
        <v>-1</v>
      </c>
      <c r="L86">
        <v>-1</v>
      </c>
      <c r="M86">
        <v>-1</v>
      </c>
      <c r="N86">
        <v>0</v>
      </c>
      <c r="O86" s="70" t="s">
        <v>131</v>
      </c>
      <c r="P86" s="3">
        <f>IF(AND(G86&lt;&gt;"LIBSETS_SETTYPE_BATTLEGROUND",G86&lt;&gt;"LIBSETS_SETTYPE_SPECIAL",G86&lt;&gt;"LIBSETS_SETTYPE_MYTHIC"), IF(Q86&lt;&gt;"",VLOOKUP(Q86,'ESO zone constants'!$D$2:$H$4950,5,FALSE),""),"")</f>
        <v>181</v>
      </c>
      <c r="Q86" t="str">
        <f>IF(OR(K86="",K86&lt;=0,ISERROR(K86)),IF(AND(O86&lt;&gt;"",NOT(ISERROR(O86))),O86, ""),VLOOKUP(K86,'ESO wayshrine node constants'!$A$3:$D$10003,4,FALSE))</f>
        <v>Cyrodiil</v>
      </c>
      <c r="S86" s="19" t="str">
        <f>IF(AND(R86&lt;&gt;"",NOT(ISERROR(R86))),R86,IF(P86&lt;&gt;"",IF(NOT(ISERROR(VLOOKUP(P86,'ESO Dungeon constants'!$D$3:$H$9999,5,FALSE))),VLOOKUP(P86,'ESO Dungeon constants'!$D$3:$I$9999,6,FALSE),VLOOKUP(P86,'ESO zone constants'!$H$2:$K$9984,4,FALSE)),""))</f>
        <v>DLC_BASE_GAME</v>
      </c>
      <c r="T86" s="3" t="str">
        <f>IF(S86&lt;&gt;"",VLOOKUP(S86,'LibSets constants'!$B$4:$C$1000,2,FALSE),"")</f>
        <v>Included in base game</v>
      </c>
      <c r="U86" s="33" t="s">
        <v>1723</v>
      </c>
      <c r="V86" s="3" t="str">
        <f>IF(U86&lt;&gt;"",IF(U86&lt;&gt;"LIBSETS_DROP_MECHANIC_MONSTER_NAME",VLOOKUP(U86,'LibSets constants'!$I$4:$L$1000,3,FALSE),""),"")</f>
        <v>Rewards for the worthy (Cyrodiil/Battleground mail)</v>
      </c>
      <c r="W86" s="3" t="str">
        <f>IF(U86&lt;&gt;"",IF(U86&lt;&gt;"LIBSETS_DROP_MECHANIC_MONSTER_NAME",VLOOKUP(U86,'LibSets constants'!$I$4:$L$1000,4,FALSE),""),"")</f>
        <v>Gerechter Lohn (Cyrodiil/Schlachtfeld Mail)</v>
      </c>
      <c r="X86" s="3">
        <f>IF(G86&lt;&gt;"LIBSETS_SETTYPE_BATTLEGROUND",IF(G86&lt;&gt;"LIBSETS_SETTYPE_SPECIAL",IF(Y86&lt;&gt;"",VLOOKUP(Y86,'ESO zone constants'!$D$2:$H$4950,5,FALSE),""),""),"")</f>
        <v>181</v>
      </c>
      <c r="Y86" t="s">
        <v>131</v>
      </c>
      <c r="Z86" s="33" t="s">
        <v>1713</v>
      </c>
      <c r="AA86" s="3" t="str">
        <f>IF(Z86&lt;&gt;"",IF(Z86&lt;&gt;"LIBSETS_DROP_MECHANIC_MONSTER_NAME",VLOOKUP(Z86,'LibSets constants'!$I$4:$L$1000,3,FALSE),""),"")</f>
        <v>City Erntefurt (quartermaster)</v>
      </c>
      <c r="AB86" s="3" t="str">
        <f>IF(Z86&lt;&gt;"",IF(Z86&lt;&gt;"LIBSETS_DROP_MECHANIC_MONSTER_NAME",VLOOKUP(Z86,'LibSets constants'!$I$4:$L$1000,4,FALSE),""),"")</f>
        <v>Stadt Erntefurt (Quartiermeister)</v>
      </c>
      <c r="AC86" s="3" t="str">
        <f>IF(G86&lt;&gt;"LIBSETS_SETTYPE_BATTLEGROUND",IF(G86&lt;&gt;"LIBSETS_SETTYPE_SPECIAL",IF(AD86&lt;&gt;"",VLOOKUP(AD86,'ESO zone constants'!$D$2:$H$4950,5,FALSE),""),""),"")</f>
        <v/>
      </c>
      <c r="AF86" s="3" t="str">
        <f>IF(AE86&lt;&gt;"",IF(AE86&lt;&gt;"LIBSETS_DROP_MECHANIC_MONSTER_NAME",VLOOKUP(AE86,'LibSets constants'!$I$4:$L$1000,3,FALSE),""),"")</f>
        <v/>
      </c>
      <c r="AG86" s="3" t="str">
        <f>IF(AE86&lt;&gt;"",IF(AE86&lt;&gt;"LIBSETS_DROP_MECHANIC_MONSTER_NAME",VLOOKUP(AE86,'LibSets constants'!$I$4:$L$1000,4,FALSE),""),"")</f>
        <v/>
      </c>
      <c r="AH86" s="3" t="str">
        <f>IF(G86&lt;&gt;"LIBSETS_SETTYPE_BATTLEGROUND",IF(G86&lt;&gt;"LIBSETS_SETTYPE_SPECIAL",IF(AI86&lt;&gt;"",VLOOKUP(AI86,'ESO zone constants'!$D$2:$H$4950,5,FALSE),""),""),"")</f>
        <v/>
      </c>
      <c r="AK86" s="3" t="str">
        <f>IF(AJ86&lt;&gt;"",IF(AJ86&lt;&gt;"LIBSETS_DROP_MECHANIC_MONSTER_NAME",VLOOKUP(AJ86,'LibSets constants'!$I$4:$L$1000,3,FALSE),""),"")</f>
        <v/>
      </c>
      <c r="AL86" s="3" t="str">
        <f>IF(AJ86&lt;&gt;"",IF(AJ86&lt;&gt;"LIBSETS_DROP_MECHANIC_MONSTER_NAME",VLOOKUP(AJ86,'LibSets constants'!$I$4:$L$1000,4,FALSE),""),"")</f>
        <v/>
      </c>
      <c r="AM86" s="3" t="str">
        <f>IF(G86&lt;&gt;"LIBSETS_SETTYPE_BATTLEGROUND",IF(G86&lt;&gt;"LIBSETS_SETTYPE_SPECIAL",IF(AN86&lt;&gt;"",VLOOKUP(AN86,'ESO zone constants'!$D$2:$H$4950,5,FALSE),""),""),"")</f>
        <v/>
      </c>
      <c r="AP86" s="3" t="str">
        <f>IF(AO86&lt;&gt;"",IF(AO86&lt;&gt;"LIBSETS_DROP_MECHANIC_MONSTER_NAME",VLOOKUP(AO86,'LibSets constants'!$I$4:$L$1000,3,FALSE),""),"")</f>
        <v/>
      </c>
      <c r="AQ86" s="3" t="str">
        <f>IF(AO86&lt;&gt;"",IF(AO86&lt;&gt;"LIBSETS_DROP_MECHANIC_MONSTER_NAME",VLOOKUP(AO86,'LibSets constants'!$I$4:$L$1000,4,FALSE),""),"")</f>
        <v/>
      </c>
      <c r="AR86" s="3" t="str">
        <f>IF(G86&lt;&gt;"LIBSETS_SETTYPE_BATTLEGROUND",IF(G86&lt;&gt;"LIBSETS_SETTYPE_SPECIAL",IF(AS86&lt;&gt;"",VLOOKUP(AS86,'ESO zone constants'!$D$2:$H$4950,5,FALSE),""),""),"")</f>
        <v/>
      </c>
      <c r="AU86" s="3" t="str">
        <f>IF(AT86&lt;&gt;"",IF(AT86&lt;&gt;"LIBSETS_DROP_MECHANIC_MONSTER_NAME",VLOOKUP(AT86,'LibSets constants'!$I$4:$L$1000,3,FALSE),""),"")</f>
        <v/>
      </c>
      <c r="AV86" s="3" t="str">
        <f>IF(AT86&lt;&gt;"",IF(AT86&lt;&gt;"LIBSETS_DROP_MECHANIC_MONSTER_NAME",VLOOKUP(AT86,'LibSets constants'!$I$4:$L$1000,4,FALSE),""),"")</f>
        <v/>
      </c>
      <c r="AW86" s="21" t="str">
        <f t="shared" si="7"/>
        <v>[104] = {wayshrines={-1,-1,-1,}, dlcId=DLC_BASE_GAME</v>
      </c>
      <c r="AX86" s="21" t="str">
        <f t="shared" si="8"/>
        <v>, zoneIds={181,181}, veteran=false</v>
      </c>
      <c r="AY86" s="21" t="str">
        <f t="shared" si="9"/>
        <v>, setType=LIBSETS_SETTYPE_CYRODIIL</v>
      </c>
      <c r="AZ86" s="21" t="str">
        <f t="shared" si="10"/>
        <v>, dropMechanic={LIBSETS_DROP_MECHANIC_MAIL_PVP_REWARDS_FOR_THE_WORTHY,LIBSETS_DROP_MECHANIC_CITY_CYRODIIL_ERNTEFURT}},</v>
      </c>
      <c r="BA86" s="21" t="str">
        <f t="shared" si="11"/>
        <v xml:space="preserve"> --Curse Eater / Fluchfresser   [Cyrodiil, Cyrodiil]</v>
      </c>
    </row>
    <row r="87" spans="1:53" x14ac:dyDescent="0.25">
      <c r="A87" s="12">
        <v>105</v>
      </c>
      <c r="B87" t="s">
        <v>900</v>
      </c>
      <c r="C87" t="s">
        <v>901</v>
      </c>
      <c r="D87" s="3">
        <f t="shared" si="6"/>
        <v>105</v>
      </c>
      <c r="G87" s="8" t="s">
        <v>1655</v>
      </c>
      <c r="I87" t="s">
        <v>97</v>
      </c>
      <c r="J87" t="s">
        <v>97</v>
      </c>
      <c r="K87">
        <v>-1</v>
      </c>
      <c r="L87">
        <v>-1</v>
      </c>
      <c r="M87">
        <v>-1</v>
      </c>
      <c r="N87">
        <v>0</v>
      </c>
      <c r="O87" s="70" t="s">
        <v>270</v>
      </c>
      <c r="P87" s="3">
        <f>IF(AND(G87&lt;&gt;"LIBSETS_SETTYPE_BATTLEGROUND",G87&lt;&gt;"LIBSETS_SETTYPE_SPECIAL",G87&lt;&gt;"LIBSETS_SETTYPE_MYTHIC"), IF(Q87&lt;&gt;"",VLOOKUP(Q87,'ESO zone constants'!$D$2:$H$4950,5,FALSE),""),"")</f>
        <v>381</v>
      </c>
      <c r="Q87" t="str">
        <f>IF(OR(K87="",K87&lt;=0,ISERROR(K87)),IF(AND(O87&lt;&gt;"",NOT(ISERROR(O87))),O87, ""),VLOOKUP(K87,'ESO wayshrine node constants'!$A$3:$D$10003,4,FALSE))</f>
        <v>Auridon</v>
      </c>
      <c r="S87" s="19" t="str">
        <f>IF(AND(R87&lt;&gt;"",NOT(ISERROR(R87))),R87,IF(P87&lt;&gt;"",IF(NOT(ISERROR(VLOOKUP(P87,'ESO Dungeon constants'!$D$3:$H$9999,5,FALSE))),VLOOKUP(P87,'ESO Dungeon constants'!$D$3:$I$9999,6,FALSE),VLOOKUP(P87,'ESO zone constants'!$H$2:$K$9984,4,FALSE)),""))</f>
        <v>DLC_BASE_GAME</v>
      </c>
      <c r="T87" s="3" t="str">
        <f>IF(S87&lt;&gt;"",VLOOKUP(S87,'LibSets constants'!$B$4:$C$1000,2,FALSE),"")</f>
        <v>Included in base game</v>
      </c>
      <c r="U87" s="33" t="s">
        <v>1742</v>
      </c>
      <c r="V87" s="44" t="str">
        <f>IF(U87&lt;&gt;"",IF(U87&lt;&gt;"LIBSETS_DROP_MECHANIC_MONSTER_NAME",VLOOKUP(U87,'LibSets constants'!$I$4:$L$1000,3,FALSE),""),"")</f>
        <v>Delve bosses have a chance to drop a waist or feet.</v>
      </c>
      <c r="W87" s="44" t="str">
        <f>IF(U87&lt;&gt;"",IF(U87&lt;&gt;"LIBSETS_DROP_MECHANIC_MONSTER_NAME",VLOOKUP(U87,'LibSets constants'!$I$4:$L$1000,4,FALSE),""),"")</f>
        <v>Bosse in Gewölben haben die Chance, eine Taille oder Füße fallen zu lassen.</v>
      </c>
      <c r="X87" s="3" t="str">
        <f>IF(G87&lt;&gt;"LIBSETS_SETTYPE_BATTLEGROUND",IF(G87&lt;&gt;"LIBSETS_SETTYPE_SPECIAL",IF(Y87&lt;&gt;"",VLOOKUP(Y87,'ESO zone constants'!$D$2:$H$4950,5,FALSE),""),""),"")</f>
        <v/>
      </c>
      <c r="Z87" s="45" t="s">
        <v>1743</v>
      </c>
      <c r="AA87" s="44" t="str">
        <f>IF(Z87&lt;&gt;"",IF(Z87&lt;&gt;"LIBSETS_DROP_MECHANIC_MONSTER_NAME",VLOOKUP(Z87,'LibSets constants'!$I$4:$L$1000,3,FALSE),""),"")</f>
        <v>Overland group bosses have a 100% chance to drop head, chest, legs, or weapon.</v>
      </c>
      <c r="AB87" s="44" t="str">
        <f>IF(Z87&lt;&gt;"",IF(Z87&lt;&gt;"LIBSETS_DROP_MECHANIC_MONSTER_NAME",VLOOKUP(Z87,'LibSets constants'!$I$4:$L$1000,4,FALSE),""),"")</f>
        <v>Überland Gruppenbosse haben eine Chance von 100%, Kopf, Brust, Beine oder Waffen fallen zu lassen.</v>
      </c>
      <c r="AC87" s="3" t="str">
        <f>IF(G87&lt;&gt;"LIBSETS_SETTYPE_BATTLEGROUND",IF(G87&lt;&gt;"LIBSETS_SETTYPE_SPECIAL",IF(AD87&lt;&gt;"",VLOOKUP(AD87,'ESO zone constants'!$D$2:$H$4950,5,FALSE),""),""),"")</f>
        <v/>
      </c>
      <c r="AE87" s="45" t="s">
        <v>1744</v>
      </c>
      <c r="AF87" s="44" t="str">
        <f>IF(AE87&lt;&gt;"",IF(AE87&lt;&gt;"LIBSETS_DROP_MECHANIC_MONSTER_NAME",VLOOKUP(AE87,'LibSets constants'!$I$4:$L$1000,3,FALSE),""),"")</f>
        <v>Public dungeon bosses have a chance to drop a shoulder, hand, or weapon.</v>
      </c>
      <c r="AG87" s="44" t="str">
        <f>IF(AE87&lt;&gt;"",IF(AE87&lt;&gt;"LIBSETS_DROP_MECHANIC_MONSTER_NAME",VLOOKUP(AE87,'LibSets constants'!$I$4:$L$1000,4,FALSE),""),"")</f>
        <v>Öffentliche Dungeon-Bosse haben die Möglichkeit, eine Schulter, Handschuhe oder eine Waffe fallen zu lassen.</v>
      </c>
      <c r="AH87" s="3" t="str">
        <f>IF(G87&lt;&gt;"LIBSETS_SETTYPE_BATTLEGROUND",IF(G87&lt;&gt;"LIBSETS_SETTYPE_SPECIAL",IF(AI87&lt;&gt;"",VLOOKUP(AI87,'ESO zone constants'!$D$2:$H$4950,5,FALSE),""),""),"")</f>
        <v/>
      </c>
      <c r="AJ87" s="45" t="s">
        <v>1745</v>
      </c>
      <c r="AK87" s="44" t="str">
        <f>IF(AJ87&lt;&gt;"",IF(AJ87&lt;&gt;"LIBSETS_DROP_MECHANIC_MONSTER_NAME",VLOOKUP(AJ87,'LibSets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7" s="44" t="str">
        <f>IF(AJ87&lt;&gt;"",IF(AJ87&lt;&gt;"LIBSETS_DROP_MECHANIC_MONSTER_NAME",VLOOKUP(AJ87,'LibSets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7" s="3" t="str">
        <f>IF(G87&lt;&gt;"LIBSETS_SETTYPE_BATTLEGROUND",IF(G87&lt;&gt;"LIBSETS_SETTYPE_SPECIAL",IF(AN87&lt;&gt;"",VLOOKUP(AN87,'ESO zone constants'!$D$2:$H$4950,5,FALSE),""),""),"")</f>
        <v/>
      </c>
      <c r="AO87" s="45"/>
      <c r="AP87" s="44" t="str">
        <f>IF(AO87&lt;&gt;"",IF(AO87&lt;&gt;"LIBSETS_DROP_MECHANIC_MONSTER_NAME",VLOOKUP(AO87,'LibSets constants'!$I$4:$L$1000,3,FALSE),""),"")</f>
        <v/>
      </c>
      <c r="AQ87" s="44" t="str">
        <f>IF(AO87&lt;&gt;"",IF(AO87&lt;&gt;"LIBSETS_DROP_MECHANIC_MONSTER_NAME",VLOOKUP(AO87,'LibSets constants'!$I$4:$L$1000,4,FALSE),""),"")</f>
        <v/>
      </c>
      <c r="AR87" s="3" t="str">
        <f>IF(G87&lt;&gt;"LIBSETS_SETTYPE_BATTLEGROUND",IF(G87&lt;&gt;"LIBSETS_SETTYPE_SPECIAL",IF(AS87&lt;&gt;"",VLOOKUP(AS87,'ESO zone constants'!$D$2:$H$4950,5,FALSE),""),""),"")</f>
        <v/>
      </c>
      <c r="AT87" s="45"/>
      <c r="AU87" s="44" t="str">
        <f>IF(AT87&lt;&gt;"",IF(AT87&lt;&gt;"LIBSETS_DROP_MECHANIC_MONSTER_NAME",VLOOKUP(AT87,'LibSets constants'!$I$4:$L$1000,3,FALSE),""),"")</f>
        <v/>
      </c>
      <c r="AV87" s="44" t="str">
        <f>IF(AT87&lt;&gt;"",IF(AT87&lt;&gt;"LIBSETS_DROP_MECHANIC_MONSTER_NAME",VLOOKUP(AT87,'LibSets constants'!$I$4:$L$1000,4,FALSE),""),"")</f>
        <v/>
      </c>
      <c r="AW87" s="21" t="str">
        <f t="shared" si="7"/>
        <v>[105] = {wayshrines={-1,-1,-1,}, dlcId=DLC_BASE_GAME</v>
      </c>
      <c r="AX87" s="21" t="str">
        <f t="shared" si="8"/>
        <v>, zoneIds={381}, veteran=false</v>
      </c>
      <c r="AY87" s="21" t="str">
        <f t="shared" si="9"/>
        <v>, setType=LIBSETS_SETTYPE_OVERLAND</v>
      </c>
      <c r="AZ87" s="21" t="str">
        <f t="shared" si="10"/>
        <v>, dropMechanic={LIBSETS_DROP_MECHANIC_OVERLAND_BOSS_DELVE,LIBSETS_DROP_MECHANIC_OVERLAND_WORLDBOSS,LIBSETS_DROP_MECHANIC_OVERLAND_BOSS_PUBLIC_DUNGEON,LIBSETS_DROP_MECHANIC_OVERLAND_CHEST}},</v>
      </c>
      <c r="BA87" s="21" t="str">
        <f t="shared" si="11"/>
        <v xml:space="preserve"> --Twin Sisters / Zwillingsschwestern   [Auridon]</v>
      </c>
    </row>
    <row r="88" spans="1:53" x14ac:dyDescent="0.25">
      <c r="A88" s="12">
        <v>106</v>
      </c>
      <c r="B88" t="s">
        <v>902</v>
      </c>
      <c r="C88" t="s">
        <v>903</v>
      </c>
      <c r="D88" s="3">
        <f t="shared" si="6"/>
        <v>106</v>
      </c>
      <c r="G88" s="8" t="s">
        <v>1655</v>
      </c>
      <c r="I88" t="s">
        <v>97</v>
      </c>
      <c r="J88" t="s">
        <v>97</v>
      </c>
      <c r="K88">
        <v>-1</v>
      </c>
      <c r="L88">
        <v>-1</v>
      </c>
      <c r="M88">
        <v>-1</v>
      </c>
      <c r="N88">
        <v>0</v>
      </c>
      <c r="O88" s="70" t="s">
        <v>119</v>
      </c>
      <c r="P88" s="3">
        <f>IF(AND(G88&lt;&gt;"LIBSETS_SETTYPE_BATTLEGROUND",G88&lt;&gt;"LIBSETS_SETTYPE_SPECIAL",G88&lt;&gt;"LIBSETS_SETTYPE_MYTHIC"), IF(Q88&lt;&gt;"",VLOOKUP(Q88,'ESO zone constants'!$D$2:$H$4950,5,FALSE),""),"")</f>
        <v>108</v>
      </c>
      <c r="Q88" t="str">
        <f>IF(OR(K88="",K88&lt;=0,ISERROR(K88)),IF(AND(O88&lt;&gt;"",NOT(ISERROR(O88))),O88, ""),VLOOKUP(K88,'ESO wayshrine node constants'!$A$3:$D$10003,4,FALSE))</f>
        <v>Greenshade</v>
      </c>
      <c r="S88" s="19" t="str">
        <f>IF(AND(R88&lt;&gt;"",NOT(ISERROR(R88))),R88,IF(P88&lt;&gt;"",IF(NOT(ISERROR(VLOOKUP(P88,'ESO Dungeon constants'!$D$3:$H$9999,5,FALSE))),VLOOKUP(P88,'ESO Dungeon constants'!$D$3:$I$9999,6,FALSE),VLOOKUP(P88,'ESO zone constants'!$H$2:$K$9984,4,FALSE)),""))</f>
        <v>DLC_BASE_GAME</v>
      </c>
      <c r="T88" s="3" t="str">
        <f>IF(S88&lt;&gt;"",VLOOKUP(S88,'LibSets constants'!$B$4:$C$1000,2,FALSE),"")</f>
        <v>Included in base game</v>
      </c>
      <c r="U88" s="33" t="s">
        <v>1742</v>
      </c>
      <c r="V88" s="3" t="str">
        <f>IF(U88&lt;&gt;"",IF(U88&lt;&gt;"LIBSETS_DROP_MECHANIC_MONSTER_NAME",VLOOKUP(U88,'LibSets constants'!$I$4:$L$1000,3,FALSE),""),"")</f>
        <v>Delve bosses have a chance to drop a waist or feet.</v>
      </c>
      <c r="W88" s="3" t="str">
        <f>IF(U88&lt;&gt;"",IF(U88&lt;&gt;"LIBSETS_DROP_MECHANIC_MONSTER_NAME",VLOOKUP(U88,'LibSets constants'!$I$4:$L$1000,4,FALSE),""),"")</f>
        <v>Bosse in Gewölben haben die Chance, eine Taille oder Füße fallen zu lassen.</v>
      </c>
      <c r="X88" s="3" t="str">
        <f>IF(G88&lt;&gt;"LIBSETS_SETTYPE_BATTLEGROUND",IF(G88&lt;&gt;"LIBSETS_SETTYPE_SPECIAL",IF(Y88&lt;&gt;"",VLOOKUP(Y88,'ESO zone constants'!$D$2:$H$4950,5,FALSE),""),""),"")</f>
        <v/>
      </c>
      <c r="Z88" s="33" t="s">
        <v>1743</v>
      </c>
      <c r="AA88" s="3" t="str">
        <f>IF(Z88&lt;&gt;"",IF(Z88&lt;&gt;"LIBSETS_DROP_MECHANIC_MONSTER_NAME",VLOOKUP(Z88,'LibSets constants'!$I$4:$L$1000,3,FALSE),""),"")</f>
        <v>Overland group bosses have a 100% chance to drop head, chest, legs, or weapon.</v>
      </c>
      <c r="AB88" s="3" t="str">
        <f>IF(Z88&lt;&gt;"",IF(Z88&lt;&gt;"LIBSETS_DROP_MECHANIC_MONSTER_NAME",VLOOKUP(Z88,'LibSets constants'!$I$4:$L$1000,4,FALSE),""),"")</f>
        <v>Überland Gruppenbosse haben eine Chance von 100%, Kopf, Brust, Beine oder Waffen fallen zu lassen.</v>
      </c>
      <c r="AC88" s="3" t="str">
        <f>IF(G88&lt;&gt;"LIBSETS_SETTYPE_BATTLEGROUND",IF(G88&lt;&gt;"LIBSETS_SETTYPE_SPECIAL",IF(AD88&lt;&gt;"",VLOOKUP(AD88,'ESO zone constants'!$D$2:$H$4950,5,FALSE),""),""),"")</f>
        <v/>
      </c>
      <c r="AE88" s="33" t="s">
        <v>1744</v>
      </c>
      <c r="AF88" s="3" t="str">
        <f>IF(AE88&lt;&gt;"",IF(AE88&lt;&gt;"LIBSETS_DROP_MECHANIC_MONSTER_NAME",VLOOKUP(AE88,'LibSets constants'!$I$4:$L$1000,3,FALSE),""),"")</f>
        <v>Public dungeon bosses have a chance to drop a shoulder, hand, or weapon.</v>
      </c>
      <c r="AG88" s="3" t="str">
        <f>IF(AE88&lt;&gt;"",IF(AE88&lt;&gt;"LIBSETS_DROP_MECHANIC_MONSTER_NAME",VLOOKUP(AE88,'LibSets constants'!$I$4:$L$1000,4,FALSE),""),"")</f>
        <v>Öffentliche Dungeon-Bosse haben die Möglichkeit, eine Schulter, Handschuhe oder eine Waffe fallen zu lassen.</v>
      </c>
      <c r="AH88" s="3" t="str">
        <f>IF(G88&lt;&gt;"LIBSETS_SETTYPE_BATTLEGROUND",IF(G88&lt;&gt;"LIBSETS_SETTYPE_SPECIAL",IF(AI88&lt;&gt;"",VLOOKUP(AI88,'ESO zone constants'!$D$2:$H$4950,5,FALSE),""),""),"")</f>
        <v/>
      </c>
      <c r="AJ88" s="33" t="s">
        <v>1745</v>
      </c>
      <c r="AK88" s="3" t="str">
        <f>IF(AJ88&lt;&gt;"",IF(AJ88&lt;&gt;"LIBSETS_DROP_MECHANIC_MONSTER_NAME",VLOOKUP(AJ88,'LibSets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8" s="3" t="str">
        <f>IF(AJ88&lt;&gt;"",IF(AJ88&lt;&gt;"LIBSETS_DROP_MECHANIC_MONSTER_NAME",VLOOKUP(AJ88,'LibSets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8" s="3" t="str">
        <f>IF(G88&lt;&gt;"LIBSETS_SETTYPE_BATTLEGROUND",IF(G88&lt;&gt;"LIBSETS_SETTYPE_SPECIAL",IF(AN88&lt;&gt;"",VLOOKUP(AN88,'ESO zone constants'!$D$2:$H$4950,5,FALSE),""),""),"")</f>
        <v/>
      </c>
      <c r="AP88" s="3" t="str">
        <f>IF(AO88&lt;&gt;"",IF(AO88&lt;&gt;"LIBSETS_DROP_MECHANIC_MONSTER_NAME",VLOOKUP(AO88,'LibSets constants'!$I$4:$L$1000,3,FALSE),""),"")</f>
        <v/>
      </c>
      <c r="AQ88" s="3" t="str">
        <f>IF(AO88&lt;&gt;"",IF(AO88&lt;&gt;"LIBSETS_DROP_MECHANIC_MONSTER_NAME",VLOOKUP(AO88,'LibSets constants'!$I$4:$L$1000,4,FALSE),""),"")</f>
        <v/>
      </c>
      <c r="AR88" s="3" t="str">
        <f>IF(G88&lt;&gt;"LIBSETS_SETTYPE_BATTLEGROUND",IF(G88&lt;&gt;"LIBSETS_SETTYPE_SPECIAL",IF(AS88&lt;&gt;"",VLOOKUP(AS88,'ESO zone constants'!$D$2:$H$4950,5,FALSE),""),""),"")</f>
        <v/>
      </c>
      <c r="AU88" s="3" t="str">
        <f>IF(AT88&lt;&gt;"",IF(AT88&lt;&gt;"LIBSETS_DROP_MECHANIC_MONSTER_NAME",VLOOKUP(AT88,'LibSets constants'!$I$4:$L$1000,3,FALSE),""),"")</f>
        <v/>
      </c>
      <c r="AV88" s="3" t="str">
        <f>IF(AT88&lt;&gt;"",IF(AT88&lt;&gt;"LIBSETS_DROP_MECHANIC_MONSTER_NAME",VLOOKUP(AT88,'LibSets constants'!$I$4:$L$1000,4,FALSE),""),"")</f>
        <v/>
      </c>
      <c r="AW88" s="21" t="str">
        <f t="shared" si="7"/>
        <v>[106] = {wayshrines={-1,-1,-1,}, dlcId=DLC_BASE_GAME</v>
      </c>
      <c r="AX88" s="21" t="str">
        <f t="shared" si="8"/>
        <v>, zoneIds={108}, veteran=false</v>
      </c>
      <c r="AY88" s="21" t="str">
        <f t="shared" si="9"/>
        <v>, setType=LIBSETS_SETTYPE_OVERLAND</v>
      </c>
      <c r="AZ88" s="21" t="str">
        <f t="shared" si="10"/>
        <v>, dropMechanic={LIBSETS_DROP_MECHANIC_OVERLAND_BOSS_DELVE,LIBSETS_DROP_MECHANIC_OVERLAND_WORLDBOSS,LIBSETS_DROP_MECHANIC_OVERLAND_BOSS_PUBLIC_DUNGEON,LIBSETS_DROP_MECHANIC_OVERLAND_CHEST}},</v>
      </c>
      <c r="BA88" s="21" t="str">
        <f t="shared" si="11"/>
        <v xml:space="preserve"> --Wilderqueen's Arch / Bogen der Wildkönigin   [Greenshade]</v>
      </c>
    </row>
    <row r="89" spans="1:53" x14ac:dyDescent="0.25">
      <c r="A89" s="12">
        <v>107</v>
      </c>
      <c r="B89" t="s">
        <v>904</v>
      </c>
      <c r="C89" t="s">
        <v>905</v>
      </c>
      <c r="D89" s="3">
        <f t="shared" si="6"/>
        <v>107</v>
      </c>
      <c r="G89" s="8" t="s">
        <v>1655</v>
      </c>
      <c r="I89" t="s">
        <v>97</v>
      </c>
      <c r="J89" t="s">
        <v>97</v>
      </c>
      <c r="K89">
        <v>-1</v>
      </c>
      <c r="L89">
        <v>-1</v>
      </c>
      <c r="M89">
        <v>-1</v>
      </c>
      <c r="N89">
        <v>0</v>
      </c>
      <c r="O89" s="70" t="s">
        <v>109</v>
      </c>
      <c r="P89" s="3">
        <f>IF(AND(G89&lt;&gt;"LIBSETS_SETTYPE_BATTLEGROUND",G89&lt;&gt;"LIBSETS_SETTYPE_SPECIAL",G89&lt;&gt;"LIBSETS_SETTYPE_MYTHIC"), IF(Q89&lt;&gt;"",VLOOKUP(Q89,'ESO zone constants'!$D$2:$H$4950,5,FALSE),""),"")</f>
        <v>3</v>
      </c>
      <c r="Q89" t="str">
        <f>IF(OR(K89="",K89&lt;=0,ISERROR(K89)),IF(AND(O89&lt;&gt;"",NOT(ISERROR(O89))),O89, ""),VLOOKUP(K89,'ESO wayshrine node constants'!$A$3:$D$10003,4,FALSE))</f>
        <v>Glenumbra</v>
      </c>
      <c r="S89" s="19" t="str">
        <f>IF(AND(R89&lt;&gt;"",NOT(ISERROR(R89))),R89,IF(P89&lt;&gt;"",IF(NOT(ISERROR(VLOOKUP(P89,'ESO Dungeon constants'!$D$3:$H$9999,5,FALSE))),VLOOKUP(P89,'ESO Dungeon constants'!$D$3:$I$9999,6,FALSE),VLOOKUP(P89,'ESO zone constants'!$H$2:$K$9984,4,FALSE)),""))</f>
        <v>DLC_BASE_GAME</v>
      </c>
      <c r="T89" s="3" t="str">
        <f>IF(S89&lt;&gt;"",VLOOKUP(S89,'LibSets constants'!$B$4:$C$1000,2,FALSE),"")</f>
        <v>Included in base game</v>
      </c>
      <c r="U89" s="33" t="s">
        <v>1742</v>
      </c>
      <c r="V89" s="44" t="str">
        <f>IF(U89&lt;&gt;"",IF(U89&lt;&gt;"LIBSETS_DROP_MECHANIC_MONSTER_NAME",VLOOKUP(U89,'LibSets constants'!$I$4:$L$1000,3,FALSE),""),"")</f>
        <v>Delve bosses have a chance to drop a waist or feet.</v>
      </c>
      <c r="W89" s="3" t="str">
        <f>IF(U89&lt;&gt;"",IF(U89&lt;&gt;"LIBSETS_DROP_MECHANIC_MONSTER_NAME",VLOOKUP(U89,'LibSets constants'!$I$4:$L$1000,4,FALSE),""),"")</f>
        <v>Bosse in Gewölben haben die Chance, eine Taille oder Füße fallen zu lassen.</v>
      </c>
      <c r="X89" s="3" t="str">
        <f>IF(G89&lt;&gt;"LIBSETS_SETTYPE_BATTLEGROUND",IF(G89&lt;&gt;"LIBSETS_SETTYPE_SPECIAL",IF(Y89&lt;&gt;"",VLOOKUP(Y89,'ESO zone constants'!$D$2:$H$4950,5,FALSE),""),""),"")</f>
        <v/>
      </c>
      <c r="Z89" s="33" t="s">
        <v>1743</v>
      </c>
      <c r="AA89" s="3" t="str">
        <f>IF(Z89&lt;&gt;"",IF(Z89&lt;&gt;"LIBSETS_DROP_MECHANIC_MONSTER_NAME",VLOOKUP(Z89,'LibSets constants'!$I$4:$L$1000,3,FALSE),""),"")</f>
        <v>Overland group bosses have a 100% chance to drop head, chest, legs, or weapon.</v>
      </c>
      <c r="AB89" s="3" t="str">
        <f>IF(Z89&lt;&gt;"",IF(Z89&lt;&gt;"LIBSETS_DROP_MECHANIC_MONSTER_NAME",VLOOKUP(Z89,'LibSets constants'!$I$4:$L$1000,4,FALSE),""),"")</f>
        <v>Überland Gruppenbosse haben eine Chance von 100%, Kopf, Brust, Beine oder Waffen fallen zu lassen.</v>
      </c>
      <c r="AC89" s="3" t="str">
        <f>IF(G89&lt;&gt;"LIBSETS_SETTYPE_BATTLEGROUND",IF(G89&lt;&gt;"LIBSETS_SETTYPE_SPECIAL",IF(AD89&lt;&gt;"",VLOOKUP(AD89,'ESO zone constants'!$D$2:$H$4950,5,FALSE),""),""),"")</f>
        <v/>
      </c>
      <c r="AE89" s="33" t="s">
        <v>1744</v>
      </c>
      <c r="AF89" s="3" t="str">
        <f>IF(AE89&lt;&gt;"",IF(AE89&lt;&gt;"LIBSETS_DROP_MECHANIC_MONSTER_NAME",VLOOKUP(AE89,'LibSets constants'!$I$4:$L$1000,3,FALSE),""),"")</f>
        <v>Public dungeon bosses have a chance to drop a shoulder, hand, or weapon.</v>
      </c>
      <c r="AG89" s="3" t="str">
        <f>IF(AE89&lt;&gt;"",IF(AE89&lt;&gt;"LIBSETS_DROP_MECHANIC_MONSTER_NAME",VLOOKUP(AE89,'LibSets constants'!$I$4:$L$1000,4,FALSE),""),"")</f>
        <v>Öffentliche Dungeon-Bosse haben die Möglichkeit, eine Schulter, Handschuhe oder eine Waffe fallen zu lassen.</v>
      </c>
      <c r="AH89" s="3" t="str">
        <f>IF(G89&lt;&gt;"LIBSETS_SETTYPE_BATTLEGROUND",IF(G89&lt;&gt;"LIBSETS_SETTYPE_SPECIAL",IF(AI89&lt;&gt;"",VLOOKUP(AI89,'ESO zone constants'!$D$2:$H$4950,5,FALSE),""),""),"")</f>
        <v/>
      </c>
      <c r="AJ89" s="33" t="s">
        <v>1745</v>
      </c>
      <c r="AK89" s="3" t="str">
        <f>IF(AJ89&lt;&gt;"",IF(AJ89&lt;&gt;"LIBSETS_DROP_MECHANIC_MONSTER_NAME",VLOOKUP(AJ89,'LibSets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9" s="3" t="str">
        <f>IF(AJ89&lt;&gt;"",IF(AJ89&lt;&gt;"LIBSETS_DROP_MECHANIC_MONSTER_NAME",VLOOKUP(AJ89,'LibSets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9" s="3" t="str">
        <f>IF(G89&lt;&gt;"LIBSETS_SETTYPE_BATTLEGROUND",IF(G89&lt;&gt;"LIBSETS_SETTYPE_SPECIAL",IF(AN89&lt;&gt;"",VLOOKUP(AN89,'ESO zone constants'!$D$2:$H$4950,5,FALSE),""),""),"")</f>
        <v/>
      </c>
      <c r="AP89" s="3" t="str">
        <f>IF(AO89&lt;&gt;"",IF(AO89&lt;&gt;"LIBSETS_DROP_MECHANIC_MONSTER_NAME",VLOOKUP(AO89,'LibSets constants'!$I$4:$L$1000,3,FALSE),""),"")</f>
        <v/>
      </c>
      <c r="AQ89" s="3" t="str">
        <f>IF(AO89&lt;&gt;"",IF(AO89&lt;&gt;"LIBSETS_DROP_MECHANIC_MONSTER_NAME",VLOOKUP(AO89,'LibSets constants'!$I$4:$L$1000,4,FALSE),""),"")</f>
        <v/>
      </c>
      <c r="AR89" s="3" t="str">
        <f>IF(G89&lt;&gt;"LIBSETS_SETTYPE_BATTLEGROUND",IF(G89&lt;&gt;"LIBSETS_SETTYPE_SPECIAL",IF(AS89&lt;&gt;"",VLOOKUP(AS89,'ESO zone constants'!$D$2:$H$4950,5,FALSE),""),""),"")</f>
        <v/>
      </c>
      <c r="AU89" s="3" t="str">
        <f>IF(AT89&lt;&gt;"",IF(AT89&lt;&gt;"LIBSETS_DROP_MECHANIC_MONSTER_NAME",VLOOKUP(AT89,'LibSets constants'!$I$4:$L$1000,3,FALSE),""),"")</f>
        <v/>
      </c>
      <c r="AV89" s="3" t="str">
        <f>IF(AT89&lt;&gt;"",IF(AT89&lt;&gt;"LIBSETS_DROP_MECHANIC_MONSTER_NAME",VLOOKUP(AT89,'LibSets constants'!$I$4:$L$1000,4,FALSE),""),"")</f>
        <v/>
      </c>
      <c r="AW89" s="21" t="str">
        <f t="shared" si="7"/>
        <v>[107] = {wayshrines={-1,-1,-1,}, dlcId=DLC_BASE_GAME</v>
      </c>
      <c r="AX89" s="21" t="str">
        <f t="shared" si="8"/>
        <v>, zoneIds={3}, veteran=false</v>
      </c>
      <c r="AY89" s="21" t="str">
        <f t="shared" si="9"/>
        <v>, setType=LIBSETS_SETTYPE_OVERLAND</v>
      </c>
      <c r="AZ89" s="21" t="str">
        <f t="shared" si="10"/>
        <v>, dropMechanic={LIBSETS_DROP_MECHANIC_OVERLAND_BOSS_DELVE,LIBSETS_DROP_MECHANIC_OVERLAND_WORLDBOSS,LIBSETS_DROP_MECHANIC_OVERLAND_BOSS_PUBLIC_DUNGEON,LIBSETS_DROP_MECHANIC_OVERLAND_CHEST}},</v>
      </c>
      <c r="BA89" s="21" t="str">
        <f t="shared" si="11"/>
        <v xml:space="preserve"> --Wyrd Tree's Blessing / Segen des Wyrdbaums   [Glenumbra]</v>
      </c>
    </row>
    <row r="90" spans="1:53" x14ac:dyDescent="0.25">
      <c r="A90" s="12">
        <v>108</v>
      </c>
      <c r="B90" t="s">
        <v>906</v>
      </c>
      <c r="C90" t="s">
        <v>907</v>
      </c>
      <c r="D90" s="3">
        <f t="shared" si="6"/>
        <v>108</v>
      </c>
      <c r="G90" s="8" t="s">
        <v>1650</v>
      </c>
      <c r="I90" t="s">
        <v>97</v>
      </c>
      <c r="J90" t="s">
        <v>97</v>
      </c>
      <c r="K90">
        <v>-1</v>
      </c>
      <c r="L90">
        <v>-1</v>
      </c>
      <c r="M90">
        <v>-1</v>
      </c>
      <c r="N90">
        <v>0</v>
      </c>
      <c r="O90" s="70" t="s">
        <v>131</v>
      </c>
      <c r="P90" s="3">
        <f>IF(AND(G90&lt;&gt;"LIBSETS_SETTYPE_BATTLEGROUND",G90&lt;&gt;"LIBSETS_SETTYPE_SPECIAL",G90&lt;&gt;"LIBSETS_SETTYPE_MYTHIC"), IF(Q90&lt;&gt;"",VLOOKUP(Q90,'ESO zone constants'!$D$2:$H$4950,5,FALSE),""),"")</f>
        <v>181</v>
      </c>
      <c r="Q90" t="str">
        <f>IF(OR(K90="",K90&lt;=0,ISERROR(K90)),IF(AND(O90&lt;&gt;"",NOT(ISERROR(O90))),O90, ""),VLOOKUP(K90,'ESO wayshrine node constants'!$A$3:$D$10003,4,FALSE))</f>
        <v>Cyrodiil</v>
      </c>
      <c r="S90" s="19" t="str">
        <f>IF(AND(R90&lt;&gt;"",NOT(ISERROR(R90))),R90,IF(P90&lt;&gt;"",IF(NOT(ISERROR(VLOOKUP(P90,'ESO Dungeon constants'!$D$3:$H$9999,5,FALSE))),VLOOKUP(P90,'ESO Dungeon constants'!$D$3:$I$9999,6,FALSE),VLOOKUP(P90,'ESO zone constants'!$H$2:$K$9984,4,FALSE)),""))</f>
        <v>DLC_BASE_GAME</v>
      </c>
      <c r="T90" s="3" t="str">
        <f>IF(S90&lt;&gt;"",VLOOKUP(S90,'LibSets constants'!$B$4:$C$1000,2,FALSE),"")</f>
        <v>Included in base game</v>
      </c>
      <c r="U90" s="33" t="s">
        <v>1723</v>
      </c>
      <c r="V90" s="3" t="str">
        <f>IF(U90&lt;&gt;"",IF(U90&lt;&gt;"LIBSETS_DROP_MECHANIC_MONSTER_NAME",VLOOKUP(U90,'LibSets constants'!$I$4:$L$1000,3,FALSE),""),"")</f>
        <v>Rewards for the worthy (Cyrodiil/Battleground mail)</v>
      </c>
      <c r="W90" s="3" t="str">
        <f>IF(U90&lt;&gt;"",IF(U90&lt;&gt;"LIBSETS_DROP_MECHANIC_MONSTER_NAME",VLOOKUP(U90,'LibSets constants'!$I$4:$L$1000,4,FALSE),""),"")</f>
        <v>Gerechter Lohn (Cyrodiil/Schlachtfeld Mail)</v>
      </c>
      <c r="X90" s="3">
        <f>IF(G90&lt;&gt;"LIBSETS_SETTYPE_BATTLEGROUND",IF(G90&lt;&gt;"LIBSETS_SETTYPE_SPECIAL",IF(Y90&lt;&gt;"",VLOOKUP(Y90,'ESO zone constants'!$D$2:$H$4950,5,FALSE),""),""),"")</f>
        <v>181</v>
      </c>
      <c r="Y90" t="s">
        <v>131</v>
      </c>
      <c r="Z90" s="33" t="s">
        <v>1716</v>
      </c>
      <c r="AA90" s="3" t="str">
        <f>IF(Z90&lt;&gt;"",IF(Z90&lt;&gt;"LIBSETS_DROP_MECHANIC_MONSTER_NAME",VLOOKUP(Z90,'LibSets constants'!$I$4:$L$1000,3,FALSE),""),"")</f>
        <v>City Vlastarus (quartermaster)</v>
      </c>
      <c r="AB90" s="3" t="str">
        <f>IF(Z90&lt;&gt;"",IF(Z90&lt;&gt;"LIBSETS_DROP_MECHANIC_MONSTER_NAME",VLOOKUP(Z90,'LibSets constants'!$I$4:$L$1000,4,FALSE),""),"")</f>
        <v>Stadt Vlastarus (Quartiermeister)</v>
      </c>
      <c r="AC90" s="3" t="str">
        <f>IF(G90&lt;&gt;"LIBSETS_SETTYPE_BATTLEGROUND",IF(G90&lt;&gt;"LIBSETS_SETTYPE_SPECIAL",IF(AD90&lt;&gt;"",VLOOKUP(AD90,'ESO zone constants'!$D$2:$H$4950,5,FALSE),""),""),"")</f>
        <v/>
      </c>
      <c r="AF90" s="3" t="str">
        <f>IF(AE90&lt;&gt;"",IF(AE90&lt;&gt;"LIBSETS_DROP_MECHANIC_MONSTER_NAME",VLOOKUP(AE90,'LibSets constants'!$I$4:$L$1000,3,FALSE),""),"")</f>
        <v/>
      </c>
      <c r="AG90" s="3" t="str">
        <f>IF(AE90&lt;&gt;"",IF(AE90&lt;&gt;"LIBSETS_DROP_MECHANIC_MONSTER_NAME",VLOOKUP(AE90,'LibSets constants'!$I$4:$L$1000,4,FALSE),""),"")</f>
        <v/>
      </c>
      <c r="AH90" s="3" t="str">
        <f>IF(G90&lt;&gt;"LIBSETS_SETTYPE_BATTLEGROUND",IF(G90&lt;&gt;"LIBSETS_SETTYPE_SPECIAL",IF(AI90&lt;&gt;"",VLOOKUP(AI90,'ESO zone constants'!$D$2:$H$4950,5,FALSE),""),""),"")</f>
        <v/>
      </c>
      <c r="AK90" s="3" t="str">
        <f>IF(AJ90&lt;&gt;"",IF(AJ90&lt;&gt;"LIBSETS_DROP_MECHANIC_MONSTER_NAME",VLOOKUP(AJ90,'LibSets constants'!$I$4:$L$1000,3,FALSE),""),"")</f>
        <v/>
      </c>
      <c r="AL90" s="3" t="str">
        <f>IF(AJ90&lt;&gt;"",IF(AJ90&lt;&gt;"LIBSETS_DROP_MECHANIC_MONSTER_NAME",VLOOKUP(AJ90,'LibSets constants'!$I$4:$L$1000,4,FALSE),""),"")</f>
        <v/>
      </c>
      <c r="AM90" s="3" t="str">
        <f>IF(G90&lt;&gt;"LIBSETS_SETTYPE_BATTLEGROUND",IF(G90&lt;&gt;"LIBSETS_SETTYPE_SPECIAL",IF(AN90&lt;&gt;"",VLOOKUP(AN90,'ESO zone constants'!$D$2:$H$4950,5,FALSE),""),""),"")</f>
        <v/>
      </c>
      <c r="AP90" s="3" t="str">
        <f>IF(AO90&lt;&gt;"",IF(AO90&lt;&gt;"LIBSETS_DROP_MECHANIC_MONSTER_NAME",VLOOKUP(AO90,'LibSets constants'!$I$4:$L$1000,3,FALSE),""),"")</f>
        <v/>
      </c>
      <c r="AQ90" s="3" t="str">
        <f>IF(AO90&lt;&gt;"",IF(AO90&lt;&gt;"LIBSETS_DROP_MECHANIC_MONSTER_NAME",VLOOKUP(AO90,'LibSets constants'!$I$4:$L$1000,4,FALSE),""),"")</f>
        <v/>
      </c>
      <c r="AR90" s="3" t="str">
        <f>IF(G90&lt;&gt;"LIBSETS_SETTYPE_BATTLEGROUND",IF(G90&lt;&gt;"LIBSETS_SETTYPE_SPECIAL",IF(AS90&lt;&gt;"",VLOOKUP(AS90,'ESO zone constants'!$D$2:$H$4950,5,FALSE),""),""),"")</f>
        <v/>
      </c>
      <c r="AU90" s="3" t="str">
        <f>IF(AT90&lt;&gt;"",IF(AT90&lt;&gt;"LIBSETS_DROP_MECHANIC_MONSTER_NAME",VLOOKUP(AT90,'LibSets constants'!$I$4:$L$1000,3,FALSE),""),"")</f>
        <v/>
      </c>
      <c r="AV90" s="3" t="str">
        <f>IF(AT90&lt;&gt;"",IF(AT90&lt;&gt;"LIBSETS_DROP_MECHANIC_MONSTER_NAME",VLOOKUP(AT90,'LibSets constants'!$I$4:$L$1000,4,FALSE),""),"")</f>
        <v/>
      </c>
      <c r="AW90" s="21" t="str">
        <f t="shared" si="7"/>
        <v>[108] = {wayshrines={-1,-1,-1,}, dlcId=DLC_BASE_GAME</v>
      </c>
      <c r="AX90" s="21" t="str">
        <f t="shared" si="8"/>
        <v>, zoneIds={181,181}, veteran=false</v>
      </c>
      <c r="AY90" s="21" t="str">
        <f t="shared" si="9"/>
        <v>, setType=LIBSETS_SETTYPE_CYRODIIL</v>
      </c>
      <c r="AZ90" s="21" t="str">
        <f t="shared" si="10"/>
        <v>, dropMechanic={LIBSETS_DROP_MECHANIC_MAIL_PVP_REWARDS_FOR_THE_WORTHY,LIBSETS_DROP_MECHANIC_CITY_CYRODIIL_VLASTARUS}},</v>
      </c>
      <c r="BA90" s="21" t="str">
        <f t="shared" si="11"/>
        <v xml:space="preserve"> --Ravager / Verwüster   [Cyrodiil, Cyrodiil]</v>
      </c>
    </row>
    <row r="91" spans="1:53" s="28" customFormat="1" x14ac:dyDescent="0.25">
      <c r="A91" s="12">
        <v>109</v>
      </c>
      <c r="B91" t="s">
        <v>908</v>
      </c>
      <c r="C91" t="s">
        <v>909</v>
      </c>
      <c r="D91" s="3">
        <f t="shared" si="6"/>
        <v>109</v>
      </c>
      <c r="E91"/>
      <c r="F91"/>
      <c r="G91" s="8" t="s">
        <v>1650</v>
      </c>
      <c r="H91"/>
      <c r="I91" t="s">
        <v>97</v>
      </c>
      <c r="J91" t="s">
        <v>97</v>
      </c>
      <c r="K91">
        <v>-1</v>
      </c>
      <c r="L91">
        <v>-1</v>
      </c>
      <c r="M91">
        <v>-1</v>
      </c>
      <c r="N91">
        <v>0</v>
      </c>
      <c r="O91" s="70" t="s">
        <v>131</v>
      </c>
      <c r="P91" s="3">
        <f>IF(AND(G91&lt;&gt;"LIBSETS_SETTYPE_BATTLEGROUND",G91&lt;&gt;"LIBSETS_SETTYPE_SPECIAL",G91&lt;&gt;"LIBSETS_SETTYPE_MYTHIC"), IF(Q91&lt;&gt;"",VLOOKUP(Q91,'ESO zone constants'!$D$2:$H$4950,5,FALSE),""),"")</f>
        <v>181</v>
      </c>
      <c r="Q91" t="str">
        <f>IF(OR(K91="",K91&lt;=0,ISERROR(K91)),IF(AND(O91&lt;&gt;"",NOT(ISERROR(O91))),O91, ""),VLOOKUP(K91,'ESO wayshrine node constants'!$A$3:$D$10003,4,FALSE))</f>
        <v>Cyrodiil</v>
      </c>
      <c r="R91" s="70"/>
      <c r="S91" s="19" t="str">
        <f>IF(AND(R91&lt;&gt;"",NOT(ISERROR(R91))),R91,IF(P91&lt;&gt;"",IF(NOT(ISERROR(VLOOKUP(P91,'ESO Dungeon constants'!$D$3:$H$9999,5,FALSE))),VLOOKUP(P91,'ESO Dungeon constants'!$D$3:$I$9999,6,FALSE),VLOOKUP(P91,'ESO zone constants'!$H$2:$K$9984,4,FALSE)),""))</f>
        <v>DLC_BASE_GAME</v>
      </c>
      <c r="T91" s="3" t="str">
        <f>IF(S91&lt;&gt;"",VLOOKUP(S91,'LibSets constants'!$B$4:$C$1000,2,FALSE),"")</f>
        <v>Included in base game</v>
      </c>
      <c r="U91" s="33" t="s">
        <v>1723</v>
      </c>
      <c r="V91" s="3" t="str">
        <f>IF(U91&lt;&gt;"",IF(U91&lt;&gt;"LIBSETS_DROP_MECHANIC_MONSTER_NAME",VLOOKUP(U91,'LibSets constants'!$I$4:$L$1000,3,FALSE),""),"")</f>
        <v>Rewards for the worthy (Cyrodiil/Battleground mail)</v>
      </c>
      <c r="W91" s="3" t="str">
        <f>IF(U91&lt;&gt;"",IF(U91&lt;&gt;"LIBSETS_DROP_MECHANIC_MONSTER_NAME",VLOOKUP(U91,'LibSets constants'!$I$4:$L$1000,4,FALSE),""),"")</f>
        <v>Gerechter Lohn (Cyrodiil/Schlachtfeld Mail)</v>
      </c>
      <c r="X91" s="3">
        <f>IF(G91&lt;&gt;"LIBSETS_SETTYPE_BATTLEGROUND",IF(G91&lt;&gt;"LIBSETS_SETTYPE_SPECIAL",IF(Y91&lt;&gt;"",VLOOKUP(Y91,'ESO zone constants'!$D$2:$H$4950,5,FALSE),""),""),"")</f>
        <v>181</v>
      </c>
      <c r="Y91" t="s">
        <v>131</v>
      </c>
      <c r="Z91" s="33" t="s">
        <v>1713</v>
      </c>
      <c r="AA91" s="3" t="str">
        <f>IF(Z91&lt;&gt;"",IF(Z91&lt;&gt;"LIBSETS_DROP_MECHANIC_MONSTER_NAME",VLOOKUP(Z91,'LibSets constants'!$I$4:$L$1000,3,FALSE),""),"")</f>
        <v>City Erntefurt (quartermaster)</v>
      </c>
      <c r="AB91" s="3" t="str">
        <f>IF(Z91&lt;&gt;"",IF(Z91&lt;&gt;"LIBSETS_DROP_MECHANIC_MONSTER_NAME",VLOOKUP(Z91,'LibSets constants'!$I$4:$L$1000,4,FALSE),""),"")</f>
        <v>Stadt Erntefurt (Quartiermeister)</v>
      </c>
      <c r="AC91" s="3" t="str">
        <f>IF(G91&lt;&gt;"LIBSETS_SETTYPE_BATTLEGROUND",IF(G91&lt;&gt;"LIBSETS_SETTYPE_SPECIAL",IF(AD91&lt;&gt;"",VLOOKUP(AD91,'ESO zone constants'!$D$2:$H$4950,5,FALSE),""),""),"")</f>
        <v/>
      </c>
      <c r="AD91"/>
      <c r="AE91" s="33"/>
      <c r="AF91" s="3" t="str">
        <f>IF(AE91&lt;&gt;"",IF(AE91&lt;&gt;"LIBSETS_DROP_MECHANIC_MONSTER_NAME",VLOOKUP(AE91,'LibSets constants'!$I$4:$L$1000,3,FALSE),""),"")</f>
        <v/>
      </c>
      <c r="AG91" s="3" t="str">
        <f>IF(AE91&lt;&gt;"",IF(AE91&lt;&gt;"LIBSETS_DROP_MECHANIC_MONSTER_NAME",VLOOKUP(AE91,'LibSets constants'!$I$4:$L$1000,4,FALSE),""),"")</f>
        <v/>
      </c>
      <c r="AH91" s="3" t="str">
        <f>IF(G91&lt;&gt;"LIBSETS_SETTYPE_BATTLEGROUND",IF(G91&lt;&gt;"LIBSETS_SETTYPE_SPECIAL",IF(AI91&lt;&gt;"",VLOOKUP(AI91,'ESO zone constants'!$D$2:$H$4950,5,FALSE),""),""),"")</f>
        <v/>
      </c>
      <c r="AI91"/>
      <c r="AJ91" s="33"/>
      <c r="AK91" s="3" t="str">
        <f>IF(AJ91&lt;&gt;"",IF(AJ91&lt;&gt;"LIBSETS_DROP_MECHANIC_MONSTER_NAME",VLOOKUP(AJ91,'LibSets constants'!$I$4:$L$1000,3,FALSE),""),"")</f>
        <v/>
      </c>
      <c r="AL91" s="3" t="str">
        <f>IF(AJ91&lt;&gt;"",IF(AJ91&lt;&gt;"LIBSETS_DROP_MECHANIC_MONSTER_NAME",VLOOKUP(AJ91,'LibSets constants'!$I$4:$L$1000,4,FALSE),""),"")</f>
        <v/>
      </c>
      <c r="AM91" s="3" t="str">
        <f>IF(G91&lt;&gt;"LIBSETS_SETTYPE_BATTLEGROUND",IF(G91&lt;&gt;"LIBSETS_SETTYPE_SPECIAL",IF(AN91&lt;&gt;"",VLOOKUP(AN91,'ESO zone constants'!$D$2:$H$4950,5,FALSE),""),""),"")</f>
        <v/>
      </c>
      <c r="AN91"/>
      <c r="AO91" s="33"/>
      <c r="AP91" s="3" t="str">
        <f>IF(AO91&lt;&gt;"",IF(AO91&lt;&gt;"LIBSETS_DROP_MECHANIC_MONSTER_NAME",VLOOKUP(AO91,'LibSets constants'!$I$4:$L$1000,3,FALSE),""),"")</f>
        <v/>
      </c>
      <c r="AQ91" s="3" t="str">
        <f>IF(AO91&lt;&gt;"",IF(AO91&lt;&gt;"LIBSETS_DROP_MECHANIC_MONSTER_NAME",VLOOKUP(AO91,'LibSets constants'!$I$4:$L$1000,4,FALSE),""),"")</f>
        <v/>
      </c>
      <c r="AR91" s="3" t="str">
        <f>IF(G91&lt;&gt;"LIBSETS_SETTYPE_BATTLEGROUND",IF(G91&lt;&gt;"LIBSETS_SETTYPE_SPECIAL",IF(AS91&lt;&gt;"",VLOOKUP(AS91,'ESO zone constants'!$D$2:$H$4950,5,FALSE),""),""),"")</f>
        <v/>
      </c>
      <c r="AS91"/>
      <c r="AT91" s="33"/>
      <c r="AU91" s="3" t="str">
        <f>IF(AT91&lt;&gt;"",IF(AT91&lt;&gt;"LIBSETS_DROP_MECHANIC_MONSTER_NAME",VLOOKUP(AT91,'LibSets constants'!$I$4:$L$1000,3,FALSE),""),"")</f>
        <v/>
      </c>
      <c r="AV91" s="3" t="str">
        <f>IF(AT91&lt;&gt;"",IF(AT91&lt;&gt;"LIBSETS_DROP_MECHANIC_MONSTER_NAME",VLOOKUP(AT91,'LibSets constants'!$I$4:$L$1000,4,FALSE),""),"")</f>
        <v/>
      </c>
      <c r="AW91" s="21" t="str">
        <f t="shared" si="7"/>
        <v>[109] = {wayshrines={-1,-1,-1,}, dlcId=DLC_BASE_GAME</v>
      </c>
      <c r="AX91" s="21" t="str">
        <f t="shared" si="8"/>
        <v>, zoneIds={181,181}, veteran=false</v>
      </c>
      <c r="AY91" s="21" t="str">
        <f t="shared" si="9"/>
        <v>, setType=LIBSETS_SETTYPE_CYRODIIL</v>
      </c>
      <c r="AZ91" s="21" t="str">
        <f t="shared" si="10"/>
        <v>, dropMechanic={LIBSETS_DROP_MECHANIC_MAIL_PVP_REWARDS_FOR_THE_WORTHY,LIBSETS_DROP_MECHANIC_CITY_CYRODIIL_ERNTEFURT}},</v>
      </c>
      <c r="BA91" s="21" t="str">
        <f t="shared" si="11"/>
        <v xml:space="preserve"> --Light of Cyrodiil / Licht von Cyrodiil   [Cyrodiil, Cyrodiil]</v>
      </c>
    </row>
    <row r="92" spans="1:53" x14ac:dyDescent="0.25">
      <c r="A92" s="12">
        <v>110</v>
      </c>
      <c r="B92" t="s">
        <v>910</v>
      </c>
      <c r="C92" t="s">
        <v>911</v>
      </c>
      <c r="D92" s="3">
        <f t="shared" si="6"/>
        <v>110</v>
      </c>
      <c r="G92" s="8" t="s">
        <v>1652</v>
      </c>
      <c r="I92" t="s">
        <v>97</v>
      </c>
      <c r="J92" t="s">
        <v>97</v>
      </c>
      <c r="K92">
        <v>-1</v>
      </c>
      <c r="L92">
        <v>-1</v>
      </c>
      <c r="M92">
        <v>-1</v>
      </c>
      <c r="N92">
        <v>0</v>
      </c>
      <c r="O92" s="70" t="s">
        <v>102</v>
      </c>
      <c r="P92" s="3">
        <f>IF(AND(G92&lt;&gt;"LIBSETS_SETTYPE_BATTLEGROUND",G92&lt;&gt;"LIBSETS_SETTYPE_SPECIAL",G92&lt;&gt;"LIBSETS_SETTYPE_MYTHIC"), IF(Q92&lt;&gt;"",VLOOKUP(Q92,'ESO zone constants'!$D$2:$H$4950,5,FALSE),""),"")</f>
        <v>380</v>
      </c>
      <c r="Q92" t="str">
        <f>IF(OR(K92="",K92&lt;=0,ISERROR(K92)),IF(AND(O92&lt;&gt;"",NOT(ISERROR(O92))),O92, ""),VLOOKUP(K92,'ESO wayshrine node constants'!$A$3:$D$10003,4,FALSE))</f>
        <v>The Banished Cells I</v>
      </c>
      <c r="S92" s="19" t="str">
        <f>IF(AND(R92&lt;&gt;"",NOT(ISERROR(R92))),R92,IF(P92&lt;&gt;"",IF(NOT(ISERROR(VLOOKUP(P92,'ESO Dungeon constants'!$D$3:$H$9999,5,FALSE))),VLOOKUP(P92,'ESO Dungeon constants'!$D$3:$I$9999,6,FALSE),VLOOKUP(P92,'ESO zone constants'!$H$2:$K$9984,4,FALSE)),""))</f>
        <v>DLC_BASE_GAME</v>
      </c>
      <c r="T92" s="3" t="str">
        <f>IF(S92&lt;&gt;"",VLOOKUP(S92,'LibSets constants'!$B$4:$C$1000,2,FALSE),"")</f>
        <v>Included in base game</v>
      </c>
      <c r="V92" s="3" t="str">
        <f>IF(U92&lt;&gt;"",IF(U92&lt;&gt;"LIBSETS_DROP_MECHANIC_MONSTER_NAME",VLOOKUP(U92,'LibSets constants'!$I$4:$L$1000,3,FALSE),""),"")</f>
        <v/>
      </c>
      <c r="W92" s="3" t="str">
        <f>IF(U92&lt;&gt;"",IF(U92&lt;&gt;"LIBSETS_DROP_MECHANIC_MONSTER_NAME",VLOOKUP(U92,'LibSets constants'!$I$4:$L$1000,4,FALSE),""),"")</f>
        <v/>
      </c>
      <c r="X92" s="3">
        <f>IF(G92&lt;&gt;"LIBSETS_SETTYPE_BATTLEGROUND",IF(G92&lt;&gt;"LIBSETS_SETTYPE_SPECIAL",IF(Y92&lt;&gt;"",VLOOKUP(Y92,'ESO zone constants'!$D$2:$H$4950,5,FALSE),""),""),"")</f>
        <v>935</v>
      </c>
      <c r="Y92" t="s">
        <v>103</v>
      </c>
      <c r="AA92" s="3" t="str">
        <f>IF(Z92&lt;&gt;"",IF(Z92&lt;&gt;"LIBSETS_DROP_MECHANIC_MONSTER_NAME",VLOOKUP(Z92,'LibSets constants'!$I$4:$L$1000,3,FALSE),""),"")</f>
        <v/>
      </c>
      <c r="AB92" s="3" t="str">
        <f>IF(Z92&lt;&gt;"",IF(Z92&lt;&gt;"LIBSETS_DROP_MECHANIC_MONSTER_NAME",VLOOKUP(Z92,'LibSets constants'!$I$4:$L$1000,4,FALSE),""),"")</f>
        <v/>
      </c>
      <c r="AC92" s="3" t="str">
        <f>IF(G92&lt;&gt;"LIBSETS_SETTYPE_BATTLEGROUND",IF(G92&lt;&gt;"LIBSETS_SETTYPE_SPECIAL",IF(AD92&lt;&gt;"",VLOOKUP(AD92,'ESO zone constants'!$D$2:$H$4950,5,FALSE),""),""),"")</f>
        <v/>
      </c>
      <c r="AF92" s="3" t="str">
        <f>IF(AE92&lt;&gt;"",IF(AE92&lt;&gt;"LIBSETS_DROP_MECHANIC_MONSTER_NAME",VLOOKUP(AE92,'LibSets constants'!$I$4:$L$1000,3,FALSE),""),"")</f>
        <v/>
      </c>
      <c r="AG92" s="3" t="str">
        <f>IF(AE92&lt;&gt;"",IF(AE92&lt;&gt;"LIBSETS_DROP_MECHANIC_MONSTER_NAME",VLOOKUP(AE92,'LibSets constants'!$I$4:$L$1000,4,FALSE),""),"")</f>
        <v/>
      </c>
      <c r="AH92" s="3" t="str">
        <f>IF(G92&lt;&gt;"LIBSETS_SETTYPE_BATTLEGROUND",IF(G92&lt;&gt;"LIBSETS_SETTYPE_SPECIAL",IF(AI92&lt;&gt;"",VLOOKUP(AI92,'ESO zone constants'!$D$2:$H$4950,5,FALSE),""),""),"")</f>
        <v/>
      </c>
      <c r="AK92" s="3" t="str">
        <f>IF(AJ92&lt;&gt;"",IF(AJ92&lt;&gt;"LIBSETS_DROP_MECHANIC_MONSTER_NAME",VLOOKUP(AJ92,'LibSets constants'!$I$4:$L$1000,3,FALSE),""),"")</f>
        <v/>
      </c>
      <c r="AL92" s="3" t="str">
        <f>IF(AJ92&lt;&gt;"",IF(AJ92&lt;&gt;"LIBSETS_DROP_MECHANIC_MONSTER_NAME",VLOOKUP(AJ92,'LibSets constants'!$I$4:$L$1000,4,FALSE),""),"")</f>
        <v/>
      </c>
      <c r="AM92" s="3" t="str">
        <f>IF(G92&lt;&gt;"LIBSETS_SETTYPE_BATTLEGROUND",IF(G92&lt;&gt;"LIBSETS_SETTYPE_SPECIAL",IF(AN92&lt;&gt;"",VLOOKUP(AN92,'ESO zone constants'!$D$2:$H$4950,5,FALSE),""),""),"")</f>
        <v/>
      </c>
      <c r="AP92" s="3" t="str">
        <f>IF(AO92&lt;&gt;"",IF(AO92&lt;&gt;"LIBSETS_DROP_MECHANIC_MONSTER_NAME",VLOOKUP(AO92,'LibSets constants'!$I$4:$L$1000,3,FALSE),""),"")</f>
        <v/>
      </c>
      <c r="AQ92" s="3" t="str">
        <f>IF(AO92&lt;&gt;"",IF(AO92&lt;&gt;"LIBSETS_DROP_MECHANIC_MONSTER_NAME",VLOOKUP(AO92,'LibSets constants'!$I$4:$L$1000,4,FALSE),""),"")</f>
        <v/>
      </c>
      <c r="AR92" s="3" t="str">
        <f>IF(G92&lt;&gt;"LIBSETS_SETTYPE_BATTLEGROUND",IF(G92&lt;&gt;"LIBSETS_SETTYPE_SPECIAL",IF(AS92&lt;&gt;"",VLOOKUP(AS92,'ESO zone constants'!$D$2:$H$4950,5,FALSE),""),""),"")</f>
        <v/>
      </c>
      <c r="AU92" s="3" t="str">
        <f>IF(AT92&lt;&gt;"",IF(AT92&lt;&gt;"LIBSETS_DROP_MECHANIC_MONSTER_NAME",VLOOKUP(AT92,'LibSets constants'!$I$4:$L$1000,3,FALSE),""),"")</f>
        <v/>
      </c>
      <c r="AV92" s="3" t="str">
        <f>IF(AT92&lt;&gt;"",IF(AT92&lt;&gt;"LIBSETS_DROP_MECHANIC_MONSTER_NAME",VLOOKUP(AT92,'LibSets constants'!$I$4:$L$1000,4,FALSE),""),"")</f>
        <v/>
      </c>
      <c r="AW92" s="21" t="str">
        <f t="shared" si="7"/>
        <v>[110] = {wayshrines={-1,-1,-1,}, dlcId=DLC_BASE_GAME</v>
      </c>
      <c r="AX92" s="21" t="str">
        <f t="shared" si="8"/>
        <v>, zoneIds={380,935}, veteran=false</v>
      </c>
      <c r="AY92" s="21" t="str">
        <f t="shared" si="9"/>
        <v>, setType=LIBSETS_SETTYPE_DUNGEON</v>
      </c>
      <c r="AZ92" s="21" t="str">
        <f t="shared" si="10"/>
        <v>},</v>
      </c>
      <c r="BA92" s="21" t="str">
        <f t="shared" si="11"/>
        <v xml:space="preserve"> --Sanctuary / Heiligtum   [The Banished Cells I, The Banished Cells II]</v>
      </c>
    </row>
    <row r="93" spans="1:53" x14ac:dyDescent="0.25">
      <c r="A93" s="12">
        <v>111</v>
      </c>
      <c r="B93" t="s">
        <v>912</v>
      </c>
      <c r="C93" t="s">
        <v>913</v>
      </c>
      <c r="D93" s="3">
        <f t="shared" si="6"/>
        <v>111</v>
      </c>
      <c r="G93" s="8" t="s">
        <v>1650</v>
      </c>
      <c r="I93" t="s">
        <v>97</v>
      </c>
      <c r="J93" t="s">
        <v>97</v>
      </c>
      <c r="K93">
        <v>-1</v>
      </c>
      <c r="L93">
        <v>-1</v>
      </c>
      <c r="M93">
        <v>-1</v>
      </c>
      <c r="N93">
        <v>0</v>
      </c>
      <c r="O93" s="70" t="s">
        <v>131</v>
      </c>
      <c r="P93" s="3">
        <f>IF(AND(G93&lt;&gt;"LIBSETS_SETTYPE_BATTLEGROUND",G93&lt;&gt;"LIBSETS_SETTYPE_SPECIAL",G93&lt;&gt;"LIBSETS_SETTYPE_MYTHIC"), IF(Q93&lt;&gt;"",VLOOKUP(Q93,'ESO zone constants'!$D$2:$H$4950,5,FALSE),""),"")</f>
        <v>181</v>
      </c>
      <c r="Q93" t="str">
        <f>IF(OR(K93="",K93&lt;=0,ISERROR(K93)),IF(AND(O93&lt;&gt;"",NOT(ISERROR(O93))),O93, ""),VLOOKUP(K93,'ESO wayshrine node constants'!$A$3:$D$10003,4,FALSE))</f>
        <v>Cyrodiil</v>
      </c>
      <c r="S93" s="19" t="str">
        <f>IF(AND(R93&lt;&gt;"",NOT(ISERROR(R93))),R93,IF(P93&lt;&gt;"",IF(NOT(ISERROR(VLOOKUP(P93,'ESO Dungeon constants'!$D$3:$H$9999,5,FALSE))),VLOOKUP(P93,'ESO Dungeon constants'!$D$3:$I$9999,6,FALSE),VLOOKUP(P93,'ESO zone constants'!$H$2:$K$9984,4,FALSE)),""))</f>
        <v>DLC_BASE_GAME</v>
      </c>
      <c r="T93" s="3" t="str">
        <f>IF(S93&lt;&gt;"",VLOOKUP(S93,'LibSets constants'!$B$4:$C$1000,2,FALSE),"")</f>
        <v>Included in base game</v>
      </c>
      <c r="U93" s="33" t="s">
        <v>1723</v>
      </c>
      <c r="V93" s="44" t="str">
        <f>IF(U93&lt;&gt;"",IF(U93&lt;&gt;"LIBSETS_DROP_MECHANIC_MONSTER_NAME",VLOOKUP(U93,'LibSets constants'!$I$4:$L$1000,3,FALSE),""),"")</f>
        <v>Rewards for the worthy (Cyrodiil/Battleground mail)</v>
      </c>
      <c r="W93" s="44" t="str">
        <f>IF(U93&lt;&gt;"",IF(U93&lt;&gt;"LIBSETS_DROP_MECHANIC_MONSTER_NAME",VLOOKUP(U93,'LibSets constants'!$I$4:$L$1000,4,FALSE),""),"")</f>
        <v>Gerechter Lohn (Cyrodiil/Schlachtfeld Mail)</v>
      </c>
      <c r="X93" s="3">
        <f>IF(G93&lt;&gt;"LIBSETS_SETTYPE_BATTLEGROUND",IF(G93&lt;&gt;"LIBSETS_SETTYPE_SPECIAL",IF(Y93&lt;&gt;"",VLOOKUP(Y93,'ESO zone constants'!$D$2:$H$4950,5,FALSE),""),""),"")</f>
        <v>181</v>
      </c>
      <c r="Y93" t="s">
        <v>131</v>
      </c>
      <c r="Z93" s="45" t="s">
        <v>1714</v>
      </c>
      <c r="AA93" s="44" t="str">
        <f>IF(Z93&lt;&gt;"",IF(Z93&lt;&gt;"LIBSETS_DROP_MECHANIC_MONSTER_NAME",VLOOKUP(Z93,'LibSets constants'!$I$4:$L$1000,3,FALSE),""),"")</f>
        <v>City Bruma (quartermaster)</v>
      </c>
      <c r="AB93" s="44" t="str">
        <f>IF(Z93&lt;&gt;"",IF(Z93&lt;&gt;"LIBSETS_DROP_MECHANIC_MONSTER_NAME",VLOOKUP(Z93,'LibSets constants'!$I$4:$L$1000,4,FALSE),""),"")</f>
        <v>Stadt Bruma (Quartiermeister)</v>
      </c>
      <c r="AC93" s="3" t="str">
        <f>IF(G93&lt;&gt;"LIBSETS_SETTYPE_BATTLEGROUND",IF(G93&lt;&gt;"LIBSETS_SETTYPE_SPECIAL",IF(AD93&lt;&gt;"",VLOOKUP(AD93,'ESO zone constants'!$D$2:$H$4950,5,FALSE),""),""),"")</f>
        <v/>
      </c>
      <c r="AE93" s="45"/>
      <c r="AF93" s="44" t="str">
        <f>IF(AE93&lt;&gt;"",IF(AE93&lt;&gt;"LIBSETS_DROP_MECHANIC_MONSTER_NAME",VLOOKUP(AE93,'LibSets constants'!$I$4:$L$1000,3,FALSE),""),"")</f>
        <v/>
      </c>
      <c r="AG93" s="44" t="str">
        <f>IF(AE93&lt;&gt;"",IF(AE93&lt;&gt;"LIBSETS_DROP_MECHANIC_MONSTER_NAME",VLOOKUP(AE93,'LibSets constants'!$I$4:$L$1000,4,FALSE),""),"")</f>
        <v/>
      </c>
      <c r="AH93" s="3" t="str">
        <f>IF(G93&lt;&gt;"LIBSETS_SETTYPE_BATTLEGROUND",IF(G93&lt;&gt;"LIBSETS_SETTYPE_SPECIAL",IF(AI93&lt;&gt;"",VLOOKUP(AI93,'ESO zone constants'!$D$2:$H$4950,5,FALSE),""),""),"")</f>
        <v/>
      </c>
      <c r="AJ93" s="45"/>
      <c r="AK93" s="44" t="str">
        <f>IF(AJ93&lt;&gt;"",IF(AJ93&lt;&gt;"LIBSETS_DROP_MECHANIC_MONSTER_NAME",VLOOKUP(AJ93,'LibSets constants'!$I$4:$L$1000,3,FALSE),""),"")</f>
        <v/>
      </c>
      <c r="AL93" s="44" t="str">
        <f>IF(AJ93&lt;&gt;"",IF(AJ93&lt;&gt;"LIBSETS_DROP_MECHANIC_MONSTER_NAME",VLOOKUP(AJ93,'LibSets constants'!$I$4:$L$1000,4,FALSE),""),"")</f>
        <v/>
      </c>
      <c r="AM93" s="3" t="str">
        <f>IF(G93&lt;&gt;"LIBSETS_SETTYPE_BATTLEGROUND",IF(G93&lt;&gt;"LIBSETS_SETTYPE_SPECIAL",IF(AN93&lt;&gt;"",VLOOKUP(AN93,'ESO zone constants'!$D$2:$H$4950,5,FALSE),""),""),"")</f>
        <v/>
      </c>
      <c r="AO93" s="45"/>
      <c r="AP93" s="44" t="str">
        <f>IF(AO93&lt;&gt;"",IF(AO93&lt;&gt;"LIBSETS_DROP_MECHANIC_MONSTER_NAME",VLOOKUP(AO93,'LibSets constants'!$I$4:$L$1000,3,FALSE),""),"")</f>
        <v/>
      </c>
      <c r="AQ93" s="44" t="str">
        <f>IF(AO93&lt;&gt;"",IF(AO93&lt;&gt;"LIBSETS_DROP_MECHANIC_MONSTER_NAME",VLOOKUP(AO93,'LibSets constants'!$I$4:$L$1000,4,FALSE),""),"")</f>
        <v/>
      </c>
      <c r="AR93" s="3" t="str">
        <f>IF(G93&lt;&gt;"LIBSETS_SETTYPE_BATTLEGROUND",IF(G93&lt;&gt;"LIBSETS_SETTYPE_SPECIAL",IF(AS93&lt;&gt;"",VLOOKUP(AS93,'ESO zone constants'!$D$2:$H$4950,5,FALSE),""),""),"")</f>
        <v/>
      </c>
      <c r="AT93" s="45"/>
      <c r="AU93" s="44" t="str">
        <f>IF(AT93&lt;&gt;"",IF(AT93&lt;&gt;"LIBSETS_DROP_MECHANIC_MONSTER_NAME",VLOOKUP(AT93,'LibSets constants'!$I$4:$L$1000,3,FALSE),""),"")</f>
        <v/>
      </c>
      <c r="AV93" s="44" t="str">
        <f>IF(AT93&lt;&gt;"",IF(AT93&lt;&gt;"LIBSETS_DROP_MECHANIC_MONSTER_NAME",VLOOKUP(AT93,'LibSets constants'!$I$4:$L$1000,4,FALSE),""),"")</f>
        <v/>
      </c>
      <c r="AW93" s="21" t="str">
        <f t="shared" si="7"/>
        <v>[111] = {wayshrines={-1,-1,-1,}, dlcId=DLC_BASE_GAME</v>
      </c>
      <c r="AX93" s="21" t="str">
        <f t="shared" si="8"/>
        <v>, zoneIds={181,181}, veteran=false</v>
      </c>
      <c r="AY93" s="21" t="str">
        <f t="shared" si="9"/>
        <v>, setType=LIBSETS_SETTYPE_CYRODIIL</v>
      </c>
      <c r="AZ93" s="21" t="str">
        <f t="shared" si="10"/>
        <v>, dropMechanic={LIBSETS_DROP_MECHANIC_MAIL_PVP_REWARDS_FOR_THE_WORTHY,LIBSETS_DROP_MECHANIC_CITY_CYRODIIL_BRUMA}},</v>
      </c>
      <c r="BA93" s="21" t="str">
        <f t="shared" si="11"/>
        <v xml:space="preserve"> --Ward of Cyrodiil / Schutz von Cyrodiil   [Cyrodiil, Cyrodiil]</v>
      </c>
    </row>
    <row r="94" spans="1:53" x14ac:dyDescent="0.25">
      <c r="A94" s="12">
        <v>112</v>
      </c>
      <c r="B94" t="s">
        <v>914</v>
      </c>
      <c r="C94" t="s">
        <v>915</v>
      </c>
      <c r="D94" s="3">
        <f t="shared" si="6"/>
        <v>112</v>
      </c>
      <c r="G94" s="8" t="s">
        <v>1655</v>
      </c>
      <c r="I94" t="s">
        <v>97</v>
      </c>
      <c r="J94" t="s">
        <v>97</v>
      </c>
      <c r="K94">
        <v>-1</v>
      </c>
      <c r="L94">
        <v>-1</v>
      </c>
      <c r="M94">
        <v>-1</v>
      </c>
      <c r="N94">
        <v>0</v>
      </c>
      <c r="O94" s="70" t="s">
        <v>110</v>
      </c>
      <c r="P94" s="3">
        <f>IF(AND(G94&lt;&gt;"LIBSETS_SETTYPE_BATTLEGROUND",G94&lt;&gt;"LIBSETS_SETTYPE_SPECIAL",G94&lt;&gt;"LIBSETS_SETTYPE_MYTHIC"), IF(Q94&lt;&gt;"",VLOOKUP(Q94,'ESO zone constants'!$D$2:$H$4950,5,FALSE),""),"")</f>
        <v>19</v>
      </c>
      <c r="Q94" t="str">
        <f>IF(OR(K94="",K94&lt;=0,ISERROR(K94)),IF(AND(O94&lt;&gt;"",NOT(ISERROR(O94))),O94, ""),VLOOKUP(K94,'ESO wayshrine node constants'!$A$3:$D$10003,4,FALSE))</f>
        <v>Stormhaven</v>
      </c>
      <c r="S94" s="19" t="str">
        <f>IF(AND(R94&lt;&gt;"",NOT(ISERROR(R94))),R94,IF(P94&lt;&gt;"",IF(NOT(ISERROR(VLOOKUP(P94,'ESO Dungeon constants'!$D$3:$H$9999,5,FALSE))),VLOOKUP(P94,'ESO Dungeon constants'!$D$3:$I$9999,6,FALSE),VLOOKUP(P94,'ESO zone constants'!$H$2:$K$9984,4,FALSE)),""))</f>
        <v>DLC_BASE_GAME</v>
      </c>
      <c r="T94" s="3" t="str">
        <f>IF(S94&lt;&gt;"",VLOOKUP(S94,'LibSets constants'!$B$4:$C$1000,2,FALSE),"")</f>
        <v>Included in base game</v>
      </c>
      <c r="U94" s="33" t="s">
        <v>1742</v>
      </c>
      <c r="V94" s="44" t="str">
        <f>IF(U94&lt;&gt;"",IF(U94&lt;&gt;"LIBSETS_DROP_MECHANIC_MONSTER_NAME",VLOOKUP(U94,'LibSets constants'!$I$4:$L$1000,3,FALSE),""),"")</f>
        <v>Delve bosses have a chance to drop a waist or feet.</v>
      </c>
      <c r="W94" s="3" t="str">
        <f>IF(U94&lt;&gt;"",IF(U94&lt;&gt;"LIBSETS_DROP_MECHANIC_MONSTER_NAME",VLOOKUP(U94,'LibSets constants'!$I$4:$L$1000,4,FALSE),""),"")</f>
        <v>Bosse in Gewölben haben die Chance, eine Taille oder Füße fallen zu lassen.</v>
      </c>
      <c r="X94" s="3" t="str">
        <f>IF(G94&lt;&gt;"LIBSETS_SETTYPE_BATTLEGROUND",IF(G94&lt;&gt;"LIBSETS_SETTYPE_SPECIAL",IF(Y94&lt;&gt;"",VLOOKUP(Y94,'ESO zone constants'!$D$2:$H$4950,5,FALSE),""),""),"")</f>
        <v/>
      </c>
      <c r="Z94" s="45" t="s">
        <v>1743</v>
      </c>
      <c r="AA94" s="44" t="str">
        <f>IF(Z94&lt;&gt;"",IF(Z94&lt;&gt;"LIBSETS_DROP_MECHANIC_MONSTER_NAME",VLOOKUP(Z94,'LibSets constants'!$I$4:$L$1000,3,FALSE),""),"")</f>
        <v>Overland group bosses have a 100% chance to drop head, chest, legs, or weapon.</v>
      </c>
      <c r="AB94" s="44" t="str">
        <f>IF(Z94&lt;&gt;"",IF(Z94&lt;&gt;"LIBSETS_DROP_MECHANIC_MONSTER_NAME",VLOOKUP(Z94,'LibSets constants'!$I$4:$L$1000,4,FALSE),""),"")</f>
        <v>Überland Gruppenbosse haben eine Chance von 100%, Kopf, Brust, Beine oder Waffen fallen zu lassen.</v>
      </c>
      <c r="AC94" s="3" t="str">
        <f>IF(G94&lt;&gt;"LIBSETS_SETTYPE_BATTLEGROUND",IF(G94&lt;&gt;"LIBSETS_SETTYPE_SPECIAL",IF(AD94&lt;&gt;"",VLOOKUP(AD94,'ESO zone constants'!$D$2:$H$4950,5,FALSE),""),""),"")</f>
        <v/>
      </c>
      <c r="AE94" s="45" t="s">
        <v>1744</v>
      </c>
      <c r="AF94" s="44" t="str">
        <f>IF(AE94&lt;&gt;"",IF(AE94&lt;&gt;"LIBSETS_DROP_MECHANIC_MONSTER_NAME",VLOOKUP(AE94,'LibSets constants'!$I$4:$L$1000,3,FALSE),""),"")</f>
        <v>Public dungeon bosses have a chance to drop a shoulder, hand, or weapon.</v>
      </c>
      <c r="AG94" s="44" t="str">
        <f>IF(AE94&lt;&gt;"",IF(AE94&lt;&gt;"LIBSETS_DROP_MECHANIC_MONSTER_NAME",VLOOKUP(AE94,'LibSets constants'!$I$4:$L$1000,4,FALSE),""),"")</f>
        <v>Öffentliche Dungeon-Bosse haben die Möglichkeit, eine Schulter, Handschuhe oder eine Waffe fallen zu lassen.</v>
      </c>
      <c r="AH94" s="3" t="str">
        <f>IF(G94&lt;&gt;"LIBSETS_SETTYPE_BATTLEGROUND",IF(G94&lt;&gt;"LIBSETS_SETTYPE_SPECIAL",IF(AI94&lt;&gt;"",VLOOKUP(AI94,'ESO zone constants'!$D$2:$H$4950,5,FALSE),""),""),"")</f>
        <v/>
      </c>
      <c r="AJ94" s="45" t="s">
        <v>1745</v>
      </c>
      <c r="AK94" s="44" t="str">
        <f>IF(AJ94&lt;&gt;"",IF(AJ94&lt;&gt;"LIBSETS_DROP_MECHANIC_MONSTER_NAME",VLOOKUP(AJ94,'LibSets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4" s="44" t="str">
        <f>IF(AJ94&lt;&gt;"",IF(AJ94&lt;&gt;"LIBSETS_DROP_MECHANIC_MONSTER_NAME",VLOOKUP(AJ94,'LibSets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4" s="3" t="str">
        <f>IF(G94&lt;&gt;"LIBSETS_SETTYPE_BATTLEGROUND",IF(G94&lt;&gt;"LIBSETS_SETTYPE_SPECIAL",IF(AN94&lt;&gt;"",VLOOKUP(AN94,'ESO zone constants'!$D$2:$H$4950,5,FALSE),""),""),"")</f>
        <v/>
      </c>
      <c r="AO94" s="45"/>
      <c r="AP94" s="44" t="str">
        <f>IF(AO94&lt;&gt;"",IF(AO94&lt;&gt;"LIBSETS_DROP_MECHANIC_MONSTER_NAME",VLOOKUP(AO94,'LibSets constants'!$I$4:$L$1000,3,FALSE),""),"")</f>
        <v/>
      </c>
      <c r="AQ94" s="44" t="str">
        <f>IF(AO94&lt;&gt;"",IF(AO94&lt;&gt;"LIBSETS_DROP_MECHANIC_MONSTER_NAME",VLOOKUP(AO94,'LibSets constants'!$I$4:$L$1000,4,FALSE),""),"")</f>
        <v/>
      </c>
      <c r="AR94" s="3" t="str">
        <f>IF(G94&lt;&gt;"LIBSETS_SETTYPE_BATTLEGROUND",IF(G94&lt;&gt;"LIBSETS_SETTYPE_SPECIAL",IF(AS94&lt;&gt;"",VLOOKUP(AS94,'ESO zone constants'!$D$2:$H$4950,5,FALSE),""),""),"")</f>
        <v/>
      </c>
      <c r="AT94" s="45"/>
      <c r="AU94" s="44" t="str">
        <f>IF(AT94&lt;&gt;"",IF(AT94&lt;&gt;"LIBSETS_DROP_MECHANIC_MONSTER_NAME",VLOOKUP(AT94,'LibSets constants'!$I$4:$L$1000,3,FALSE),""),"")</f>
        <v/>
      </c>
      <c r="AV94" s="44" t="str">
        <f>IF(AT94&lt;&gt;"",IF(AT94&lt;&gt;"LIBSETS_DROP_MECHANIC_MONSTER_NAME",VLOOKUP(AT94,'LibSets constants'!$I$4:$L$1000,4,FALSE),""),"")</f>
        <v/>
      </c>
      <c r="AW94" s="21" t="str">
        <f t="shared" si="7"/>
        <v>[112] = {wayshrines={-1,-1,-1,}, dlcId=DLC_BASE_GAME</v>
      </c>
      <c r="AX94" s="21" t="str">
        <f t="shared" si="8"/>
        <v>, zoneIds={19}, veteran=false</v>
      </c>
      <c r="AY94" s="21" t="str">
        <f t="shared" si="9"/>
        <v>, setType=LIBSETS_SETTYPE_OVERLAND</v>
      </c>
      <c r="AZ94" s="21" t="str">
        <f t="shared" si="10"/>
        <v>, dropMechanic={LIBSETS_DROP_MECHANIC_OVERLAND_BOSS_DELVE,LIBSETS_DROP_MECHANIC_OVERLAND_WORLDBOSS,LIBSETS_DROP_MECHANIC_OVERLAND_BOSS_PUBLIC_DUNGEON,LIBSETS_DROP_MECHANIC_OVERLAND_CHEST}},</v>
      </c>
      <c r="BA94" s="21" t="str">
        <f t="shared" si="11"/>
        <v xml:space="preserve"> --Night Terror / Nachtschrecken   [Stormhaven]</v>
      </c>
    </row>
    <row r="95" spans="1:53" x14ac:dyDescent="0.25">
      <c r="A95" s="12">
        <v>113</v>
      </c>
      <c r="B95" t="s">
        <v>916</v>
      </c>
      <c r="C95" t="s">
        <v>917</v>
      </c>
      <c r="D95" s="3">
        <f t="shared" si="6"/>
        <v>113</v>
      </c>
      <c r="G95" s="8" t="s">
        <v>1650</v>
      </c>
      <c r="I95" t="s">
        <v>97</v>
      </c>
      <c r="J95" t="s">
        <v>97</v>
      </c>
      <c r="K95">
        <v>-1</v>
      </c>
      <c r="L95">
        <v>-1</v>
      </c>
      <c r="M95">
        <v>-1</v>
      </c>
      <c r="N95">
        <v>0</v>
      </c>
      <c r="O95" s="70" t="s">
        <v>131</v>
      </c>
      <c r="P95" s="3">
        <f>IF(AND(G95&lt;&gt;"LIBSETS_SETTYPE_BATTLEGROUND",G95&lt;&gt;"LIBSETS_SETTYPE_SPECIAL",G95&lt;&gt;"LIBSETS_SETTYPE_MYTHIC"), IF(Q95&lt;&gt;"",VLOOKUP(Q95,'ESO zone constants'!$D$2:$H$4950,5,FALSE),""),"")</f>
        <v>181</v>
      </c>
      <c r="Q95" t="str">
        <f>IF(OR(K95="",K95&lt;=0,ISERROR(K95)),IF(AND(O95&lt;&gt;"",NOT(ISERROR(O95))),O95, ""),VLOOKUP(K95,'ESO wayshrine node constants'!$A$3:$D$10003,4,FALSE))</f>
        <v>Cyrodiil</v>
      </c>
      <c r="S95" s="19" t="str">
        <f>IF(AND(R95&lt;&gt;"",NOT(ISERROR(R95))),R95,IF(P95&lt;&gt;"",IF(NOT(ISERROR(VLOOKUP(P95,'ESO Dungeon constants'!$D$3:$H$9999,5,FALSE))),VLOOKUP(P95,'ESO Dungeon constants'!$D$3:$I$9999,6,FALSE),VLOOKUP(P95,'ESO zone constants'!$H$2:$K$9984,4,FALSE)),""))</f>
        <v>DLC_BASE_GAME</v>
      </c>
      <c r="T95" s="3" t="str">
        <f>IF(S95&lt;&gt;"",VLOOKUP(S95,'LibSets constants'!$B$4:$C$1000,2,FALSE),"")</f>
        <v>Included in base game</v>
      </c>
      <c r="U95" s="33" t="s">
        <v>1723</v>
      </c>
      <c r="V95" s="3" t="str">
        <f>IF(U95&lt;&gt;"",IF(U95&lt;&gt;"LIBSETS_DROP_MECHANIC_MONSTER_NAME",VLOOKUP(U95,'LibSets constants'!$I$4:$L$1000,3,FALSE),""),"")</f>
        <v>Rewards for the worthy (Cyrodiil/Battleground mail)</v>
      </c>
      <c r="W95" s="3" t="str">
        <f>IF(U95&lt;&gt;"",IF(U95&lt;&gt;"LIBSETS_DROP_MECHANIC_MONSTER_NAME",VLOOKUP(U95,'LibSets constants'!$I$4:$L$1000,4,FALSE),""),"")</f>
        <v>Gerechter Lohn (Cyrodiil/Schlachtfeld Mail)</v>
      </c>
      <c r="X95" s="3">
        <f>IF(G95&lt;&gt;"LIBSETS_SETTYPE_BATTLEGROUND",IF(G95&lt;&gt;"LIBSETS_SETTYPE_SPECIAL",IF(Y95&lt;&gt;"",VLOOKUP(Y95,'ESO zone constants'!$D$2:$H$4950,5,FALSE),""),""),"")</f>
        <v>181</v>
      </c>
      <c r="Y95" t="s">
        <v>131</v>
      </c>
      <c r="Z95" s="33" t="s">
        <v>1716</v>
      </c>
      <c r="AA95" s="3" t="str">
        <f>IF(Z95&lt;&gt;"",IF(Z95&lt;&gt;"LIBSETS_DROP_MECHANIC_MONSTER_NAME",VLOOKUP(Z95,'LibSets constants'!$I$4:$L$1000,3,FALSE),""),"")</f>
        <v>City Vlastarus (quartermaster)</v>
      </c>
      <c r="AB95" s="3" t="str">
        <f>IF(Z95&lt;&gt;"",IF(Z95&lt;&gt;"LIBSETS_DROP_MECHANIC_MONSTER_NAME",VLOOKUP(Z95,'LibSets constants'!$I$4:$L$1000,4,FALSE),""),"")</f>
        <v>Stadt Vlastarus (Quartiermeister)</v>
      </c>
      <c r="AC95" s="3" t="str">
        <f>IF(G95&lt;&gt;"LIBSETS_SETTYPE_BATTLEGROUND",IF(G95&lt;&gt;"LIBSETS_SETTYPE_SPECIAL",IF(AD95&lt;&gt;"",VLOOKUP(AD95,'ESO zone constants'!$D$2:$H$4950,5,FALSE),""),""),"")</f>
        <v/>
      </c>
      <c r="AF95" s="3" t="str">
        <f>IF(AE95&lt;&gt;"",IF(AE95&lt;&gt;"LIBSETS_DROP_MECHANIC_MONSTER_NAME",VLOOKUP(AE95,'LibSets constants'!$I$4:$L$1000,3,FALSE),""),"")</f>
        <v/>
      </c>
      <c r="AG95" s="3" t="str">
        <f>IF(AE95&lt;&gt;"",IF(AE95&lt;&gt;"LIBSETS_DROP_MECHANIC_MONSTER_NAME",VLOOKUP(AE95,'LibSets constants'!$I$4:$L$1000,4,FALSE),""),"")</f>
        <v/>
      </c>
      <c r="AH95" s="3" t="str">
        <f>IF(G95&lt;&gt;"LIBSETS_SETTYPE_BATTLEGROUND",IF(G95&lt;&gt;"LIBSETS_SETTYPE_SPECIAL",IF(AI95&lt;&gt;"",VLOOKUP(AI95,'ESO zone constants'!$D$2:$H$4950,5,FALSE),""),""),"")</f>
        <v/>
      </c>
      <c r="AK95" s="3" t="str">
        <f>IF(AJ95&lt;&gt;"",IF(AJ95&lt;&gt;"LIBSETS_DROP_MECHANIC_MONSTER_NAME",VLOOKUP(AJ95,'LibSets constants'!$I$4:$L$1000,3,FALSE),""),"")</f>
        <v/>
      </c>
      <c r="AL95" s="3" t="str">
        <f>IF(AJ95&lt;&gt;"",IF(AJ95&lt;&gt;"LIBSETS_DROP_MECHANIC_MONSTER_NAME",VLOOKUP(AJ95,'LibSets constants'!$I$4:$L$1000,4,FALSE),""),"")</f>
        <v/>
      </c>
      <c r="AM95" s="3" t="str">
        <f>IF(G95&lt;&gt;"LIBSETS_SETTYPE_BATTLEGROUND",IF(G95&lt;&gt;"LIBSETS_SETTYPE_SPECIAL",IF(AN95&lt;&gt;"",VLOOKUP(AN95,'ESO zone constants'!$D$2:$H$4950,5,FALSE),""),""),"")</f>
        <v/>
      </c>
      <c r="AP95" s="3" t="str">
        <f>IF(AO95&lt;&gt;"",IF(AO95&lt;&gt;"LIBSETS_DROP_MECHANIC_MONSTER_NAME",VLOOKUP(AO95,'LibSets constants'!$I$4:$L$1000,3,FALSE),""),"")</f>
        <v/>
      </c>
      <c r="AQ95" s="3" t="str">
        <f>IF(AO95&lt;&gt;"",IF(AO95&lt;&gt;"LIBSETS_DROP_MECHANIC_MONSTER_NAME",VLOOKUP(AO95,'LibSets constants'!$I$4:$L$1000,4,FALSE),""),"")</f>
        <v/>
      </c>
      <c r="AR95" s="3" t="str">
        <f>IF(G95&lt;&gt;"LIBSETS_SETTYPE_BATTLEGROUND",IF(G95&lt;&gt;"LIBSETS_SETTYPE_SPECIAL",IF(AS95&lt;&gt;"",VLOOKUP(AS95,'ESO zone constants'!$D$2:$H$4950,5,FALSE),""),""),"")</f>
        <v/>
      </c>
      <c r="AU95" s="3" t="str">
        <f>IF(AT95&lt;&gt;"",IF(AT95&lt;&gt;"LIBSETS_DROP_MECHANIC_MONSTER_NAME",VLOOKUP(AT95,'LibSets constants'!$I$4:$L$1000,3,FALSE),""),"")</f>
        <v/>
      </c>
      <c r="AV95" s="3" t="str">
        <f>IF(AT95&lt;&gt;"",IF(AT95&lt;&gt;"LIBSETS_DROP_MECHANIC_MONSTER_NAME",VLOOKUP(AT95,'LibSets constants'!$I$4:$L$1000,4,FALSE),""),"")</f>
        <v/>
      </c>
      <c r="AW95" s="21" t="str">
        <f t="shared" si="7"/>
        <v>[113] = {wayshrines={-1,-1,-1,}, dlcId=DLC_BASE_GAME</v>
      </c>
      <c r="AX95" s="21" t="str">
        <f t="shared" si="8"/>
        <v>, zoneIds={181,181}, veteran=false</v>
      </c>
      <c r="AY95" s="21" t="str">
        <f t="shared" si="9"/>
        <v>, setType=LIBSETS_SETTYPE_CYRODIIL</v>
      </c>
      <c r="AZ95" s="21" t="str">
        <f t="shared" si="10"/>
        <v>, dropMechanic={LIBSETS_DROP_MECHANIC_MAIL_PVP_REWARDS_FOR_THE_WORTHY,LIBSETS_DROP_MECHANIC_CITY_CYRODIIL_VLASTARUS}},</v>
      </c>
      <c r="BA95" s="21" t="str">
        <f t="shared" si="11"/>
        <v xml:space="preserve"> --Crest of Cyrodiil / Wappen von Cyrodiil   [Cyrodiil, Cyrodiil]</v>
      </c>
    </row>
    <row r="96" spans="1:53" x14ac:dyDescent="0.25">
      <c r="A96" s="12">
        <v>114</v>
      </c>
      <c r="B96" t="s">
        <v>918</v>
      </c>
      <c r="C96" t="s">
        <v>919</v>
      </c>
      <c r="D96" s="3">
        <f t="shared" si="6"/>
        <v>114</v>
      </c>
      <c r="G96" s="8" t="s">
        <v>1655</v>
      </c>
      <c r="I96" t="s">
        <v>97</v>
      </c>
      <c r="J96" t="s">
        <v>97</v>
      </c>
      <c r="K96">
        <v>-1</v>
      </c>
      <c r="L96">
        <v>-1</v>
      </c>
      <c r="M96">
        <v>-1</v>
      </c>
      <c r="N96">
        <v>0</v>
      </c>
      <c r="O96" s="70" t="s">
        <v>271</v>
      </c>
      <c r="P96" s="3">
        <f>IF(AND(G96&lt;&gt;"LIBSETS_SETTYPE_BATTLEGROUND",G96&lt;&gt;"LIBSETS_SETTYPE_SPECIAL",G96&lt;&gt;"LIBSETS_SETTYPE_MYTHIC"), IF(Q96&lt;&gt;"",VLOOKUP(Q96,'ESO zone constants'!$D$2:$H$4950,5,FALSE),""),"")</f>
        <v>382</v>
      </c>
      <c r="Q96" t="str">
        <f>IF(OR(K96="",K96&lt;=0,ISERROR(K96)),IF(AND(O96&lt;&gt;"",NOT(ISERROR(O96))),O96, ""),VLOOKUP(K96,'ESO wayshrine node constants'!$A$3:$D$10003,4,FALSE))</f>
        <v>Reaper's March</v>
      </c>
      <c r="S96" s="19" t="str">
        <f>IF(AND(R96&lt;&gt;"",NOT(ISERROR(R96))),R96,IF(P96&lt;&gt;"",IF(NOT(ISERROR(VLOOKUP(P96,'ESO Dungeon constants'!$D$3:$H$9999,5,FALSE))),VLOOKUP(P96,'ESO Dungeon constants'!$D$3:$I$9999,6,FALSE),VLOOKUP(P96,'ESO zone constants'!$H$2:$K$9984,4,FALSE)),""))</f>
        <v>DLC_BASE_GAME</v>
      </c>
      <c r="T96" s="3" t="str">
        <f>IF(S96&lt;&gt;"",VLOOKUP(S96,'LibSets constants'!$B$4:$C$1000,2,FALSE),"")</f>
        <v>Included in base game</v>
      </c>
      <c r="U96" s="33" t="s">
        <v>1742</v>
      </c>
      <c r="V96" s="3" t="str">
        <f>IF(U96&lt;&gt;"",IF(U96&lt;&gt;"LIBSETS_DROP_MECHANIC_MONSTER_NAME",VLOOKUP(U96,'LibSets constants'!$I$4:$L$1000,3,FALSE),""),"")</f>
        <v>Delve bosses have a chance to drop a waist or feet.</v>
      </c>
      <c r="W96" s="3" t="str">
        <f>IF(U96&lt;&gt;"",IF(U96&lt;&gt;"LIBSETS_DROP_MECHANIC_MONSTER_NAME",VLOOKUP(U96,'LibSets constants'!$I$4:$L$1000,4,FALSE),""),"")</f>
        <v>Bosse in Gewölben haben die Chance, eine Taille oder Füße fallen zu lassen.</v>
      </c>
      <c r="X96" s="3" t="str">
        <f>IF(G96&lt;&gt;"LIBSETS_SETTYPE_BATTLEGROUND",IF(G96&lt;&gt;"LIBSETS_SETTYPE_SPECIAL",IF(Y96&lt;&gt;"",VLOOKUP(Y96,'ESO zone constants'!$D$2:$H$4950,5,FALSE),""),""),"")</f>
        <v/>
      </c>
      <c r="Z96" s="33" t="s">
        <v>1743</v>
      </c>
      <c r="AA96" s="3" t="str">
        <f>IF(Z96&lt;&gt;"",IF(Z96&lt;&gt;"LIBSETS_DROP_MECHANIC_MONSTER_NAME",VLOOKUP(Z96,'LibSets constants'!$I$4:$L$1000,3,FALSE),""),"")</f>
        <v>Overland group bosses have a 100% chance to drop head, chest, legs, or weapon.</v>
      </c>
      <c r="AB96" s="3" t="str">
        <f>IF(Z96&lt;&gt;"",IF(Z96&lt;&gt;"LIBSETS_DROP_MECHANIC_MONSTER_NAME",VLOOKUP(Z96,'LibSets constants'!$I$4:$L$1000,4,FALSE),""),"")</f>
        <v>Überland Gruppenbosse haben eine Chance von 100%, Kopf, Brust, Beine oder Waffen fallen zu lassen.</v>
      </c>
      <c r="AC96" s="3" t="str">
        <f>IF(G96&lt;&gt;"LIBSETS_SETTYPE_BATTLEGROUND",IF(G96&lt;&gt;"LIBSETS_SETTYPE_SPECIAL",IF(AD96&lt;&gt;"",VLOOKUP(AD96,'ESO zone constants'!$D$2:$H$4950,5,FALSE),""),""),"")</f>
        <v/>
      </c>
      <c r="AE96" s="33" t="s">
        <v>1744</v>
      </c>
      <c r="AF96" s="3" t="str">
        <f>IF(AE96&lt;&gt;"",IF(AE96&lt;&gt;"LIBSETS_DROP_MECHANIC_MONSTER_NAME",VLOOKUP(AE96,'LibSets constants'!$I$4:$L$1000,3,FALSE),""),"")</f>
        <v>Public dungeon bosses have a chance to drop a shoulder, hand, or weapon.</v>
      </c>
      <c r="AG96" s="3" t="str">
        <f>IF(AE96&lt;&gt;"",IF(AE96&lt;&gt;"LIBSETS_DROP_MECHANIC_MONSTER_NAME",VLOOKUP(AE96,'LibSets constants'!$I$4:$L$1000,4,FALSE),""),"")</f>
        <v>Öffentliche Dungeon-Bosse haben die Möglichkeit, eine Schulter, Handschuhe oder eine Waffe fallen zu lassen.</v>
      </c>
      <c r="AH96" s="3" t="str">
        <f>IF(G96&lt;&gt;"LIBSETS_SETTYPE_BATTLEGROUND",IF(G96&lt;&gt;"LIBSETS_SETTYPE_SPECIAL",IF(AI96&lt;&gt;"",VLOOKUP(AI96,'ESO zone constants'!$D$2:$H$4950,5,FALSE),""),""),"")</f>
        <v/>
      </c>
      <c r="AJ96" s="33" t="s">
        <v>1745</v>
      </c>
      <c r="AK96" s="3" t="str">
        <f>IF(AJ96&lt;&gt;"",IF(AJ96&lt;&gt;"LIBSETS_DROP_MECHANIC_MONSTER_NAME",VLOOKUP(AJ96,'LibSets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6" s="3" t="str">
        <f>IF(AJ96&lt;&gt;"",IF(AJ96&lt;&gt;"LIBSETS_DROP_MECHANIC_MONSTER_NAME",VLOOKUP(AJ96,'LibSets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6" s="3" t="str">
        <f>IF(G96&lt;&gt;"LIBSETS_SETTYPE_BATTLEGROUND",IF(G96&lt;&gt;"LIBSETS_SETTYPE_SPECIAL",IF(AN96&lt;&gt;"",VLOOKUP(AN96,'ESO zone constants'!$D$2:$H$4950,5,FALSE),""),""),"")</f>
        <v/>
      </c>
      <c r="AP96" s="3" t="str">
        <f>IF(AO96&lt;&gt;"",IF(AO96&lt;&gt;"LIBSETS_DROP_MECHANIC_MONSTER_NAME",VLOOKUP(AO96,'LibSets constants'!$I$4:$L$1000,3,FALSE),""),"")</f>
        <v/>
      </c>
      <c r="AQ96" s="3" t="str">
        <f>IF(AO96&lt;&gt;"",IF(AO96&lt;&gt;"LIBSETS_DROP_MECHANIC_MONSTER_NAME",VLOOKUP(AO96,'LibSets constants'!$I$4:$L$1000,4,FALSE),""),"")</f>
        <v/>
      </c>
      <c r="AR96" s="3" t="str">
        <f>IF(G96&lt;&gt;"LIBSETS_SETTYPE_BATTLEGROUND",IF(G96&lt;&gt;"LIBSETS_SETTYPE_SPECIAL",IF(AS96&lt;&gt;"",VLOOKUP(AS96,'ESO zone constants'!$D$2:$H$4950,5,FALSE),""),""),"")</f>
        <v/>
      </c>
      <c r="AU96" s="3" t="str">
        <f>IF(AT96&lt;&gt;"",IF(AT96&lt;&gt;"LIBSETS_DROP_MECHANIC_MONSTER_NAME",VLOOKUP(AT96,'LibSets constants'!$I$4:$L$1000,3,FALSE),""),"")</f>
        <v/>
      </c>
      <c r="AV96" s="3" t="str">
        <f>IF(AT96&lt;&gt;"",IF(AT96&lt;&gt;"LIBSETS_DROP_MECHANIC_MONSTER_NAME",VLOOKUP(AT96,'LibSets constants'!$I$4:$L$1000,4,FALSE),""),"")</f>
        <v/>
      </c>
      <c r="AW96" s="21" t="str">
        <f t="shared" si="7"/>
        <v>[114] = {wayshrines={-1,-1,-1,}, dlcId=DLC_BASE_GAME</v>
      </c>
      <c r="AX96" s="21" t="str">
        <f t="shared" si="8"/>
        <v>, zoneIds={382}, veteran=false</v>
      </c>
      <c r="AY96" s="21" t="str">
        <f t="shared" si="9"/>
        <v>, setType=LIBSETS_SETTYPE_OVERLAND</v>
      </c>
      <c r="AZ96" s="21" t="str">
        <f t="shared" si="10"/>
        <v>, dropMechanic={LIBSETS_DROP_MECHANIC_OVERLAND_BOSS_DELVE,LIBSETS_DROP_MECHANIC_OVERLAND_WORLDBOSS,LIBSETS_DROP_MECHANIC_OVERLAND_BOSS_PUBLIC_DUNGEON,LIBSETS_DROP_MECHANIC_OVERLAND_CHEST}},</v>
      </c>
      <c r="BA96" s="21" t="str">
        <f t="shared" si="11"/>
        <v xml:space="preserve"> --Soulshine / Seelenschein   [Reaper's March]</v>
      </c>
    </row>
    <row r="97" spans="1:53" x14ac:dyDescent="0.25">
      <c r="A97" s="12">
        <v>116</v>
      </c>
      <c r="B97" t="s">
        <v>920</v>
      </c>
      <c r="C97" t="s">
        <v>921</v>
      </c>
      <c r="D97" s="3">
        <f t="shared" si="6"/>
        <v>116</v>
      </c>
      <c r="G97" s="8" t="s">
        <v>1652</v>
      </c>
      <c r="I97" t="s">
        <v>97</v>
      </c>
      <c r="J97" t="s">
        <v>97</v>
      </c>
      <c r="K97">
        <v>-1</v>
      </c>
      <c r="L97">
        <v>-1</v>
      </c>
      <c r="M97">
        <v>-1</v>
      </c>
      <c r="N97">
        <v>0</v>
      </c>
      <c r="O97" s="70" t="s">
        <v>102</v>
      </c>
      <c r="P97" s="3">
        <f>IF(AND(G97&lt;&gt;"LIBSETS_SETTYPE_BATTLEGROUND",G97&lt;&gt;"LIBSETS_SETTYPE_SPECIAL",G97&lt;&gt;"LIBSETS_SETTYPE_MYTHIC"), IF(Q97&lt;&gt;"",VLOOKUP(Q97,'ESO zone constants'!$D$2:$H$4950,5,FALSE),""),"")</f>
        <v>380</v>
      </c>
      <c r="Q97" t="str">
        <f>IF(OR(K97="",K97&lt;=0,ISERROR(K97)),IF(AND(O97&lt;&gt;"",NOT(ISERROR(O97))),O97, ""),VLOOKUP(K97,'ESO wayshrine node constants'!$A$3:$D$10003,4,FALSE))</f>
        <v>The Banished Cells I</v>
      </c>
      <c r="S97" s="19" t="str">
        <f>IF(AND(R97&lt;&gt;"",NOT(ISERROR(R97))),R97,IF(P97&lt;&gt;"",IF(NOT(ISERROR(VLOOKUP(P97,'ESO Dungeon constants'!$D$3:$H$9999,5,FALSE))),VLOOKUP(P97,'ESO Dungeon constants'!$D$3:$I$9999,6,FALSE),VLOOKUP(P97,'ESO zone constants'!$H$2:$K$9984,4,FALSE)),""))</f>
        <v>DLC_BASE_GAME</v>
      </c>
      <c r="T97" s="3" t="str">
        <f>IF(S97&lt;&gt;"",VLOOKUP(S97,'LibSets constants'!$B$4:$C$1000,2,FALSE),"")</f>
        <v>Included in base game</v>
      </c>
      <c r="V97" s="3" t="str">
        <f>IF(U97&lt;&gt;"",IF(U97&lt;&gt;"LIBSETS_DROP_MECHANIC_MONSTER_NAME",VLOOKUP(U97,'LibSets constants'!$I$4:$L$1000,3,FALSE),""),"")</f>
        <v/>
      </c>
      <c r="W97" s="3" t="str">
        <f>IF(U97&lt;&gt;"",IF(U97&lt;&gt;"LIBSETS_DROP_MECHANIC_MONSTER_NAME",VLOOKUP(U97,'LibSets constants'!$I$4:$L$1000,4,FALSE),""),"")</f>
        <v/>
      </c>
      <c r="X97" s="3">
        <f>IF(G97&lt;&gt;"LIBSETS_SETTYPE_BATTLEGROUND",IF(G97&lt;&gt;"LIBSETS_SETTYPE_SPECIAL",IF(Y97&lt;&gt;"",VLOOKUP(Y97,'ESO zone constants'!$D$2:$H$4950,5,FALSE),""),""),"")</f>
        <v>144</v>
      </c>
      <c r="Y97" t="s">
        <v>66</v>
      </c>
      <c r="AA97" s="3" t="str">
        <f>IF(Z97&lt;&gt;"",IF(Z97&lt;&gt;"LIBSETS_DROP_MECHANIC_MONSTER_NAME",VLOOKUP(Z97,'LibSets constants'!$I$4:$L$1000,3,FALSE),""),"")</f>
        <v/>
      </c>
      <c r="AB97" s="3" t="str">
        <f>IF(Z97&lt;&gt;"",IF(Z97&lt;&gt;"LIBSETS_DROP_MECHANIC_MONSTER_NAME",VLOOKUP(Z97,'LibSets constants'!$I$4:$L$1000,4,FALSE),""),"")</f>
        <v/>
      </c>
      <c r="AC97" s="3">
        <f>IF(G97&lt;&gt;"LIBSETS_SETTYPE_BATTLEGROUND",IF(G97&lt;&gt;"LIBSETS_SETTYPE_SPECIAL",IF(AD97&lt;&gt;"",VLOOKUP(AD97,'ESO zone constants'!$D$2:$H$4950,5,FALSE),""),""),"")</f>
        <v>283</v>
      </c>
      <c r="AD97" t="s">
        <v>51</v>
      </c>
      <c r="AF97" s="3" t="str">
        <f>IF(AE97&lt;&gt;"",IF(AE97&lt;&gt;"LIBSETS_DROP_MECHANIC_MONSTER_NAME",VLOOKUP(AE97,'LibSets constants'!$I$4:$L$1000,3,FALSE),""),"")</f>
        <v/>
      </c>
      <c r="AG97" s="3" t="str">
        <f>IF(AE97&lt;&gt;"",IF(AE97&lt;&gt;"LIBSETS_DROP_MECHANIC_MONSTER_NAME",VLOOKUP(AE97,'LibSets constants'!$I$4:$L$1000,4,FALSE),""),"")</f>
        <v/>
      </c>
      <c r="AH97" s="3">
        <f>IF(G97&lt;&gt;"LIBSETS_SETTYPE_BATTLEGROUND",IF(G97&lt;&gt;"LIBSETS_SETTYPE_SPECIAL",IF(AI97&lt;&gt;"",VLOOKUP(AI97,'ESO zone constants'!$D$2:$H$4950,5,FALSE),""),""),"")</f>
        <v>146</v>
      </c>
      <c r="AI97" t="s">
        <v>62</v>
      </c>
      <c r="AK97" s="3" t="str">
        <f>IF(AJ97&lt;&gt;"",IF(AJ97&lt;&gt;"LIBSETS_DROP_MECHANIC_MONSTER_NAME",VLOOKUP(AJ97,'LibSets constants'!$I$4:$L$1000,3,FALSE),""),"")</f>
        <v/>
      </c>
      <c r="AL97" s="3" t="str">
        <f>IF(AJ97&lt;&gt;"",IF(AJ97&lt;&gt;"LIBSETS_DROP_MECHANIC_MONSTER_NAME",VLOOKUP(AJ97,'LibSets constants'!$I$4:$L$1000,4,FALSE),""),"")</f>
        <v/>
      </c>
      <c r="AM97" s="3">
        <f>IF(G97&lt;&gt;"LIBSETS_SETTYPE_BATTLEGROUND",IF(G97&lt;&gt;"LIBSETS_SETTYPE_SPECIAL",IF(AN97&lt;&gt;"",VLOOKUP(AN97,'ESO zone constants'!$D$2:$H$4950,5,FALSE),""),""),"")</f>
        <v>126</v>
      </c>
      <c r="AN97" t="s">
        <v>43</v>
      </c>
      <c r="AP97" s="3" t="str">
        <f>IF(AO97&lt;&gt;"",IF(AO97&lt;&gt;"LIBSETS_DROP_MECHANIC_MONSTER_NAME",VLOOKUP(AO97,'LibSets constants'!$I$4:$L$1000,3,FALSE),""),"")</f>
        <v/>
      </c>
      <c r="AQ97" s="3" t="str">
        <f>IF(AO97&lt;&gt;"",IF(AO97&lt;&gt;"LIBSETS_DROP_MECHANIC_MONSTER_NAME",VLOOKUP(AO97,'LibSets constants'!$I$4:$L$1000,4,FALSE),""),"")</f>
        <v/>
      </c>
      <c r="AR97" s="3">
        <f>IF(G97&lt;&gt;"LIBSETS_SETTYPE_BATTLEGROUND",IF(G97&lt;&gt;"LIBSETS_SETTYPE_SPECIAL",IF(AS97&lt;&gt;"",VLOOKUP(AS97,'ESO zone constants'!$D$2:$H$4950,5,FALSE),""),""),"")</f>
        <v>63</v>
      </c>
      <c r="AS97" t="s">
        <v>61</v>
      </c>
      <c r="AU97" s="3" t="str">
        <f>IF(AT97&lt;&gt;"",IF(AT97&lt;&gt;"LIBSETS_DROP_MECHANIC_MONSTER_NAME",VLOOKUP(AT97,'LibSets constants'!$I$4:$L$1000,3,FALSE),""),"")</f>
        <v/>
      </c>
      <c r="AV97" s="3" t="str">
        <f>IF(AT97&lt;&gt;"",IF(AT97&lt;&gt;"LIBSETS_DROP_MECHANIC_MONSTER_NAME",VLOOKUP(AT97,'LibSets constants'!$I$4:$L$1000,4,FALSE),""),"")</f>
        <v/>
      </c>
      <c r="AW97" s="21" t="str">
        <f t="shared" si="7"/>
        <v>[116] = {wayshrines={-1,-1,-1,}, dlcId=DLC_BASE_GAME</v>
      </c>
      <c r="AX97" s="21" t="str">
        <f t="shared" si="8"/>
        <v>, zoneIds={380,144,283,146,126,63}, veteran=false</v>
      </c>
      <c r="AY97" s="21" t="str">
        <f t="shared" si="9"/>
        <v>, setType=LIBSETS_SETTYPE_DUNGEON</v>
      </c>
      <c r="AZ97" s="21" t="str">
        <f t="shared" si="10"/>
        <v>},</v>
      </c>
      <c r="BA97" s="21" t="str">
        <f t="shared" si="11"/>
        <v xml:space="preserve"> --The Destruction Suite / Garnitur der Zerstörung   [The Banished Cells I, Spindleclutch I, Fungal Grotto I, Wayrest Sewers I, Elden Hollow I, Darkshade Caverns I]</v>
      </c>
    </row>
    <row r="98" spans="1:53" x14ac:dyDescent="0.25">
      <c r="A98" s="12">
        <v>117</v>
      </c>
      <c r="B98" t="s">
        <v>922</v>
      </c>
      <c r="C98" t="s">
        <v>1616</v>
      </c>
      <c r="D98" s="3">
        <f t="shared" si="6"/>
        <v>117</v>
      </c>
      <c r="G98" s="8" t="s">
        <v>1652</v>
      </c>
      <c r="I98" t="s">
        <v>97</v>
      </c>
      <c r="J98" t="s">
        <v>97</v>
      </c>
      <c r="K98">
        <v>-1</v>
      </c>
      <c r="L98">
        <v>-1</v>
      </c>
      <c r="M98">
        <v>-1</v>
      </c>
      <c r="N98">
        <v>0</v>
      </c>
      <c r="O98" s="70" t="s">
        <v>102</v>
      </c>
      <c r="P98" s="3">
        <f>IF(AND(G98&lt;&gt;"LIBSETS_SETTYPE_BATTLEGROUND",G98&lt;&gt;"LIBSETS_SETTYPE_SPECIAL",G98&lt;&gt;"LIBSETS_SETTYPE_MYTHIC"), IF(Q98&lt;&gt;"",VLOOKUP(Q98,'ESO zone constants'!$D$2:$H$4950,5,FALSE),""),"")</f>
        <v>380</v>
      </c>
      <c r="Q98" t="str">
        <f>IF(OR(K98="",K98&lt;=0,ISERROR(K98)),IF(AND(O98&lt;&gt;"",NOT(ISERROR(O98))),O98, ""),VLOOKUP(K98,'ESO wayshrine node constants'!$A$3:$D$10003,4,FALSE))</f>
        <v>The Banished Cells I</v>
      </c>
      <c r="S98" s="19" t="str">
        <f>IF(AND(R98&lt;&gt;"",NOT(ISERROR(R98))),R98,IF(P98&lt;&gt;"",IF(NOT(ISERROR(VLOOKUP(P98,'ESO Dungeon constants'!$D$3:$H$9999,5,FALSE))),VLOOKUP(P98,'ESO Dungeon constants'!$D$3:$I$9999,6,FALSE),VLOOKUP(P98,'ESO zone constants'!$H$2:$K$9984,4,FALSE)),""))</f>
        <v>DLC_BASE_GAME</v>
      </c>
      <c r="T98" s="3" t="str">
        <f>IF(S98&lt;&gt;"",VLOOKUP(S98,'LibSets constants'!$B$4:$C$1000,2,FALSE),"")</f>
        <v>Included in base game</v>
      </c>
      <c r="V98" s="3" t="str">
        <f>IF(U98&lt;&gt;"",IF(U98&lt;&gt;"LIBSETS_DROP_MECHANIC_MONSTER_NAME",VLOOKUP(U98,'LibSets constants'!$I$4:$L$1000,3,FALSE),""),"")</f>
        <v/>
      </c>
      <c r="W98" s="3" t="str">
        <f>IF(U98&lt;&gt;"",IF(U98&lt;&gt;"LIBSETS_DROP_MECHANIC_MONSTER_NAME",VLOOKUP(U98,'LibSets constants'!$I$4:$L$1000,4,FALSE),""),"")</f>
        <v/>
      </c>
      <c r="X98" s="3">
        <f>IF(G98&lt;&gt;"LIBSETS_SETTYPE_BATTLEGROUND",IF(G98&lt;&gt;"LIBSETS_SETTYPE_SPECIAL",IF(Y98&lt;&gt;"",VLOOKUP(Y98,'ESO zone constants'!$D$2:$H$4950,5,FALSE),""),""),"")</f>
        <v>144</v>
      </c>
      <c r="Y98" t="s">
        <v>66</v>
      </c>
      <c r="AA98" s="3" t="str">
        <f>IF(Z98&lt;&gt;"",IF(Z98&lt;&gt;"LIBSETS_DROP_MECHANIC_MONSTER_NAME",VLOOKUP(Z98,'LibSets constants'!$I$4:$L$1000,3,FALSE),""),"")</f>
        <v/>
      </c>
      <c r="AB98" s="3" t="str">
        <f>IF(Z98&lt;&gt;"",IF(Z98&lt;&gt;"LIBSETS_DROP_MECHANIC_MONSTER_NAME",VLOOKUP(Z98,'LibSets constants'!$I$4:$L$1000,4,FALSE),""),"")</f>
        <v/>
      </c>
      <c r="AC98" s="3">
        <f>IF(G98&lt;&gt;"LIBSETS_SETTYPE_BATTLEGROUND",IF(G98&lt;&gt;"LIBSETS_SETTYPE_SPECIAL",IF(AD98&lt;&gt;"",VLOOKUP(AD98,'ESO zone constants'!$D$2:$H$4950,5,FALSE),""),""),"")</f>
        <v>283</v>
      </c>
      <c r="AD98" t="s">
        <v>51</v>
      </c>
      <c r="AF98" s="3" t="str">
        <f>IF(AE98&lt;&gt;"",IF(AE98&lt;&gt;"LIBSETS_DROP_MECHANIC_MONSTER_NAME",VLOOKUP(AE98,'LibSets constants'!$I$4:$L$1000,3,FALSE),""),"")</f>
        <v/>
      </c>
      <c r="AG98" s="3" t="str">
        <f>IF(AE98&lt;&gt;"",IF(AE98&lt;&gt;"LIBSETS_DROP_MECHANIC_MONSTER_NAME",VLOOKUP(AE98,'LibSets constants'!$I$4:$L$1000,4,FALSE),""),"")</f>
        <v/>
      </c>
      <c r="AH98" s="3">
        <f>IF(G98&lt;&gt;"LIBSETS_SETTYPE_BATTLEGROUND",IF(G98&lt;&gt;"LIBSETS_SETTYPE_SPECIAL",IF(AI98&lt;&gt;"",VLOOKUP(AI98,'ESO zone constants'!$D$2:$H$4950,5,FALSE),""),""),"")</f>
        <v>146</v>
      </c>
      <c r="AI98" t="s">
        <v>62</v>
      </c>
      <c r="AK98" s="3" t="str">
        <f>IF(AJ98&lt;&gt;"",IF(AJ98&lt;&gt;"LIBSETS_DROP_MECHANIC_MONSTER_NAME",VLOOKUP(AJ98,'LibSets constants'!$I$4:$L$1000,3,FALSE),""),"")</f>
        <v/>
      </c>
      <c r="AL98" s="3" t="str">
        <f>IF(AJ98&lt;&gt;"",IF(AJ98&lt;&gt;"LIBSETS_DROP_MECHANIC_MONSTER_NAME",VLOOKUP(AJ98,'LibSets constants'!$I$4:$L$1000,4,FALSE),""),"")</f>
        <v/>
      </c>
      <c r="AM98" s="3">
        <f>IF(G98&lt;&gt;"LIBSETS_SETTYPE_BATTLEGROUND",IF(G98&lt;&gt;"LIBSETS_SETTYPE_SPECIAL",IF(AN98&lt;&gt;"",VLOOKUP(AN98,'ESO zone constants'!$D$2:$H$4950,5,FALSE),""),""),"")</f>
        <v>126</v>
      </c>
      <c r="AN98" t="s">
        <v>43</v>
      </c>
      <c r="AP98" s="3" t="str">
        <f>IF(AO98&lt;&gt;"",IF(AO98&lt;&gt;"LIBSETS_DROP_MECHANIC_MONSTER_NAME",VLOOKUP(AO98,'LibSets constants'!$I$4:$L$1000,3,FALSE),""),"")</f>
        <v/>
      </c>
      <c r="AQ98" s="3" t="str">
        <f>IF(AO98&lt;&gt;"",IF(AO98&lt;&gt;"LIBSETS_DROP_MECHANIC_MONSTER_NAME",VLOOKUP(AO98,'LibSets constants'!$I$4:$L$1000,4,FALSE),""),"")</f>
        <v/>
      </c>
      <c r="AR98" s="3">
        <f>IF(G98&lt;&gt;"LIBSETS_SETTYPE_BATTLEGROUND",IF(G98&lt;&gt;"LIBSETS_SETTYPE_SPECIAL",IF(AS98&lt;&gt;"",VLOOKUP(AS98,'ESO zone constants'!$D$2:$H$4950,5,FALSE),""),""),"")</f>
        <v>63</v>
      </c>
      <c r="AS98" t="s">
        <v>61</v>
      </c>
      <c r="AU98" s="3" t="str">
        <f>IF(AT98&lt;&gt;"",IF(AT98&lt;&gt;"LIBSETS_DROP_MECHANIC_MONSTER_NAME",VLOOKUP(AT98,'LibSets constants'!$I$4:$L$1000,3,FALSE),""),"")</f>
        <v/>
      </c>
      <c r="AV98" s="3" t="str">
        <f>IF(AT98&lt;&gt;"",IF(AT98&lt;&gt;"LIBSETS_DROP_MECHANIC_MONSTER_NAME",VLOOKUP(AT98,'LibSets constants'!$I$4:$L$1000,4,FALSE),""),"")</f>
        <v/>
      </c>
      <c r="AW98" s="21" t="str">
        <f t="shared" si="7"/>
        <v>[117] = {wayshrines={-1,-1,-1,}, dlcId=DLC_BASE_GAME</v>
      </c>
      <c r="AX98" s="21" t="str">
        <f t="shared" si="8"/>
        <v>, zoneIds={380,144,283,146,126,63}, veteran=false</v>
      </c>
      <c r="AY98" s="21" t="str">
        <f t="shared" si="9"/>
        <v>, setType=LIBSETS_SETTYPE_DUNGEON</v>
      </c>
      <c r="AZ98" s="21" t="str">
        <f t="shared" si="10"/>
        <v>},</v>
      </c>
      <c r="BA98" s="21" t="str">
        <f t="shared" si="11"/>
        <v xml:space="preserve"> --Relics of the Physician, Ansur / Relikte des Mediziners Ansur   [The Banished Cells I, Spindleclutch I, Fungal Grotto I, Wayrest Sewers I, Elden Hollow I, Darkshade Caverns I]</v>
      </c>
    </row>
    <row r="99" spans="1:53" x14ac:dyDescent="0.25">
      <c r="A99" s="12">
        <v>118</v>
      </c>
      <c r="B99" t="s">
        <v>923</v>
      </c>
      <c r="C99" t="s">
        <v>924</v>
      </c>
      <c r="D99" s="3">
        <f t="shared" si="6"/>
        <v>118</v>
      </c>
      <c r="G99" s="8" t="s">
        <v>1652</v>
      </c>
      <c r="I99" t="s">
        <v>97</v>
      </c>
      <c r="J99" t="s">
        <v>97</v>
      </c>
      <c r="K99">
        <v>-1</v>
      </c>
      <c r="L99">
        <v>-1</v>
      </c>
      <c r="M99">
        <v>-1</v>
      </c>
      <c r="N99">
        <v>0</v>
      </c>
      <c r="O99" s="70" t="s">
        <v>102</v>
      </c>
      <c r="P99" s="3">
        <f>IF(AND(G99&lt;&gt;"LIBSETS_SETTYPE_BATTLEGROUND",G99&lt;&gt;"LIBSETS_SETTYPE_SPECIAL",G99&lt;&gt;"LIBSETS_SETTYPE_MYTHIC"), IF(Q99&lt;&gt;"",VLOOKUP(Q99,'ESO zone constants'!$D$2:$H$4950,5,FALSE),""),"")</f>
        <v>380</v>
      </c>
      <c r="Q99" t="str">
        <f>IF(OR(K99="",K99&lt;=0,ISERROR(K99)),IF(AND(O99&lt;&gt;"",NOT(ISERROR(O99))),O99, ""),VLOOKUP(K99,'ESO wayshrine node constants'!$A$3:$D$10003,4,FALSE))</f>
        <v>The Banished Cells I</v>
      </c>
      <c r="S99" s="19" t="str">
        <f>IF(AND(R99&lt;&gt;"",NOT(ISERROR(R99))),R99,IF(P99&lt;&gt;"",IF(NOT(ISERROR(VLOOKUP(P99,'ESO Dungeon constants'!$D$3:$H$9999,5,FALSE))),VLOOKUP(P99,'ESO Dungeon constants'!$D$3:$I$9999,6,FALSE),VLOOKUP(P99,'ESO zone constants'!$H$2:$K$9984,4,FALSE)),""))</f>
        <v>DLC_BASE_GAME</v>
      </c>
      <c r="T99" s="3" t="str">
        <f>IF(S99&lt;&gt;"",VLOOKUP(S99,'LibSets constants'!$B$4:$C$1000,2,FALSE),"")</f>
        <v>Included in base game</v>
      </c>
      <c r="V99" s="44" t="str">
        <f>IF(U99&lt;&gt;"",IF(U99&lt;&gt;"LIBSETS_DROP_MECHANIC_MONSTER_NAME",VLOOKUP(U99,'LibSets constants'!$I$4:$L$1000,3,FALSE),""),"")</f>
        <v/>
      </c>
      <c r="W99" s="44" t="str">
        <f>IF(U99&lt;&gt;"",IF(U99&lt;&gt;"LIBSETS_DROP_MECHANIC_MONSTER_NAME",VLOOKUP(U99,'LibSets constants'!$I$4:$L$1000,4,FALSE),""),"")</f>
        <v/>
      </c>
      <c r="X99" s="3">
        <f>IF(G99&lt;&gt;"LIBSETS_SETTYPE_BATTLEGROUND",IF(G99&lt;&gt;"LIBSETS_SETTYPE_SPECIAL",IF(Y99&lt;&gt;"",VLOOKUP(Y99,'ESO zone constants'!$D$2:$H$4950,5,FALSE),""),""),"")</f>
        <v>144</v>
      </c>
      <c r="Y99" t="s">
        <v>66</v>
      </c>
      <c r="Z99" s="45"/>
      <c r="AA99" s="44" t="str">
        <f>IF(Z99&lt;&gt;"",IF(Z99&lt;&gt;"LIBSETS_DROP_MECHANIC_MONSTER_NAME",VLOOKUP(Z99,'LibSets constants'!$I$4:$L$1000,3,FALSE),""),"")</f>
        <v/>
      </c>
      <c r="AB99" s="44" t="str">
        <f>IF(Z99&lt;&gt;"",IF(Z99&lt;&gt;"LIBSETS_DROP_MECHANIC_MONSTER_NAME",VLOOKUP(Z99,'LibSets constants'!$I$4:$L$1000,4,FALSE),""),"")</f>
        <v/>
      </c>
      <c r="AC99" s="3">
        <f>IF(G99&lt;&gt;"LIBSETS_SETTYPE_BATTLEGROUND",IF(G99&lt;&gt;"LIBSETS_SETTYPE_SPECIAL",IF(AD99&lt;&gt;"",VLOOKUP(AD99,'ESO zone constants'!$D$2:$H$4950,5,FALSE),""),""),"")</f>
        <v>283</v>
      </c>
      <c r="AD99" t="s">
        <v>51</v>
      </c>
      <c r="AE99" s="45"/>
      <c r="AF99" s="44" t="str">
        <f>IF(AE99&lt;&gt;"",IF(AE99&lt;&gt;"LIBSETS_DROP_MECHANIC_MONSTER_NAME",VLOOKUP(AE99,'LibSets constants'!$I$4:$L$1000,3,FALSE),""),"")</f>
        <v/>
      </c>
      <c r="AG99" s="44" t="str">
        <f>IF(AE99&lt;&gt;"",IF(AE99&lt;&gt;"LIBSETS_DROP_MECHANIC_MONSTER_NAME",VLOOKUP(AE99,'LibSets constants'!$I$4:$L$1000,4,FALSE),""),"")</f>
        <v/>
      </c>
      <c r="AH99" s="3">
        <f>IF(G99&lt;&gt;"LIBSETS_SETTYPE_BATTLEGROUND",IF(G99&lt;&gt;"LIBSETS_SETTYPE_SPECIAL",IF(AI99&lt;&gt;"",VLOOKUP(AI99,'ESO zone constants'!$D$2:$H$4950,5,FALSE),""),""),"")</f>
        <v>146</v>
      </c>
      <c r="AI99" t="s">
        <v>62</v>
      </c>
      <c r="AJ99" s="45"/>
      <c r="AK99" s="44" t="str">
        <f>IF(AJ99&lt;&gt;"",IF(AJ99&lt;&gt;"LIBSETS_DROP_MECHANIC_MONSTER_NAME",VLOOKUP(AJ99,'LibSets constants'!$I$4:$L$1000,3,FALSE),""),"")</f>
        <v/>
      </c>
      <c r="AL99" s="44" t="str">
        <f>IF(AJ99&lt;&gt;"",IF(AJ99&lt;&gt;"LIBSETS_DROP_MECHANIC_MONSTER_NAME",VLOOKUP(AJ99,'LibSets constants'!$I$4:$L$1000,4,FALSE),""),"")</f>
        <v/>
      </c>
      <c r="AM99" s="3">
        <f>IF(G99&lt;&gt;"LIBSETS_SETTYPE_BATTLEGROUND",IF(G99&lt;&gt;"LIBSETS_SETTYPE_SPECIAL",IF(AN99&lt;&gt;"",VLOOKUP(AN99,'ESO zone constants'!$D$2:$H$4950,5,FALSE),""),""),"")</f>
        <v>126</v>
      </c>
      <c r="AN99" t="s">
        <v>43</v>
      </c>
      <c r="AO99" s="45"/>
      <c r="AP99" s="44" t="str">
        <f>IF(AO99&lt;&gt;"",IF(AO99&lt;&gt;"LIBSETS_DROP_MECHANIC_MONSTER_NAME",VLOOKUP(AO99,'LibSets constants'!$I$4:$L$1000,3,FALSE),""),"")</f>
        <v/>
      </c>
      <c r="AQ99" s="44" t="str">
        <f>IF(AO99&lt;&gt;"",IF(AO99&lt;&gt;"LIBSETS_DROP_MECHANIC_MONSTER_NAME",VLOOKUP(AO99,'LibSets constants'!$I$4:$L$1000,4,FALSE),""),"")</f>
        <v/>
      </c>
      <c r="AR99" s="3">
        <f>IF(G99&lt;&gt;"LIBSETS_SETTYPE_BATTLEGROUND",IF(G99&lt;&gt;"LIBSETS_SETTYPE_SPECIAL",IF(AS99&lt;&gt;"",VLOOKUP(AS99,'ESO zone constants'!$D$2:$H$4950,5,FALSE),""),""),"")</f>
        <v>63</v>
      </c>
      <c r="AS99" t="s">
        <v>61</v>
      </c>
      <c r="AT99" s="45"/>
      <c r="AU99" s="44" t="str">
        <f>IF(AT99&lt;&gt;"",IF(AT99&lt;&gt;"LIBSETS_DROP_MECHANIC_MONSTER_NAME",VLOOKUP(AT99,'LibSets constants'!$I$4:$L$1000,3,FALSE),""),"")</f>
        <v/>
      </c>
      <c r="AV99" s="44" t="str">
        <f>IF(AT99&lt;&gt;"",IF(AT99&lt;&gt;"LIBSETS_DROP_MECHANIC_MONSTER_NAME",VLOOKUP(AT99,'LibSets constants'!$I$4:$L$1000,4,FALSE),""),"")</f>
        <v/>
      </c>
      <c r="AW99" s="21" t="str">
        <f t="shared" si="7"/>
        <v>[118] = {wayshrines={-1,-1,-1,}, dlcId=DLC_BASE_GAME</v>
      </c>
      <c r="AX99" s="21" t="str">
        <f t="shared" si="8"/>
        <v>, zoneIds={380,144,283,146,126,63}, veteran=false</v>
      </c>
      <c r="AY99" s="21" t="str">
        <f t="shared" si="9"/>
        <v>, setType=LIBSETS_SETTYPE_DUNGEON</v>
      </c>
      <c r="AZ99" s="21" t="str">
        <f t="shared" si="10"/>
        <v>},</v>
      </c>
      <c r="BA99" s="21" t="str">
        <f t="shared" si="11"/>
        <v xml:space="preserve"> --Treasures of the Earthforge / Schätze der Erdenschmiede   [The Banished Cells I, Spindleclutch I, Fungal Grotto I, Wayrest Sewers I, Elden Hollow I, Darkshade Caverns I]</v>
      </c>
    </row>
    <row r="100" spans="1:53" x14ac:dyDescent="0.25">
      <c r="A100" s="12">
        <v>119</v>
      </c>
      <c r="B100" t="s">
        <v>925</v>
      </c>
      <c r="C100" t="s">
        <v>926</v>
      </c>
      <c r="D100" s="3">
        <f t="shared" si="6"/>
        <v>119</v>
      </c>
      <c r="G100" s="8" t="s">
        <v>1652</v>
      </c>
      <c r="I100" t="s">
        <v>97</v>
      </c>
      <c r="J100" t="s">
        <v>97</v>
      </c>
      <c r="K100">
        <v>-1</v>
      </c>
      <c r="L100">
        <v>-1</v>
      </c>
      <c r="M100">
        <v>-1</v>
      </c>
      <c r="N100">
        <v>0</v>
      </c>
      <c r="O100" s="70" t="s">
        <v>102</v>
      </c>
      <c r="P100" s="3">
        <f>IF(AND(G100&lt;&gt;"LIBSETS_SETTYPE_BATTLEGROUND",G100&lt;&gt;"LIBSETS_SETTYPE_SPECIAL",G100&lt;&gt;"LIBSETS_SETTYPE_MYTHIC"), IF(Q100&lt;&gt;"",VLOOKUP(Q100,'ESO zone constants'!$D$2:$H$4950,5,FALSE),""),"")</f>
        <v>380</v>
      </c>
      <c r="Q100" t="str">
        <f>IF(OR(K100="",K100&lt;=0,ISERROR(K100)),IF(AND(O100&lt;&gt;"",NOT(ISERROR(O100))),O100, ""),VLOOKUP(K100,'ESO wayshrine node constants'!$A$3:$D$10003,4,FALSE))</f>
        <v>The Banished Cells I</v>
      </c>
      <c r="S100" s="19" t="str">
        <f>IF(AND(R100&lt;&gt;"",NOT(ISERROR(R100))),R100,IF(P100&lt;&gt;"",IF(NOT(ISERROR(VLOOKUP(P100,'ESO Dungeon constants'!$D$3:$H$9999,5,FALSE))),VLOOKUP(P100,'ESO Dungeon constants'!$D$3:$I$9999,6,FALSE),VLOOKUP(P100,'ESO zone constants'!$H$2:$K$9984,4,FALSE)),""))</f>
        <v>DLC_BASE_GAME</v>
      </c>
      <c r="T100" s="3" t="str">
        <f>IF(S100&lt;&gt;"",VLOOKUP(S100,'LibSets constants'!$B$4:$C$1000,2,FALSE),"")</f>
        <v>Included in base game</v>
      </c>
      <c r="V100" s="3" t="str">
        <f>IF(U100&lt;&gt;"",IF(U100&lt;&gt;"LIBSETS_DROP_MECHANIC_MONSTER_NAME",VLOOKUP(U100,'LibSets constants'!$I$4:$L$1000,3,FALSE),""),"")</f>
        <v/>
      </c>
      <c r="W100" s="3" t="str">
        <f>IF(U100&lt;&gt;"",IF(U100&lt;&gt;"LIBSETS_DROP_MECHANIC_MONSTER_NAME",VLOOKUP(U100,'LibSets constants'!$I$4:$L$1000,4,FALSE),""),"")</f>
        <v/>
      </c>
      <c r="X100" s="3">
        <f>IF(G100&lt;&gt;"LIBSETS_SETTYPE_BATTLEGROUND",IF(G100&lt;&gt;"LIBSETS_SETTYPE_SPECIAL",IF(Y100&lt;&gt;"",VLOOKUP(Y100,'ESO zone constants'!$D$2:$H$4950,5,FALSE),""),""),"")</f>
        <v>144</v>
      </c>
      <c r="Y100" t="s">
        <v>66</v>
      </c>
      <c r="AA100" s="3" t="str">
        <f>IF(Z100&lt;&gt;"",IF(Z100&lt;&gt;"LIBSETS_DROP_MECHANIC_MONSTER_NAME",VLOOKUP(Z100,'LibSets constants'!$I$4:$L$1000,3,FALSE),""),"")</f>
        <v/>
      </c>
      <c r="AB100" s="3" t="str">
        <f>IF(Z100&lt;&gt;"",IF(Z100&lt;&gt;"LIBSETS_DROP_MECHANIC_MONSTER_NAME",VLOOKUP(Z100,'LibSets constants'!$I$4:$L$1000,4,FALSE),""),"")</f>
        <v/>
      </c>
      <c r="AC100" s="3">
        <f>IF(G100&lt;&gt;"LIBSETS_SETTYPE_BATTLEGROUND",IF(G100&lt;&gt;"LIBSETS_SETTYPE_SPECIAL",IF(AD100&lt;&gt;"",VLOOKUP(AD100,'ESO zone constants'!$D$2:$H$4950,5,FALSE),""),""),"")</f>
        <v>283</v>
      </c>
      <c r="AD100" t="s">
        <v>51</v>
      </c>
      <c r="AF100" s="3" t="str">
        <f>IF(AE100&lt;&gt;"",IF(AE100&lt;&gt;"LIBSETS_DROP_MECHANIC_MONSTER_NAME",VLOOKUP(AE100,'LibSets constants'!$I$4:$L$1000,3,FALSE),""),"")</f>
        <v/>
      </c>
      <c r="AG100" s="3" t="str">
        <f>IF(AE100&lt;&gt;"",IF(AE100&lt;&gt;"LIBSETS_DROP_MECHANIC_MONSTER_NAME",VLOOKUP(AE100,'LibSets constants'!$I$4:$L$1000,4,FALSE),""),"")</f>
        <v/>
      </c>
      <c r="AH100" s="3">
        <f>IF(G100&lt;&gt;"LIBSETS_SETTYPE_BATTLEGROUND",IF(G100&lt;&gt;"LIBSETS_SETTYPE_SPECIAL",IF(AI100&lt;&gt;"",VLOOKUP(AI100,'ESO zone constants'!$D$2:$H$4950,5,FALSE),""),""),"")</f>
        <v>146</v>
      </c>
      <c r="AI100" t="s">
        <v>62</v>
      </c>
      <c r="AK100" s="3" t="str">
        <f>IF(AJ100&lt;&gt;"",IF(AJ100&lt;&gt;"LIBSETS_DROP_MECHANIC_MONSTER_NAME",VLOOKUP(AJ100,'LibSets constants'!$I$4:$L$1000,3,FALSE),""),"")</f>
        <v/>
      </c>
      <c r="AL100" s="3" t="str">
        <f>IF(AJ100&lt;&gt;"",IF(AJ100&lt;&gt;"LIBSETS_DROP_MECHANIC_MONSTER_NAME",VLOOKUP(AJ100,'LibSets constants'!$I$4:$L$1000,4,FALSE),""),"")</f>
        <v/>
      </c>
      <c r="AM100" s="3">
        <f>IF(G100&lt;&gt;"LIBSETS_SETTYPE_BATTLEGROUND",IF(G100&lt;&gt;"LIBSETS_SETTYPE_SPECIAL",IF(AN100&lt;&gt;"",VLOOKUP(AN100,'ESO zone constants'!$D$2:$H$4950,5,FALSE),""),""),"")</f>
        <v>126</v>
      </c>
      <c r="AN100" t="s">
        <v>43</v>
      </c>
      <c r="AP100" s="3" t="str">
        <f>IF(AO100&lt;&gt;"",IF(AO100&lt;&gt;"LIBSETS_DROP_MECHANIC_MONSTER_NAME",VLOOKUP(AO100,'LibSets constants'!$I$4:$L$1000,3,FALSE),""),"")</f>
        <v/>
      </c>
      <c r="AQ100" s="3" t="str">
        <f>IF(AO100&lt;&gt;"",IF(AO100&lt;&gt;"LIBSETS_DROP_MECHANIC_MONSTER_NAME",VLOOKUP(AO100,'LibSets constants'!$I$4:$L$1000,4,FALSE),""),"")</f>
        <v/>
      </c>
      <c r="AR100" s="3">
        <f>IF(G100&lt;&gt;"LIBSETS_SETTYPE_BATTLEGROUND",IF(G100&lt;&gt;"LIBSETS_SETTYPE_SPECIAL",IF(AS100&lt;&gt;"",VLOOKUP(AS100,'ESO zone constants'!$D$2:$H$4950,5,FALSE),""),""),"")</f>
        <v>63</v>
      </c>
      <c r="AS100" t="s">
        <v>61</v>
      </c>
      <c r="AU100" s="3" t="str">
        <f>IF(AT100&lt;&gt;"",IF(AT100&lt;&gt;"LIBSETS_DROP_MECHANIC_MONSTER_NAME",VLOOKUP(AT100,'LibSets constants'!$I$4:$L$1000,3,FALSE),""),"")</f>
        <v/>
      </c>
      <c r="AV100" s="3" t="str">
        <f>IF(AT100&lt;&gt;"",IF(AT100&lt;&gt;"LIBSETS_DROP_MECHANIC_MONSTER_NAME",VLOOKUP(AT100,'LibSets constants'!$I$4:$L$1000,4,FALSE),""),"")</f>
        <v/>
      </c>
      <c r="AW100" s="21" t="str">
        <f t="shared" si="7"/>
        <v>[119] = {wayshrines={-1,-1,-1,}, dlcId=DLC_BASE_GAME</v>
      </c>
      <c r="AX100" s="21" t="str">
        <f t="shared" si="8"/>
        <v>, zoneIds={380,144,283,146,126,63}, veteran=false</v>
      </c>
      <c r="AY100" s="21" t="str">
        <f t="shared" si="9"/>
        <v>, setType=LIBSETS_SETTYPE_DUNGEON</v>
      </c>
      <c r="AZ100" s="21" t="str">
        <f t="shared" si="10"/>
        <v>},</v>
      </c>
      <c r="BA100" s="21" t="str">
        <f t="shared" si="11"/>
        <v xml:space="preserve"> --Relics of the Rebellion / Relikte der Rebellion   [The Banished Cells I, Spindleclutch I, Fungal Grotto I, Wayrest Sewers I, Elden Hollow I, Darkshade Caverns I]</v>
      </c>
    </row>
    <row r="101" spans="1:53" x14ac:dyDescent="0.25">
      <c r="A101" s="12">
        <v>120</v>
      </c>
      <c r="B101" t="s">
        <v>927</v>
      </c>
      <c r="C101" t="s">
        <v>928</v>
      </c>
      <c r="D101" s="3">
        <f t="shared" si="6"/>
        <v>120</v>
      </c>
      <c r="G101" s="8" t="s">
        <v>1652</v>
      </c>
      <c r="I101" t="s">
        <v>97</v>
      </c>
      <c r="J101" t="s">
        <v>97</v>
      </c>
      <c r="K101">
        <v>-1</v>
      </c>
      <c r="L101">
        <v>-1</v>
      </c>
      <c r="M101">
        <v>-1</v>
      </c>
      <c r="N101">
        <v>0</v>
      </c>
      <c r="O101" s="70" t="s">
        <v>102</v>
      </c>
      <c r="P101" s="3">
        <f>IF(AND(G101&lt;&gt;"LIBSETS_SETTYPE_BATTLEGROUND",G101&lt;&gt;"LIBSETS_SETTYPE_SPECIAL",G101&lt;&gt;"LIBSETS_SETTYPE_MYTHIC"), IF(Q101&lt;&gt;"",VLOOKUP(Q101,'ESO zone constants'!$D$2:$H$4950,5,FALSE),""),"")</f>
        <v>380</v>
      </c>
      <c r="Q101" t="str">
        <f>IF(OR(K101="",K101&lt;=0,ISERROR(K101)),IF(AND(O101&lt;&gt;"",NOT(ISERROR(O101))),O101, ""),VLOOKUP(K101,'ESO wayshrine node constants'!$A$3:$D$10003,4,FALSE))</f>
        <v>The Banished Cells I</v>
      </c>
      <c r="S101" s="19" t="str">
        <f>IF(AND(R101&lt;&gt;"",NOT(ISERROR(R101))),R101,IF(P101&lt;&gt;"",IF(NOT(ISERROR(VLOOKUP(P101,'ESO Dungeon constants'!$D$3:$H$9999,5,FALSE))),VLOOKUP(P101,'ESO Dungeon constants'!$D$3:$I$9999,6,FALSE),VLOOKUP(P101,'ESO zone constants'!$H$2:$K$9984,4,FALSE)),""))</f>
        <v>DLC_BASE_GAME</v>
      </c>
      <c r="T101" s="3" t="str">
        <f>IF(S101&lt;&gt;"",VLOOKUP(S101,'LibSets constants'!$B$4:$C$1000,2,FALSE),"")</f>
        <v>Included in base game</v>
      </c>
      <c r="V101" s="3" t="str">
        <f>IF(U101&lt;&gt;"",IF(U101&lt;&gt;"LIBSETS_DROP_MECHANIC_MONSTER_NAME",VLOOKUP(U101,'LibSets constants'!$I$4:$L$1000,3,FALSE),""),"")</f>
        <v/>
      </c>
      <c r="W101" s="3" t="str">
        <f>IF(U101&lt;&gt;"",IF(U101&lt;&gt;"LIBSETS_DROP_MECHANIC_MONSTER_NAME",VLOOKUP(U101,'LibSets constants'!$I$4:$L$1000,4,FALSE),""),"")</f>
        <v/>
      </c>
      <c r="X101" s="3">
        <f>IF(G101&lt;&gt;"LIBSETS_SETTYPE_BATTLEGROUND",IF(G101&lt;&gt;"LIBSETS_SETTYPE_SPECIAL",IF(Y101&lt;&gt;"",VLOOKUP(Y101,'ESO zone constants'!$D$2:$H$4950,5,FALSE),""),""),"")</f>
        <v>144</v>
      </c>
      <c r="Y101" t="s">
        <v>66</v>
      </c>
      <c r="AA101" s="3" t="str">
        <f>IF(Z101&lt;&gt;"",IF(Z101&lt;&gt;"LIBSETS_DROP_MECHANIC_MONSTER_NAME",VLOOKUP(Z101,'LibSets constants'!$I$4:$L$1000,3,FALSE),""),"")</f>
        <v/>
      </c>
      <c r="AB101" s="3" t="str">
        <f>IF(Z101&lt;&gt;"",IF(Z101&lt;&gt;"LIBSETS_DROP_MECHANIC_MONSTER_NAME",VLOOKUP(Z101,'LibSets constants'!$I$4:$L$1000,4,FALSE),""),"")</f>
        <v/>
      </c>
      <c r="AC101" s="3">
        <f>IF(G101&lt;&gt;"LIBSETS_SETTYPE_BATTLEGROUND",IF(G101&lt;&gt;"LIBSETS_SETTYPE_SPECIAL",IF(AD101&lt;&gt;"",VLOOKUP(AD101,'ESO zone constants'!$D$2:$H$4950,5,FALSE),""),""),"")</f>
        <v>283</v>
      </c>
      <c r="AD101" t="s">
        <v>51</v>
      </c>
      <c r="AF101" s="3" t="str">
        <f>IF(AE101&lt;&gt;"",IF(AE101&lt;&gt;"LIBSETS_DROP_MECHANIC_MONSTER_NAME",VLOOKUP(AE101,'LibSets constants'!$I$4:$L$1000,3,FALSE),""),"")</f>
        <v/>
      </c>
      <c r="AG101" s="3" t="str">
        <f>IF(AE101&lt;&gt;"",IF(AE101&lt;&gt;"LIBSETS_DROP_MECHANIC_MONSTER_NAME",VLOOKUP(AE101,'LibSets constants'!$I$4:$L$1000,4,FALSE),""),"")</f>
        <v/>
      </c>
      <c r="AH101" s="3">
        <f>IF(G101&lt;&gt;"LIBSETS_SETTYPE_BATTLEGROUND",IF(G101&lt;&gt;"LIBSETS_SETTYPE_SPECIAL",IF(AI101&lt;&gt;"",VLOOKUP(AI101,'ESO zone constants'!$D$2:$H$4950,5,FALSE),""),""),"")</f>
        <v>146</v>
      </c>
      <c r="AI101" t="s">
        <v>62</v>
      </c>
      <c r="AK101" s="3" t="str">
        <f>IF(AJ101&lt;&gt;"",IF(AJ101&lt;&gt;"LIBSETS_DROP_MECHANIC_MONSTER_NAME",VLOOKUP(AJ101,'LibSets constants'!$I$4:$L$1000,3,FALSE),""),"")</f>
        <v/>
      </c>
      <c r="AL101" s="3" t="str">
        <f>IF(AJ101&lt;&gt;"",IF(AJ101&lt;&gt;"LIBSETS_DROP_MECHANIC_MONSTER_NAME",VLOOKUP(AJ101,'LibSets constants'!$I$4:$L$1000,4,FALSE),""),"")</f>
        <v/>
      </c>
      <c r="AM101" s="3">
        <f>IF(G101&lt;&gt;"LIBSETS_SETTYPE_BATTLEGROUND",IF(G101&lt;&gt;"LIBSETS_SETTYPE_SPECIAL",IF(AN101&lt;&gt;"",VLOOKUP(AN101,'ESO zone constants'!$D$2:$H$4950,5,FALSE),""),""),"")</f>
        <v>126</v>
      </c>
      <c r="AN101" t="s">
        <v>43</v>
      </c>
      <c r="AP101" s="3" t="str">
        <f>IF(AO101&lt;&gt;"",IF(AO101&lt;&gt;"LIBSETS_DROP_MECHANIC_MONSTER_NAME",VLOOKUP(AO101,'LibSets constants'!$I$4:$L$1000,3,FALSE),""),"")</f>
        <v/>
      </c>
      <c r="AQ101" s="3" t="str">
        <f>IF(AO101&lt;&gt;"",IF(AO101&lt;&gt;"LIBSETS_DROP_MECHANIC_MONSTER_NAME",VLOOKUP(AO101,'LibSets constants'!$I$4:$L$1000,4,FALSE),""),"")</f>
        <v/>
      </c>
      <c r="AR101" s="3">
        <f>IF(G101&lt;&gt;"LIBSETS_SETTYPE_BATTLEGROUND",IF(G101&lt;&gt;"LIBSETS_SETTYPE_SPECIAL",IF(AS101&lt;&gt;"",VLOOKUP(AS101,'ESO zone constants'!$D$2:$H$4950,5,FALSE),""),""),"")</f>
        <v>63</v>
      </c>
      <c r="AS101" t="s">
        <v>61</v>
      </c>
      <c r="AU101" s="3" t="str">
        <f>IF(AT101&lt;&gt;"",IF(AT101&lt;&gt;"LIBSETS_DROP_MECHANIC_MONSTER_NAME",VLOOKUP(AT101,'LibSets constants'!$I$4:$L$1000,3,FALSE),""),"")</f>
        <v/>
      </c>
      <c r="AV101" s="3" t="str">
        <f>IF(AT101&lt;&gt;"",IF(AT101&lt;&gt;"LIBSETS_DROP_MECHANIC_MONSTER_NAME",VLOOKUP(AT101,'LibSets constants'!$I$4:$L$1000,4,FALSE),""),"")</f>
        <v/>
      </c>
      <c r="AW101" s="21" t="str">
        <f t="shared" si="7"/>
        <v>[120] = {wayshrines={-1,-1,-1,}, dlcId=DLC_BASE_GAME</v>
      </c>
      <c r="AX101" s="21" t="str">
        <f t="shared" si="8"/>
        <v>, zoneIds={380,144,283,146,126,63}, veteran=false</v>
      </c>
      <c r="AY101" s="21" t="str">
        <f t="shared" si="9"/>
        <v>, setType=LIBSETS_SETTYPE_DUNGEON</v>
      </c>
      <c r="AZ101" s="21" t="str">
        <f t="shared" si="10"/>
        <v>},</v>
      </c>
      <c r="BA101" s="21" t="str">
        <f t="shared" si="11"/>
        <v xml:space="preserve"> --Arms of Infernace / Waffen Infernals   [The Banished Cells I, Spindleclutch I, Fungal Grotto I, Wayrest Sewers I, Elden Hollow I, Darkshade Caverns I]</v>
      </c>
    </row>
    <row r="102" spans="1:53" x14ac:dyDescent="0.25">
      <c r="A102" s="12">
        <v>121</v>
      </c>
      <c r="B102" t="s">
        <v>929</v>
      </c>
      <c r="C102" t="s">
        <v>930</v>
      </c>
      <c r="D102" s="3">
        <f t="shared" si="6"/>
        <v>121</v>
      </c>
      <c r="G102" s="8" t="s">
        <v>1652</v>
      </c>
      <c r="I102" t="s">
        <v>97</v>
      </c>
      <c r="J102" t="s">
        <v>97</v>
      </c>
      <c r="K102">
        <v>-1</v>
      </c>
      <c r="L102">
        <v>-1</v>
      </c>
      <c r="M102">
        <v>-1</v>
      </c>
      <c r="N102">
        <v>0</v>
      </c>
      <c r="O102" s="70" t="s">
        <v>102</v>
      </c>
      <c r="P102" s="3">
        <f>IF(AND(G102&lt;&gt;"LIBSETS_SETTYPE_BATTLEGROUND",G102&lt;&gt;"LIBSETS_SETTYPE_SPECIAL",G102&lt;&gt;"LIBSETS_SETTYPE_MYTHIC"), IF(Q102&lt;&gt;"",VLOOKUP(Q102,'ESO zone constants'!$D$2:$H$4950,5,FALSE),""),"")</f>
        <v>380</v>
      </c>
      <c r="Q102" t="str">
        <f>IF(OR(K102="",K102&lt;=0,ISERROR(K102)),IF(AND(O102&lt;&gt;"",NOT(ISERROR(O102))),O102, ""),VLOOKUP(K102,'ESO wayshrine node constants'!$A$3:$D$10003,4,FALSE))</f>
        <v>The Banished Cells I</v>
      </c>
      <c r="S102" s="19" t="str">
        <f>IF(AND(R102&lt;&gt;"",NOT(ISERROR(R102))),R102,IF(P102&lt;&gt;"",IF(NOT(ISERROR(VLOOKUP(P102,'ESO Dungeon constants'!$D$3:$H$9999,5,FALSE))),VLOOKUP(P102,'ESO Dungeon constants'!$D$3:$I$9999,6,FALSE),VLOOKUP(P102,'ESO zone constants'!$H$2:$K$9984,4,FALSE)),""))</f>
        <v>DLC_BASE_GAME</v>
      </c>
      <c r="T102" s="3" t="str">
        <f>IF(S102&lt;&gt;"",VLOOKUP(S102,'LibSets constants'!$B$4:$C$1000,2,FALSE),"")</f>
        <v>Included in base game</v>
      </c>
      <c r="V102" s="3" t="str">
        <f>IF(U102&lt;&gt;"",IF(U102&lt;&gt;"LIBSETS_DROP_MECHANIC_MONSTER_NAME",VLOOKUP(U102,'LibSets constants'!$I$4:$L$1000,3,FALSE),""),"")</f>
        <v/>
      </c>
      <c r="W102" s="3" t="str">
        <f>IF(U102&lt;&gt;"",IF(U102&lt;&gt;"LIBSETS_DROP_MECHANIC_MONSTER_NAME",VLOOKUP(U102,'LibSets constants'!$I$4:$L$1000,4,FALSE),""),"")</f>
        <v/>
      </c>
      <c r="X102" s="3">
        <f>IF(G102&lt;&gt;"LIBSETS_SETTYPE_BATTLEGROUND",IF(G102&lt;&gt;"LIBSETS_SETTYPE_SPECIAL",IF(Y102&lt;&gt;"",VLOOKUP(Y102,'ESO zone constants'!$D$2:$H$4950,5,FALSE),""),""),"")</f>
        <v>144</v>
      </c>
      <c r="Y102" t="s">
        <v>66</v>
      </c>
      <c r="AA102" s="3" t="str">
        <f>IF(Z102&lt;&gt;"",IF(Z102&lt;&gt;"LIBSETS_DROP_MECHANIC_MONSTER_NAME",VLOOKUP(Z102,'LibSets constants'!$I$4:$L$1000,3,FALSE),""),"")</f>
        <v/>
      </c>
      <c r="AB102" s="3" t="str">
        <f>IF(Z102&lt;&gt;"",IF(Z102&lt;&gt;"LIBSETS_DROP_MECHANIC_MONSTER_NAME",VLOOKUP(Z102,'LibSets constants'!$I$4:$L$1000,4,FALSE),""),"")</f>
        <v/>
      </c>
      <c r="AC102" s="3">
        <f>IF(G102&lt;&gt;"LIBSETS_SETTYPE_BATTLEGROUND",IF(G102&lt;&gt;"LIBSETS_SETTYPE_SPECIAL",IF(AD102&lt;&gt;"",VLOOKUP(AD102,'ESO zone constants'!$D$2:$H$4950,5,FALSE),""),""),"")</f>
        <v>283</v>
      </c>
      <c r="AD102" t="s">
        <v>51</v>
      </c>
      <c r="AF102" s="3" t="str">
        <f>IF(AE102&lt;&gt;"",IF(AE102&lt;&gt;"LIBSETS_DROP_MECHANIC_MONSTER_NAME",VLOOKUP(AE102,'LibSets constants'!$I$4:$L$1000,3,FALSE),""),"")</f>
        <v/>
      </c>
      <c r="AG102" s="3" t="str">
        <f>IF(AE102&lt;&gt;"",IF(AE102&lt;&gt;"LIBSETS_DROP_MECHANIC_MONSTER_NAME",VLOOKUP(AE102,'LibSets constants'!$I$4:$L$1000,4,FALSE),""),"")</f>
        <v/>
      </c>
      <c r="AH102" s="3">
        <f>IF(G102&lt;&gt;"LIBSETS_SETTYPE_BATTLEGROUND",IF(G102&lt;&gt;"LIBSETS_SETTYPE_SPECIAL",IF(AI102&lt;&gt;"",VLOOKUP(AI102,'ESO zone constants'!$D$2:$H$4950,5,FALSE),""),""),"")</f>
        <v>146</v>
      </c>
      <c r="AI102" t="s">
        <v>62</v>
      </c>
      <c r="AK102" s="3" t="str">
        <f>IF(AJ102&lt;&gt;"",IF(AJ102&lt;&gt;"LIBSETS_DROP_MECHANIC_MONSTER_NAME",VLOOKUP(AJ102,'LibSets constants'!$I$4:$L$1000,3,FALSE),""),"")</f>
        <v/>
      </c>
      <c r="AL102" s="3" t="str">
        <f>IF(AJ102&lt;&gt;"",IF(AJ102&lt;&gt;"LIBSETS_DROP_MECHANIC_MONSTER_NAME",VLOOKUP(AJ102,'LibSets constants'!$I$4:$L$1000,4,FALSE),""),"")</f>
        <v/>
      </c>
      <c r="AM102" s="3">
        <f>IF(G102&lt;&gt;"LIBSETS_SETTYPE_BATTLEGROUND",IF(G102&lt;&gt;"LIBSETS_SETTYPE_SPECIAL",IF(AN102&lt;&gt;"",VLOOKUP(AN102,'ESO zone constants'!$D$2:$H$4950,5,FALSE),""),""),"")</f>
        <v>126</v>
      </c>
      <c r="AN102" t="s">
        <v>43</v>
      </c>
      <c r="AP102" s="3" t="str">
        <f>IF(AO102&lt;&gt;"",IF(AO102&lt;&gt;"LIBSETS_DROP_MECHANIC_MONSTER_NAME",VLOOKUP(AO102,'LibSets constants'!$I$4:$L$1000,3,FALSE),""),"")</f>
        <v/>
      </c>
      <c r="AQ102" s="3" t="str">
        <f>IF(AO102&lt;&gt;"",IF(AO102&lt;&gt;"LIBSETS_DROP_MECHANIC_MONSTER_NAME",VLOOKUP(AO102,'LibSets constants'!$I$4:$L$1000,4,FALSE),""),"")</f>
        <v/>
      </c>
      <c r="AR102" s="3">
        <f>IF(G102&lt;&gt;"LIBSETS_SETTYPE_BATTLEGROUND",IF(G102&lt;&gt;"LIBSETS_SETTYPE_SPECIAL",IF(AS102&lt;&gt;"",VLOOKUP(AS102,'ESO zone constants'!$D$2:$H$4950,5,FALSE),""),""),"")</f>
        <v>63</v>
      </c>
      <c r="AS102" t="s">
        <v>61</v>
      </c>
      <c r="AU102" s="3" t="str">
        <f>IF(AT102&lt;&gt;"",IF(AT102&lt;&gt;"LIBSETS_DROP_MECHANIC_MONSTER_NAME",VLOOKUP(AT102,'LibSets constants'!$I$4:$L$1000,3,FALSE),""),"")</f>
        <v/>
      </c>
      <c r="AV102" s="3" t="str">
        <f>IF(AT102&lt;&gt;"",IF(AT102&lt;&gt;"LIBSETS_DROP_MECHANIC_MONSTER_NAME",VLOOKUP(AT102,'LibSets constants'!$I$4:$L$1000,4,FALSE),""),"")</f>
        <v/>
      </c>
      <c r="AW102" s="21" t="str">
        <f t="shared" si="7"/>
        <v>[121] = {wayshrines={-1,-1,-1,}, dlcId=DLC_BASE_GAME</v>
      </c>
      <c r="AX102" s="21" t="str">
        <f t="shared" si="8"/>
        <v>, zoneIds={380,144,283,146,126,63}, veteran=false</v>
      </c>
      <c r="AY102" s="21" t="str">
        <f t="shared" si="9"/>
        <v>, setType=LIBSETS_SETTYPE_DUNGEON</v>
      </c>
      <c r="AZ102" s="21" t="str">
        <f t="shared" si="10"/>
        <v>},</v>
      </c>
      <c r="BA102" s="21" t="str">
        <f t="shared" si="11"/>
        <v xml:space="preserve"> --Arms of the Ancestors / Waffen der Ahnen   [The Banished Cells I, Spindleclutch I, Fungal Grotto I, Wayrest Sewers I, Elden Hollow I, Darkshade Caverns I]</v>
      </c>
    </row>
    <row r="103" spans="1:53" x14ac:dyDescent="0.25">
      <c r="A103" s="12">
        <v>122</v>
      </c>
      <c r="B103" t="s">
        <v>931</v>
      </c>
      <c r="C103" t="s">
        <v>932</v>
      </c>
      <c r="D103" s="3">
        <f t="shared" si="6"/>
        <v>122</v>
      </c>
      <c r="G103" s="8" t="s">
        <v>1652</v>
      </c>
      <c r="I103" t="s">
        <v>97</v>
      </c>
      <c r="J103" t="s">
        <v>97</v>
      </c>
      <c r="K103">
        <v>-1</v>
      </c>
      <c r="L103">
        <v>-1</v>
      </c>
      <c r="M103">
        <v>-1</v>
      </c>
      <c r="N103">
        <v>0</v>
      </c>
      <c r="O103" s="70" t="s">
        <v>49</v>
      </c>
      <c r="P103" s="3">
        <f>IF(AND(G103&lt;&gt;"LIBSETS_SETTYPE_BATTLEGROUND",G103&lt;&gt;"LIBSETS_SETTYPE_SPECIAL",G103&lt;&gt;"LIBSETS_SETTYPE_MYTHIC"), IF(Q103&lt;&gt;"",VLOOKUP(Q103,'ESO zone constants'!$D$2:$H$4950,5,FALSE),""),"")</f>
        <v>130</v>
      </c>
      <c r="Q103" t="str">
        <f>IF(OR(K103="",K103&lt;=0,ISERROR(K103)),IF(AND(O103&lt;&gt;"",NOT(ISERROR(O103))),O103, ""),VLOOKUP(K103,'ESO wayshrine node constants'!$A$3:$D$10003,4,FALSE))</f>
        <v>Crypt of Hearts I</v>
      </c>
      <c r="S103" s="19" t="str">
        <f>IF(AND(R103&lt;&gt;"",NOT(ISERROR(R103))),R103,IF(P103&lt;&gt;"",IF(NOT(ISERROR(VLOOKUP(P103,'ESO Dungeon constants'!$D$3:$H$9999,5,FALSE))),VLOOKUP(P103,'ESO Dungeon constants'!$D$3:$I$9999,6,FALSE),VLOOKUP(P103,'ESO zone constants'!$H$2:$K$9984,4,FALSE)),""))</f>
        <v>DLC_BASE_GAME</v>
      </c>
      <c r="T103" s="3" t="str">
        <f>IF(S103&lt;&gt;"",VLOOKUP(S103,'LibSets constants'!$B$4:$C$1000,2,FALSE),"")</f>
        <v>Included in base game</v>
      </c>
      <c r="V103" s="3" t="str">
        <f>IF(U103&lt;&gt;"",IF(U103&lt;&gt;"LIBSETS_DROP_MECHANIC_MONSTER_NAME",VLOOKUP(U103,'LibSets constants'!$I$4:$L$1000,3,FALSE),""),"")</f>
        <v/>
      </c>
      <c r="W103" s="3" t="str">
        <f>IF(U103&lt;&gt;"",IF(U103&lt;&gt;"LIBSETS_DROP_MECHANIC_MONSTER_NAME",VLOOKUP(U103,'LibSets constants'!$I$4:$L$1000,4,FALSE),""),"")</f>
        <v/>
      </c>
      <c r="X103" s="3">
        <f>IF(G103&lt;&gt;"LIBSETS_SETTYPE_BATTLEGROUND",IF(G103&lt;&gt;"LIBSETS_SETTYPE_SPECIAL",IF(Y103&lt;&gt;"",VLOOKUP(Y103,'ESO zone constants'!$D$2:$H$4950,5,FALSE),""),""),"")</f>
        <v>932</v>
      </c>
      <c r="Y103" t="s">
        <v>55</v>
      </c>
      <c r="AA103" s="3" t="str">
        <f>IF(Z103&lt;&gt;"",IF(Z103&lt;&gt;"LIBSETS_DROP_MECHANIC_MONSTER_NAME",VLOOKUP(Z103,'LibSets constants'!$I$4:$L$1000,3,FALSE),""),"")</f>
        <v/>
      </c>
      <c r="AB103" s="3" t="str">
        <f>IF(Z103&lt;&gt;"",IF(Z103&lt;&gt;"LIBSETS_DROP_MECHANIC_MONSTER_NAME",VLOOKUP(Z103,'LibSets constants'!$I$4:$L$1000,4,FALSE),""),"")</f>
        <v/>
      </c>
      <c r="AC103" s="3" t="str">
        <f>IF(G103&lt;&gt;"LIBSETS_SETTYPE_BATTLEGROUND",IF(G103&lt;&gt;"LIBSETS_SETTYPE_SPECIAL",IF(AD103&lt;&gt;"",VLOOKUP(AD103,'ESO zone constants'!$D$2:$H$4950,5,FALSE),""),""),"")</f>
        <v/>
      </c>
      <c r="AF103" s="3" t="str">
        <f>IF(AE103&lt;&gt;"",IF(AE103&lt;&gt;"LIBSETS_DROP_MECHANIC_MONSTER_NAME",VLOOKUP(AE103,'LibSets constants'!$I$4:$L$1000,3,FALSE),""),"")</f>
        <v/>
      </c>
      <c r="AG103" s="3" t="str">
        <f>IF(AE103&lt;&gt;"",IF(AE103&lt;&gt;"LIBSETS_DROP_MECHANIC_MONSTER_NAME",VLOOKUP(AE103,'LibSets constants'!$I$4:$L$1000,4,FALSE),""),"")</f>
        <v/>
      </c>
      <c r="AH103" s="3" t="str">
        <f>IF(G103&lt;&gt;"LIBSETS_SETTYPE_BATTLEGROUND",IF(G103&lt;&gt;"LIBSETS_SETTYPE_SPECIAL",IF(AI103&lt;&gt;"",VLOOKUP(AI103,'ESO zone constants'!$D$2:$H$4950,5,FALSE),""),""),"")</f>
        <v/>
      </c>
      <c r="AK103" s="3" t="str">
        <f>IF(AJ103&lt;&gt;"",IF(AJ103&lt;&gt;"LIBSETS_DROP_MECHANIC_MONSTER_NAME",VLOOKUP(AJ103,'LibSets constants'!$I$4:$L$1000,3,FALSE),""),"")</f>
        <v/>
      </c>
      <c r="AL103" s="3" t="str">
        <f>IF(AJ103&lt;&gt;"",IF(AJ103&lt;&gt;"LIBSETS_DROP_MECHANIC_MONSTER_NAME",VLOOKUP(AJ103,'LibSets constants'!$I$4:$L$1000,4,FALSE),""),"")</f>
        <v/>
      </c>
      <c r="AM103" s="3" t="str">
        <f>IF(G103&lt;&gt;"LIBSETS_SETTYPE_BATTLEGROUND",IF(G103&lt;&gt;"LIBSETS_SETTYPE_SPECIAL",IF(AN103&lt;&gt;"",VLOOKUP(AN103,'ESO zone constants'!$D$2:$H$4950,5,FALSE),""),""),"")</f>
        <v/>
      </c>
      <c r="AP103" s="3" t="str">
        <f>IF(AO103&lt;&gt;"",IF(AO103&lt;&gt;"LIBSETS_DROP_MECHANIC_MONSTER_NAME",VLOOKUP(AO103,'LibSets constants'!$I$4:$L$1000,3,FALSE),""),"")</f>
        <v/>
      </c>
      <c r="AQ103" s="3" t="str">
        <f>IF(AO103&lt;&gt;"",IF(AO103&lt;&gt;"LIBSETS_DROP_MECHANIC_MONSTER_NAME",VLOOKUP(AO103,'LibSets constants'!$I$4:$L$1000,4,FALSE),""),"")</f>
        <v/>
      </c>
      <c r="AR103" s="3" t="str">
        <f>IF(G103&lt;&gt;"LIBSETS_SETTYPE_BATTLEGROUND",IF(G103&lt;&gt;"LIBSETS_SETTYPE_SPECIAL",IF(AS103&lt;&gt;"",VLOOKUP(AS103,'ESO zone constants'!$D$2:$H$4950,5,FALSE),""),""),"")</f>
        <v/>
      </c>
      <c r="AU103" s="3" t="str">
        <f>IF(AT103&lt;&gt;"",IF(AT103&lt;&gt;"LIBSETS_DROP_MECHANIC_MONSTER_NAME",VLOOKUP(AT103,'LibSets constants'!$I$4:$L$1000,3,FALSE),""),"")</f>
        <v/>
      </c>
      <c r="AV103" s="3" t="str">
        <f>IF(AT103&lt;&gt;"",IF(AT103&lt;&gt;"LIBSETS_DROP_MECHANIC_MONSTER_NAME",VLOOKUP(AT103,'LibSets constants'!$I$4:$L$1000,4,FALSE),""),"")</f>
        <v/>
      </c>
      <c r="AW103" s="21" t="str">
        <f t="shared" si="7"/>
        <v>[122] = {wayshrines={-1,-1,-1,}, dlcId=DLC_BASE_GAME</v>
      </c>
      <c r="AX103" s="21" t="str">
        <f t="shared" si="8"/>
        <v>, zoneIds={130,932}, veteran=false</v>
      </c>
      <c r="AY103" s="21" t="str">
        <f t="shared" si="9"/>
        <v>, setType=LIBSETS_SETTYPE_DUNGEON</v>
      </c>
      <c r="AZ103" s="21" t="str">
        <f t="shared" si="10"/>
        <v>},</v>
      </c>
      <c r="BA103" s="21" t="str">
        <f t="shared" si="11"/>
        <v xml:space="preserve"> --Ebon Armory / Ebenerzarsenal   [Crypt of Hearts I, Crypt of Hearts II]</v>
      </c>
    </row>
    <row r="104" spans="1:53" x14ac:dyDescent="0.25">
      <c r="A104" s="12">
        <v>123</v>
      </c>
      <c r="B104" t="s">
        <v>933</v>
      </c>
      <c r="C104" t="s">
        <v>934</v>
      </c>
      <c r="D104" s="3">
        <f t="shared" si="6"/>
        <v>123</v>
      </c>
      <c r="G104" s="8" t="s">
        <v>1652</v>
      </c>
      <c r="I104" t="s">
        <v>97</v>
      </c>
      <c r="J104" t="s">
        <v>97</v>
      </c>
      <c r="K104">
        <v>-1</v>
      </c>
      <c r="L104">
        <v>-1</v>
      </c>
      <c r="M104">
        <v>-1</v>
      </c>
      <c r="N104">
        <v>0</v>
      </c>
      <c r="O104" s="70" t="s">
        <v>59</v>
      </c>
      <c r="P104" s="3">
        <f>IF(AND(G104&lt;&gt;"LIBSETS_SETTYPE_BATTLEGROUND",G104&lt;&gt;"LIBSETS_SETTYPE_SPECIAL",G104&lt;&gt;"LIBSETS_SETTYPE_MYTHIC"), IF(Q104&lt;&gt;"",VLOOKUP(Q104,'ESO zone constants'!$D$2:$H$4950,5,FALSE),""),"")</f>
        <v>31</v>
      </c>
      <c r="Q104" t="str">
        <f>IF(OR(K104="",K104&lt;=0,ISERROR(K104)),IF(AND(O104&lt;&gt;"",NOT(ISERROR(O104))),O104, ""),VLOOKUP(K104,'ESO wayshrine node constants'!$A$3:$D$10003,4,FALSE))</f>
        <v>Selene's Web</v>
      </c>
      <c r="S104" s="19" t="str">
        <f>IF(AND(R104&lt;&gt;"",NOT(ISERROR(R104))),R104,IF(P104&lt;&gt;"",IF(NOT(ISERROR(VLOOKUP(P104,'ESO Dungeon constants'!$D$3:$H$9999,5,FALSE))),VLOOKUP(P104,'ESO Dungeon constants'!$D$3:$I$9999,6,FALSE),VLOOKUP(P104,'ESO zone constants'!$H$2:$K$9984,4,FALSE)),""))</f>
        <v>DLC_BASE_GAME</v>
      </c>
      <c r="T104" s="3" t="str">
        <f>IF(S104&lt;&gt;"",VLOOKUP(S104,'LibSets constants'!$B$4:$C$1000,2,FALSE),"")</f>
        <v>Included in base game</v>
      </c>
      <c r="V104" s="3" t="str">
        <f>IF(U104&lt;&gt;"",IF(U104&lt;&gt;"LIBSETS_DROP_MECHANIC_MONSTER_NAME",VLOOKUP(U104,'LibSets constants'!$I$4:$L$1000,3,FALSE),""),"")</f>
        <v/>
      </c>
      <c r="W104" s="3" t="str">
        <f>IF(U104&lt;&gt;"",IF(U104&lt;&gt;"LIBSETS_DROP_MECHANIC_MONSTER_NAME",VLOOKUP(U104,'LibSets constants'!$I$4:$L$1000,4,FALSE),""),"")</f>
        <v/>
      </c>
      <c r="X104" s="3" t="str">
        <f>IF(G104&lt;&gt;"LIBSETS_SETTYPE_BATTLEGROUND",IF(G104&lt;&gt;"LIBSETS_SETTYPE_SPECIAL",IF(Y104&lt;&gt;"",VLOOKUP(Y104,'ESO zone constants'!$D$2:$H$4950,5,FALSE),""),""),"")</f>
        <v/>
      </c>
      <c r="AA104" s="3" t="str">
        <f>IF(Z104&lt;&gt;"",IF(Z104&lt;&gt;"LIBSETS_DROP_MECHANIC_MONSTER_NAME",VLOOKUP(Z104,'LibSets constants'!$I$4:$L$1000,3,FALSE),""),"")</f>
        <v/>
      </c>
      <c r="AB104" s="3" t="str">
        <f>IF(Z104&lt;&gt;"",IF(Z104&lt;&gt;"LIBSETS_DROP_MECHANIC_MONSTER_NAME",VLOOKUP(Z104,'LibSets constants'!$I$4:$L$1000,4,FALSE),""),"")</f>
        <v/>
      </c>
      <c r="AC104" s="3" t="str">
        <f>IF(G104&lt;&gt;"LIBSETS_SETTYPE_BATTLEGROUND",IF(G104&lt;&gt;"LIBSETS_SETTYPE_SPECIAL",IF(AD104&lt;&gt;"",VLOOKUP(AD104,'ESO zone constants'!$D$2:$H$4950,5,FALSE),""),""),"")</f>
        <v/>
      </c>
      <c r="AF104" s="3" t="str">
        <f>IF(AE104&lt;&gt;"",IF(AE104&lt;&gt;"LIBSETS_DROP_MECHANIC_MONSTER_NAME",VLOOKUP(AE104,'LibSets constants'!$I$4:$L$1000,3,FALSE),""),"")</f>
        <v/>
      </c>
      <c r="AG104" s="3" t="str">
        <f>IF(AE104&lt;&gt;"",IF(AE104&lt;&gt;"LIBSETS_DROP_MECHANIC_MONSTER_NAME",VLOOKUP(AE104,'LibSets constants'!$I$4:$L$1000,4,FALSE),""),"")</f>
        <v/>
      </c>
      <c r="AH104" s="3" t="str">
        <f>IF(G104&lt;&gt;"LIBSETS_SETTYPE_BATTLEGROUND",IF(G104&lt;&gt;"LIBSETS_SETTYPE_SPECIAL",IF(AI104&lt;&gt;"",VLOOKUP(AI104,'ESO zone constants'!$D$2:$H$4950,5,FALSE),""),""),"")</f>
        <v/>
      </c>
      <c r="AK104" s="3" t="str">
        <f>IF(AJ104&lt;&gt;"",IF(AJ104&lt;&gt;"LIBSETS_DROP_MECHANIC_MONSTER_NAME",VLOOKUP(AJ104,'LibSets constants'!$I$4:$L$1000,3,FALSE),""),"")</f>
        <v/>
      </c>
      <c r="AL104" s="3" t="str">
        <f>IF(AJ104&lt;&gt;"",IF(AJ104&lt;&gt;"LIBSETS_DROP_MECHANIC_MONSTER_NAME",VLOOKUP(AJ104,'LibSets constants'!$I$4:$L$1000,4,FALSE),""),"")</f>
        <v/>
      </c>
      <c r="AM104" s="3" t="str">
        <f>IF(G104&lt;&gt;"LIBSETS_SETTYPE_BATTLEGROUND",IF(G104&lt;&gt;"LIBSETS_SETTYPE_SPECIAL",IF(AN104&lt;&gt;"",VLOOKUP(AN104,'ESO zone constants'!$D$2:$H$4950,5,FALSE),""),""),"")</f>
        <v/>
      </c>
      <c r="AP104" s="3" t="str">
        <f>IF(AO104&lt;&gt;"",IF(AO104&lt;&gt;"LIBSETS_DROP_MECHANIC_MONSTER_NAME",VLOOKUP(AO104,'LibSets constants'!$I$4:$L$1000,3,FALSE),""),"")</f>
        <v/>
      </c>
      <c r="AQ104" s="3" t="str">
        <f>IF(AO104&lt;&gt;"",IF(AO104&lt;&gt;"LIBSETS_DROP_MECHANIC_MONSTER_NAME",VLOOKUP(AO104,'LibSets constants'!$I$4:$L$1000,4,FALSE),""),"")</f>
        <v/>
      </c>
      <c r="AR104" s="3" t="str">
        <f>IF(G104&lt;&gt;"LIBSETS_SETTYPE_BATTLEGROUND",IF(G104&lt;&gt;"LIBSETS_SETTYPE_SPECIAL",IF(AS104&lt;&gt;"",VLOOKUP(AS104,'ESO zone constants'!$D$2:$H$4950,5,FALSE),""),""),"")</f>
        <v/>
      </c>
      <c r="AU104" s="3" t="str">
        <f>IF(AT104&lt;&gt;"",IF(AT104&lt;&gt;"LIBSETS_DROP_MECHANIC_MONSTER_NAME",VLOOKUP(AT104,'LibSets constants'!$I$4:$L$1000,3,FALSE),""),"")</f>
        <v/>
      </c>
      <c r="AV104" s="3" t="str">
        <f>IF(AT104&lt;&gt;"",IF(AT104&lt;&gt;"LIBSETS_DROP_MECHANIC_MONSTER_NAME",VLOOKUP(AT104,'LibSets constants'!$I$4:$L$1000,4,FALSE),""),"")</f>
        <v/>
      </c>
      <c r="AW104" s="21" t="str">
        <f t="shared" si="7"/>
        <v>[123] = {wayshrines={-1,-1,-1,}, dlcId=DLC_BASE_GAME</v>
      </c>
      <c r="AX104" s="21" t="str">
        <f t="shared" si="8"/>
        <v>, zoneIds={31}, veteran=false</v>
      </c>
      <c r="AY104" s="21" t="str">
        <f t="shared" si="9"/>
        <v>, setType=LIBSETS_SETTYPE_DUNGEON</v>
      </c>
      <c r="AZ104" s="21" t="str">
        <f t="shared" si="10"/>
        <v>},</v>
      </c>
      <c r="BA104" s="21" t="str">
        <f t="shared" si="11"/>
        <v xml:space="preserve"> --Hircine's Veneer / Hircines Schein   [Selene's Web]</v>
      </c>
    </row>
    <row r="105" spans="1:53" x14ac:dyDescent="0.25">
      <c r="A105" s="12">
        <v>124</v>
      </c>
      <c r="B105" t="s">
        <v>935</v>
      </c>
      <c r="C105" t="s">
        <v>936</v>
      </c>
      <c r="D105" s="3">
        <f t="shared" si="6"/>
        <v>124</v>
      </c>
      <c r="G105" s="8" t="s">
        <v>1652</v>
      </c>
      <c r="I105" t="s">
        <v>97</v>
      </c>
      <c r="J105" t="s">
        <v>97</v>
      </c>
      <c r="K105">
        <v>-1</v>
      </c>
      <c r="L105">
        <v>-1</v>
      </c>
      <c r="M105">
        <v>-1</v>
      </c>
      <c r="N105">
        <v>0</v>
      </c>
      <c r="O105" s="70" t="s">
        <v>47</v>
      </c>
      <c r="P105" s="3">
        <f>IF(AND(G105&lt;&gt;"LIBSETS_SETTYPE_BATTLEGROUND",G105&lt;&gt;"LIBSETS_SETTYPE_SPECIAL",G105&lt;&gt;"LIBSETS_SETTYPE_MYTHIC"), IF(Q105&lt;&gt;"",VLOOKUP(Q105,'ESO zone constants'!$D$2:$H$4950,5,FALSE),""),"")</f>
        <v>11</v>
      </c>
      <c r="Q105" t="str">
        <f>IF(OR(K105="",K105&lt;=0,ISERROR(K105)),IF(AND(O105&lt;&gt;"",NOT(ISERROR(O105))),O105, ""),VLOOKUP(K105,'ESO wayshrine node constants'!$A$3:$D$10003,4,FALSE))</f>
        <v>Vaults of Madness</v>
      </c>
      <c r="S105" s="19" t="str">
        <f>IF(AND(R105&lt;&gt;"",NOT(ISERROR(R105))),R105,IF(P105&lt;&gt;"",IF(NOT(ISERROR(VLOOKUP(P105,'ESO Dungeon constants'!$D$3:$H$9999,5,FALSE))),VLOOKUP(P105,'ESO Dungeon constants'!$D$3:$I$9999,6,FALSE),VLOOKUP(P105,'ESO zone constants'!$H$2:$K$9984,4,FALSE)),""))</f>
        <v>DLC_BASE_GAME</v>
      </c>
      <c r="T105" s="3" t="str">
        <f>IF(S105&lt;&gt;"",VLOOKUP(S105,'LibSets constants'!$B$4:$C$1000,2,FALSE),"")</f>
        <v>Included in base game</v>
      </c>
      <c r="V105" s="3" t="str">
        <f>IF(U105&lt;&gt;"",IF(U105&lt;&gt;"LIBSETS_DROP_MECHANIC_MONSTER_NAME",VLOOKUP(U105,'LibSets constants'!$I$4:$L$1000,3,FALSE),""),"")</f>
        <v/>
      </c>
      <c r="W105" s="3" t="str">
        <f>IF(U105&lt;&gt;"",IF(U105&lt;&gt;"LIBSETS_DROP_MECHANIC_MONSTER_NAME",VLOOKUP(U105,'LibSets constants'!$I$4:$L$1000,4,FALSE),""),"")</f>
        <v/>
      </c>
      <c r="X105" s="3" t="str">
        <f>IF(G105&lt;&gt;"LIBSETS_SETTYPE_BATTLEGROUND",IF(G105&lt;&gt;"LIBSETS_SETTYPE_SPECIAL",IF(Y105&lt;&gt;"",VLOOKUP(Y105,'ESO zone constants'!$D$2:$H$4950,5,FALSE),""),""),"")</f>
        <v/>
      </c>
      <c r="AA105" s="3" t="str">
        <f>IF(Z105&lt;&gt;"",IF(Z105&lt;&gt;"LIBSETS_DROP_MECHANIC_MONSTER_NAME",VLOOKUP(Z105,'LibSets constants'!$I$4:$L$1000,3,FALSE),""),"")</f>
        <v/>
      </c>
      <c r="AB105" s="3" t="str">
        <f>IF(Z105&lt;&gt;"",IF(Z105&lt;&gt;"LIBSETS_DROP_MECHANIC_MONSTER_NAME",VLOOKUP(Z105,'LibSets constants'!$I$4:$L$1000,4,FALSE),""),"")</f>
        <v/>
      </c>
      <c r="AC105" s="3" t="str">
        <f>IF(G105&lt;&gt;"LIBSETS_SETTYPE_BATTLEGROUND",IF(G105&lt;&gt;"LIBSETS_SETTYPE_SPECIAL",IF(AD105&lt;&gt;"",VLOOKUP(AD105,'ESO zone constants'!$D$2:$H$4950,5,FALSE),""),""),"")</f>
        <v/>
      </c>
      <c r="AF105" s="3" t="str">
        <f>IF(AE105&lt;&gt;"",IF(AE105&lt;&gt;"LIBSETS_DROP_MECHANIC_MONSTER_NAME",VLOOKUP(AE105,'LibSets constants'!$I$4:$L$1000,3,FALSE),""),"")</f>
        <v/>
      </c>
      <c r="AG105" s="3" t="str">
        <f>IF(AE105&lt;&gt;"",IF(AE105&lt;&gt;"LIBSETS_DROP_MECHANIC_MONSTER_NAME",VLOOKUP(AE105,'LibSets constants'!$I$4:$L$1000,4,FALSE),""),"")</f>
        <v/>
      </c>
      <c r="AH105" s="3" t="str">
        <f>IF(G105&lt;&gt;"LIBSETS_SETTYPE_BATTLEGROUND",IF(G105&lt;&gt;"LIBSETS_SETTYPE_SPECIAL",IF(AI105&lt;&gt;"",VLOOKUP(AI105,'ESO zone constants'!$D$2:$H$4950,5,FALSE),""),""),"")</f>
        <v/>
      </c>
      <c r="AK105" s="3" t="str">
        <f>IF(AJ105&lt;&gt;"",IF(AJ105&lt;&gt;"LIBSETS_DROP_MECHANIC_MONSTER_NAME",VLOOKUP(AJ105,'LibSets constants'!$I$4:$L$1000,3,FALSE),""),"")</f>
        <v/>
      </c>
      <c r="AL105" s="3" t="str">
        <f>IF(AJ105&lt;&gt;"",IF(AJ105&lt;&gt;"LIBSETS_DROP_MECHANIC_MONSTER_NAME",VLOOKUP(AJ105,'LibSets constants'!$I$4:$L$1000,4,FALSE),""),"")</f>
        <v/>
      </c>
      <c r="AM105" s="3" t="str">
        <f>IF(G105&lt;&gt;"LIBSETS_SETTYPE_BATTLEGROUND",IF(G105&lt;&gt;"LIBSETS_SETTYPE_SPECIAL",IF(AN105&lt;&gt;"",VLOOKUP(AN105,'ESO zone constants'!$D$2:$H$4950,5,FALSE),""),""),"")</f>
        <v/>
      </c>
      <c r="AP105" s="3" t="str">
        <f>IF(AO105&lt;&gt;"",IF(AO105&lt;&gt;"LIBSETS_DROP_MECHANIC_MONSTER_NAME",VLOOKUP(AO105,'LibSets constants'!$I$4:$L$1000,3,FALSE),""),"")</f>
        <v/>
      </c>
      <c r="AQ105" s="3" t="str">
        <f>IF(AO105&lt;&gt;"",IF(AO105&lt;&gt;"LIBSETS_DROP_MECHANIC_MONSTER_NAME",VLOOKUP(AO105,'LibSets constants'!$I$4:$L$1000,4,FALSE),""),"")</f>
        <v/>
      </c>
      <c r="AR105" s="3" t="str">
        <f>IF(G105&lt;&gt;"LIBSETS_SETTYPE_BATTLEGROUND",IF(G105&lt;&gt;"LIBSETS_SETTYPE_SPECIAL",IF(AS105&lt;&gt;"",VLOOKUP(AS105,'ESO zone constants'!$D$2:$H$4950,5,FALSE),""),""),"")</f>
        <v/>
      </c>
      <c r="AU105" s="3" t="str">
        <f>IF(AT105&lt;&gt;"",IF(AT105&lt;&gt;"LIBSETS_DROP_MECHANIC_MONSTER_NAME",VLOOKUP(AT105,'LibSets constants'!$I$4:$L$1000,3,FALSE),""),"")</f>
        <v/>
      </c>
      <c r="AV105" s="3" t="str">
        <f>IF(AT105&lt;&gt;"",IF(AT105&lt;&gt;"LIBSETS_DROP_MECHANIC_MONSTER_NAME",VLOOKUP(AT105,'LibSets constants'!$I$4:$L$1000,4,FALSE),""),"")</f>
        <v/>
      </c>
      <c r="AW105" s="21" t="str">
        <f t="shared" si="7"/>
        <v>[124] = {wayshrines={-1,-1,-1,}, dlcId=DLC_BASE_GAME</v>
      </c>
      <c r="AX105" s="21" t="str">
        <f t="shared" si="8"/>
        <v>, zoneIds={11}, veteran=false</v>
      </c>
      <c r="AY105" s="21" t="str">
        <f t="shared" si="9"/>
        <v>, setType=LIBSETS_SETTYPE_DUNGEON</v>
      </c>
      <c r="AZ105" s="21" t="str">
        <f t="shared" si="10"/>
        <v>},</v>
      </c>
      <c r="BA105" s="21" t="str">
        <f t="shared" si="11"/>
        <v xml:space="preserve"> --The Worm's Raiment / Garderobe des Wurms   [Vaults of Madness]</v>
      </c>
    </row>
    <row r="106" spans="1:53" x14ac:dyDescent="0.25">
      <c r="A106" s="12">
        <v>125</v>
      </c>
      <c r="B106" t="s">
        <v>937</v>
      </c>
      <c r="C106" t="s">
        <v>938</v>
      </c>
      <c r="D106" s="3">
        <f t="shared" si="6"/>
        <v>125</v>
      </c>
      <c r="F106" t="s">
        <v>1600</v>
      </c>
      <c r="G106" s="8" t="s">
        <v>1650</v>
      </c>
      <c r="I106" t="s">
        <v>97</v>
      </c>
      <c r="J106" t="s">
        <v>97</v>
      </c>
      <c r="K106">
        <v>-1</v>
      </c>
      <c r="L106">
        <v>-1</v>
      </c>
      <c r="M106">
        <v>-1</v>
      </c>
      <c r="N106">
        <v>0</v>
      </c>
      <c r="O106" s="70" t="s">
        <v>131</v>
      </c>
      <c r="P106" s="3">
        <f>IF(AND(G106&lt;&gt;"LIBSETS_SETTYPE_BATTLEGROUND",G106&lt;&gt;"LIBSETS_SETTYPE_SPECIAL",G106&lt;&gt;"LIBSETS_SETTYPE_MYTHIC"), IF(Q106&lt;&gt;"",VLOOKUP(Q106,'ESO zone constants'!$D$2:$H$4950,5,FALSE),""),"")</f>
        <v>181</v>
      </c>
      <c r="Q106" t="str">
        <f>IF(OR(K106="",K106&lt;=0,ISERROR(K106)),IF(AND(O106&lt;&gt;"",NOT(ISERROR(O106))),O106, ""),VLOOKUP(K106,'ESO wayshrine node constants'!$A$3:$D$10003,4,FALSE))</f>
        <v>Cyrodiil</v>
      </c>
      <c r="S106" s="19" t="str">
        <f>IF(AND(R106&lt;&gt;"",NOT(ISERROR(R106))),R106,IF(P106&lt;&gt;"",IF(NOT(ISERROR(VLOOKUP(P106,'ESO Dungeon constants'!$D$3:$H$9999,5,FALSE))),VLOOKUP(P106,'ESO Dungeon constants'!$D$3:$I$9999,6,FALSE),VLOOKUP(P106,'ESO zone constants'!$H$2:$K$9984,4,FALSE)),""))</f>
        <v>DLC_BASE_GAME</v>
      </c>
      <c r="T106" s="3" t="str">
        <f>IF(S106&lt;&gt;"",VLOOKUP(S106,'LibSets constants'!$B$4:$C$1000,2,FALSE),"")</f>
        <v>Included in base game</v>
      </c>
      <c r="U106" s="33" t="s">
        <v>1723</v>
      </c>
      <c r="V106" s="44" t="str">
        <f>IF(U106&lt;&gt;"",IF(U106&lt;&gt;"LIBSETS_DROP_MECHANIC_MONSTER_NAME",VLOOKUP(U106,'LibSets constants'!$I$4:$L$1000,3,FALSE),""),"")</f>
        <v>Rewards for the worthy (Cyrodiil/Battleground mail)</v>
      </c>
      <c r="W106" s="3" t="str">
        <f>IF(U106&lt;&gt;"",IF(U106&lt;&gt;"LIBSETS_DROP_MECHANIC_MONSTER_NAME",VLOOKUP(U106,'LibSets constants'!$I$4:$L$1000,4,FALSE),""),"")</f>
        <v>Gerechter Lohn (Cyrodiil/Schlachtfeld Mail)</v>
      </c>
      <c r="X106" s="3" t="str">
        <f>IF(G106&lt;&gt;"LIBSETS_SETTYPE_BATTLEGROUND",IF(G106&lt;&gt;"LIBSETS_SETTYPE_SPECIAL",IF(Y106&lt;&gt;"",VLOOKUP(Y106,'ESO zone constants'!$D$2:$H$4950,5,FALSE),""),""),"")</f>
        <v/>
      </c>
      <c r="AA106" s="3" t="str">
        <f>IF(Z106&lt;&gt;"",IF(Z106&lt;&gt;"LIBSETS_DROP_MECHANIC_MONSTER_NAME",VLOOKUP(Z106,'LibSets constants'!$I$4:$L$1000,3,FALSE),""),"")</f>
        <v/>
      </c>
      <c r="AB106" s="3" t="str">
        <f>IF(Z106&lt;&gt;"",IF(Z106&lt;&gt;"LIBSETS_DROP_MECHANIC_MONSTER_NAME",VLOOKUP(Z106,'LibSets constants'!$I$4:$L$1000,4,FALSE),""),"")</f>
        <v/>
      </c>
      <c r="AC106" s="3" t="str">
        <f>IF(G106&lt;&gt;"LIBSETS_SETTYPE_BATTLEGROUND",IF(G106&lt;&gt;"LIBSETS_SETTYPE_SPECIAL",IF(AD106&lt;&gt;"",VLOOKUP(AD106,'ESO zone constants'!$D$2:$H$4950,5,FALSE),""),""),"")</f>
        <v/>
      </c>
      <c r="AF106" s="3" t="str">
        <f>IF(AE106&lt;&gt;"",IF(AE106&lt;&gt;"LIBSETS_DROP_MECHANIC_MONSTER_NAME",VLOOKUP(AE106,'LibSets constants'!$I$4:$L$1000,3,FALSE),""),"")</f>
        <v/>
      </c>
      <c r="AG106" s="3" t="str">
        <f>IF(AE106&lt;&gt;"",IF(AE106&lt;&gt;"LIBSETS_DROP_MECHANIC_MONSTER_NAME",VLOOKUP(AE106,'LibSets constants'!$I$4:$L$1000,4,FALSE),""),"")</f>
        <v/>
      </c>
      <c r="AH106" s="3" t="str">
        <f>IF(G106&lt;&gt;"LIBSETS_SETTYPE_BATTLEGROUND",IF(G106&lt;&gt;"LIBSETS_SETTYPE_SPECIAL",IF(AI106&lt;&gt;"",VLOOKUP(AI106,'ESO zone constants'!$D$2:$H$4950,5,FALSE),""),""),"")</f>
        <v/>
      </c>
      <c r="AK106" s="3" t="str">
        <f>IF(AJ106&lt;&gt;"",IF(AJ106&lt;&gt;"LIBSETS_DROP_MECHANIC_MONSTER_NAME",VLOOKUP(AJ106,'LibSets constants'!$I$4:$L$1000,3,FALSE),""),"")</f>
        <v/>
      </c>
      <c r="AL106" s="3" t="str">
        <f>IF(AJ106&lt;&gt;"",IF(AJ106&lt;&gt;"LIBSETS_DROP_MECHANIC_MONSTER_NAME",VLOOKUP(AJ106,'LibSets constants'!$I$4:$L$1000,4,FALSE),""),"")</f>
        <v/>
      </c>
      <c r="AM106" s="3" t="str">
        <f>IF(G106&lt;&gt;"LIBSETS_SETTYPE_BATTLEGROUND",IF(G106&lt;&gt;"LIBSETS_SETTYPE_SPECIAL",IF(AN106&lt;&gt;"",VLOOKUP(AN106,'ESO zone constants'!$D$2:$H$4950,5,FALSE),""),""),"")</f>
        <v/>
      </c>
      <c r="AP106" s="3" t="str">
        <f>IF(AO106&lt;&gt;"",IF(AO106&lt;&gt;"LIBSETS_DROP_MECHANIC_MONSTER_NAME",VLOOKUP(AO106,'LibSets constants'!$I$4:$L$1000,3,FALSE),""),"")</f>
        <v/>
      </c>
      <c r="AQ106" s="3" t="str">
        <f>IF(AO106&lt;&gt;"",IF(AO106&lt;&gt;"LIBSETS_DROP_MECHANIC_MONSTER_NAME",VLOOKUP(AO106,'LibSets constants'!$I$4:$L$1000,4,FALSE),""),"")</f>
        <v/>
      </c>
      <c r="AR106" s="3" t="str">
        <f>IF(G106&lt;&gt;"LIBSETS_SETTYPE_BATTLEGROUND",IF(G106&lt;&gt;"LIBSETS_SETTYPE_SPECIAL",IF(AS106&lt;&gt;"",VLOOKUP(AS106,'ESO zone constants'!$D$2:$H$4950,5,FALSE),""),""),"")</f>
        <v/>
      </c>
      <c r="AU106" s="3" t="str">
        <f>IF(AT106&lt;&gt;"",IF(AT106&lt;&gt;"LIBSETS_DROP_MECHANIC_MONSTER_NAME",VLOOKUP(AT106,'LibSets constants'!$I$4:$L$1000,3,FALSE),""),"")</f>
        <v/>
      </c>
      <c r="AV106" s="3" t="str">
        <f>IF(AT106&lt;&gt;"",IF(AT106&lt;&gt;"LIBSETS_DROP_MECHANIC_MONSTER_NAME",VLOOKUP(AT106,'LibSets constants'!$I$4:$L$1000,4,FALSE),""),"")</f>
        <v/>
      </c>
      <c r="AW106" s="21" t="str">
        <f t="shared" si="7"/>
        <v>[125] = {wayshrines={-1,-1,-1,}, dlcId=DLC_BASE_GAME</v>
      </c>
      <c r="AX106" s="21" t="str">
        <f t="shared" si="8"/>
        <v>, zoneIds={181}, veteran=false</v>
      </c>
      <c r="AY106" s="21" t="str">
        <f t="shared" si="9"/>
        <v>, setType=LIBSETS_SETTYPE_CYRODIIL</v>
      </c>
      <c r="AZ106" s="21" t="str">
        <f t="shared" si="10"/>
        <v>, dropMechanic={LIBSETS_DROP_MECHANIC_MAIL_PVP_REWARDS_FOR_THE_WORTHY}},</v>
      </c>
      <c r="BA106" s="21" t="str">
        <f t="shared" si="11"/>
        <v xml:space="preserve"> --Wrath of the Imperium / Zorn des Kaiserreichs   [Cyrodiil]</v>
      </c>
    </row>
    <row r="107" spans="1:53" x14ac:dyDescent="0.25">
      <c r="A107" s="12">
        <v>126</v>
      </c>
      <c r="B107" t="s">
        <v>939</v>
      </c>
      <c r="C107" t="s">
        <v>940</v>
      </c>
      <c r="D107" s="3">
        <f t="shared" si="6"/>
        <v>126</v>
      </c>
      <c r="F107" t="s">
        <v>1600</v>
      </c>
      <c r="G107" s="8" t="s">
        <v>1650</v>
      </c>
      <c r="I107" t="s">
        <v>97</v>
      </c>
      <c r="J107" t="s">
        <v>97</v>
      </c>
      <c r="K107">
        <v>-1</v>
      </c>
      <c r="L107">
        <v>-1</v>
      </c>
      <c r="M107">
        <v>-1</v>
      </c>
      <c r="N107">
        <v>0</v>
      </c>
      <c r="O107" s="70" t="s">
        <v>131</v>
      </c>
      <c r="P107" s="3">
        <f>IF(AND(G107&lt;&gt;"LIBSETS_SETTYPE_BATTLEGROUND",G107&lt;&gt;"LIBSETS_SETTYPE_SPECIAL",G107&lt;&gt;"LIBSETS_SETTYPE_MYTHIC"), IF(Q107&lt;&gt;"",VLOOKUP(Q107,'ESO zone constants'!$D$2:$H$4950,5,FALSE),""),"")</f>
        <v>181</v>
      </c>
      <c r="Q107" t="str">
        <f>IF(OR(K107="",K107&lt;=0,ISERROR(K107)),IF(AND(O107&lt;&gt;"",NOT(ISERROR(O107))),O107, ""),VLOOKUP(K107,'ESO wayshrine node constants'!$A$3:$D$10003,4,FALSE))</f>
        <v>Cyrodiil</v>
      </c>
      <c r="S107" s="19" t="str">
        <f>IF(AND(R107&lt;&gt;"",NOT(ISERROR(R107))),R107,IF(P107&lt;&gt;"",IF(NOT(ISERROR(VLOOKUP(P107,'ESO Dungeon constants'!$D$3:$H$9999,5,FALSE))),VLOOKUP(P107,'ESO Dungeon constants'!$D$3:$I$9999,6,FALSE),VLOOKUP(P107,'ESO zone constants'!$H$2:$K$9984,4,FALSE)),""))</f>
        <v>DLC_BASE_GAME</v>
      </c>
      <c r="T107" s="3" t="str">
        <f>IF(S107&lt;&gt;"",VLOOKUP(S107,'LibSets constants'!$B$4:$C$1000,2,FALSE),"")</f>
        <v>Included in base game</v>
      </c>
      <c r="U107" s="33" t="s">
        <v>1723</v>
      </c>
      <c r="V107" s="3" t="str">
        <f>IF(U107&lt;&gt;"",IF(U107&lt;&gt;"LIBSETS_DROP_MECHANIC_MONSTER_NAME",VLOOKUP(U107,'LibSets constants'!$I$4:$L$1000,3,FALSE),""),"")</f>
        <v>Rewards for the worthy (Cyrodiil/Battleground mail)</v>
      </c>
      <c r="W107" s="3" t="str">
        <f>IF(U107&lt;&gt;"",IF(U107&lt;&gt;"LIBSETS_DROP_MECHANIC_MONSTER_NAME",VLOOKUP(U107,'LibSets constants'!$I$4:$L$1000,4,FALSE),""),"")</f>
        <v>Gerechter Lohn (Cyrodiil/Schlachtfeld Mail)</v>
      </c>
      <c r="X107" s="3" t="str">
        <f>IF(G107&lt;&gt;"LIBSETS_SETTYPE_BATTLEGROUND",IF(G107&lt;&gt;"LIBSETS_SETTYPE_SPECIAL",IF(Y107&lt;&gt;"",VLOOKUP(Y107,'ESO zone constants'!$D$2:$H$4950,5,FALSE),""),""),"")</f>
        <v/>
      </c>
      <c r="AA107" s="3" t="str">
        <f>IF(Z107&lt;&gt;"",IF(Z107&lt;&gt;"LIBSETS_DROP_MECHANIC_MONSTER_NAME",VLOOKUP(Z107,'LibSets constants'!$I$4:$L$1000,3,FALSE),""),"")</f>
        <v/>
      </c>
      <c r="AB107" s="3" t="str">
        <f>IF(Z107&lt;&gt;"",IF(Z107&lt;&gt;"LIBSETS_DROP_MECHANIC_MONSTER_NAME",VLOOKUP(Z107,'LibSets constants'!$I$4:$L$1000,4,FALSE),""),"")</f>
        <v/>
      </c>
      <c r="AC107" s="3" t="str">
        <f>IF(G107&lt;&gt;"LIBSETS_SETTYPE_BATTLEGROUND",IF(G107&lt;&gt;"LIBSETS_SETTYPE_SPECIAL",IF(AD107&lt;&gt;"",VLOOKUP(AD107,'ESO zone constants'!$D$2:$H$4950,5,FALSE),""),""),"")</f>
        <v/>
      </c>
      <c r="AF107" s="3" t="str">
        <f>IF(AE107&lt;&gt;"",IF(AE107&lt;&gt;"LIBSETS_DROP_MECHANIC_MONSTER_NAME",VLOOKUP(AE107,'LibSets constants'!$I$4:$L$1000,3,FALSE),""),"")</f>
        <v/>
      </c>
      <c r="AG107" s="3" t="str">
        <f>IF(AE107&lt;&gt;"",IF(AE107&lt;&gt;"LIBSETS_DROP_MECHANIC_MONSTER_NAME",VLOOKUP(AE107,'LibSets constants'!$I$4:$L$1000,4,FALSE),""),"")</f>
        <v/>
      </c>
      <c r="AH107" s="3" t="str">
        <f>IF(G107&lt;&gt;"LIBSETS_SETTYPE_BATTLEGROUND",IF(G107&lt;&gt;"LIBSETS_SETTYPE_SPECIAL",IF(AI107&lt;&gt;"",VLOOKUP(AI107,'ESO zone constants'!$D$2:$H$4950,5,FALSE),""),""),"")</f>
        <v/>
      </c>
      <c r="AK107" s="3" t="str">
        <f>IF(AJ107&lt;&gt;"",IF(AJ107&lt;&gt;"LIBSETS_DROP_MECHANIC_MONSTER_NAME",VLOOKUP(AJ107,'LibSets constants'!$I$4:$L$1000,3,FALSE),""),"")</f>
        <v/>
      </c>
      <c r="AL107" s="3" t="str">
        <f>IF(AJ107&lt;&gt;"",IF(AJ107&lt;&gt;"LIBSETS_DROP_MECHANIC_MONSTER_NAME",VLOOKUP(AJ107,'LibSets constants'!$I$4:$L$1000,4,FALSE),""),"")</f>
        <v/>
      </c>
      <c r="AM107" s="3" t="str">
        <f>IF(G107&lt;&gt;"LIBSETS_SETTYPE_BATTLEGROUND",IF(G107&lt;&gt;"LIBSETS_SETTYPE_SPECIAL",IF(AN107&lt;&gt;"",VLOOKUP(AN107,'ESO zone constants'!$D$2:$H$4950,5,FALSE),""),""),"")</f>
        <v/>
      </c>
      <c r="AP107" s="3" t="str">
        <f>IF(AO107&lt;&gt;"",IF(AO107&lt;&gt;"LIBSETS_DROP_MECHANIC_MONSTER_NAME",VLOOKUP(AO107,'LibSets constants'!$I$4:$L$1000,3,FALSE),""),"")</f>
        <v/>
      </c>
      <c r="AQ107" s="3" t="str">
        <f>IF(AO107&lt;&gt;"",IF(AO107&lt;&gt;"LIBSETS_DROP_MECHANIC_MONSTER_NAME",VLOOKUP(AO107,'LibSets constants'!$I$4:$L$1000,4,FALSE),""),"")</f>
        <v/>
      </c>
      <c r="AR107" s="3" t="str">
        <f>IF(G107&lt;&gt;"LIBSETS_SETTYPE_BATTLEGROUND",IF(G107&lt;&gt;"LIBSETS_SETTYPE_SPECIAL",IF(AS107&lt;&gt;"",VLOOKUP(AS107,'ESO zone constants'!$D$2:$H$4950,5,FALSE),""),""),"")</f>
        <v/>
      </c>
      <c r="AU107" s="3" t="str">
        <f>IF(AT107&lt;&gt;"",IF(AT107&lt;&gt;"LIBSETS_DROP_MECHANIC_MONSTER_NAME",VLOOKUP(AT107,'LibSets constants'!$I$4:$L$1000,3,FALSE),""),"")</f>
        <v/>
      </c>
      <c r="AV107" s="3" t="str">
        <f>IF(AT107&lt;&gt;"",IF(AT107&lt;&gt;"LIBSETS_DROP_MECHANIC_MONSTER_NAME",VLOOKUP(AT107,'LibSets constants'!$I$4:$L$1000,4,FALSE),""),"")</f>
        <v/>
      </c>
      <c r="AW107" s="21" t="str">
        <f t="shared" si="7"/>
        <v>[126] = {wayshrines={-1,-1,-1,}, dlcId=DLC_BASE_GAME</v>
      </c>
      <c r="AX107" s="21" t="str">
        <f t="shared" si="8"/>
        <v>, zoneIds={181}, veteran=false</v>
      </c>
      <c r="AY107" s="21" t="str">
        <f t="shared" si="9"/>
        <v>, setType=LIBSETS_SETTYPE_CYRODIIL</v>
      </c>
      <c r="AZ107" s="21" t="str">
        <f t="shared" si="10"/>
        <v>, dropMechanic={LIBSETS_DROP_MECHANIC_MAIL_PVP_REWARDS_FOR_THE_WORTHY}},</v>
      </c>
      <c r="BA107" s="21" t="str">
        <f t="shared" si="11"/>
        <v xml:space="preserve"> --Grace of the Ancients / Anmut der Uralten   [Cyrodiil]</v>
      </c>
    </row>
    <row r="108" spans="1:53" x14ac:dyDescent="0.25">
      <c r="A108" s="12">
        <v>127</v>
      </c>
      <c r="B108" t="s">
        <v>941</v>
      </c>
      <c r="C108" t="s">
        <v>942</v>
      </c>
      <c r="D108" s="3">
        <f t="shared" si="6"/>
        <v>127</v>
      </c>
      <c r="F108" t="s">
        <v>1600</v>
      </c>
      <c r="G108" s="8" t="s">
        <v>1650</v>
      </c>
      <c r="I108" t="s">
        <v>97</v>
      </c>
      <c r="J108" t="s">
        <v>97</v>
      </c>
      <c r="K108">
        <v>-1</v>
      </c>
      <c r="L108">
        <v>-1</v>
      </c>
      <c r="M108">
        <v>-1</v>
      </c>
      <c r="N108">
        <v>0</v>
      </c>
      <c r="O108" s="70" t="s">
        <v>131</v>
      </c>
      <c r="P108" s="3">
        <f>IF(AND(G108&lt;&gt;"LIBSETS_SETTYPE_BATTLEGROUND",G108&lt;&gt;"LIBSETS_SETTYPE_SPECIAL",G108&lt;&gt;"LIBSETS_SETTYPE_MYTHIC"), IF(Q108&lt;&gt;"",VLOOKUP(Q108,'ESO zone constants'!$D$2:$H$4950,5,FALSE),""),"")</f>
        <v>181</v>
      </c>
      <c r="Q108" t="str">
        <f>IF(OR(K108="",K108&lt;=0,ISERROR(K108)),IF(AND(O108&lt;&gt;"",NOT(ISERROR(O108))),O108, ""),VLOOKUP(K108,'ESO wayshrine node constants'!$A$3:$D$10003,4,FALSE))</f>
        <v>Cyrodiil</v>
      </c>
      <c r="S108" s="19" t="str">
        <f>IF(AND(R108&lt;&gt;"",NOT(ISERROR(R108))),R108,IF(P108&lt;&gt;"",IF(NOT(ISERROR(VLOOKUP(P108,'ESO Dungeon constants'!$D$3:$H$9999,5,FALSE))),VLOOKUP(P108,'ESO Dungeon constants'!$D$3:$I$9999,6,FALSE),VLOOKUP(P108,'ESO zone constants'!$H$2:$K$9984,4,FALSE)),""))</f>
        <v>DLC_BASE_GAME</v>
      </c>
      <c r="T108" s="3" t="str">
        <f>IF(S108&lt;&gt;"",VLOOKUP(S108,'LibSets constants'!$B$4:$C$1000,2,FALSE),"")</f>
        <v>Included in base game</v>
      </c>
      <c r="U108" s="33" t="s">
        <v>1723</v>
      </c>
      <c r="V108" s="3" t="str">
        <f>IF(U108&lt;&gt;"",IF(U108&lt;&gt;"LIBSETS_DROP_MECHANIC_MONSTER_NAME",VLOOKUP(U108,'LibSets constants'!$I$4:$L$1000,3,FALSE),""),"")</f>
        <v>Rewards for the worthy (Cyrodiil/Battleground mail)</v>
      </c>
      <c r="W108" s="3" t="str">
        <f>IF(U108&lt;&gt;"",IF(U108&lt;&gt;"LIBSETS_DROP_MECHANIC_MONSTER_NAME",VLOOKUP(U108,'LibSets constants'!$I$4:$L$1000,4,FALSE),""),"")</f>
        <v>Gerechter Lohn (Cyrodiil/Schlachtfeld Mail)</v>
      </c>
      <c r="X108" s="3" t="str">
        <f>IF(G108&lt;&gt;"LIBSETS_SETTYPE_BATTLEGROUND",IF(G108&lt;&gt;"LIBSETS_SETTYPE_SPECIAL",IF(Y108&lt;&gt;"",VLOOKUP(Y108,'ESO zone constants'!$D$2:$H$4950,5,FALSE),""),""),"")</f>
        <v/>
      </c>
      <c r="AA108" s="3" t="str">
        <f>IF(Z108&lt;&gt;"",IF(Z108&lt;&gt;"LIBSETS_DROP_MECHANIC_MONSTER_NAME",VLOOKUP(Z108,'LibSets constants'!$I$4:$L$1000,3,FALSE),""),"")</f>
        <v/>
      </c>
      <c r="AB108" s="3" t="str">
        <f>IF(Z108&lt;&gt;"",IF(Z108&lt;&gt;"LIBSETS_DROP_MECHANIC_MONSTER_NAME",VLOOKUP(Z108,'LibSets constants'!$I$4:$L$1000,4,FALSE),""),"")</f>
        <v/>
      </c>
      <c r="AC108" s="3" t="str">
        <f>IF(G108&lt;&gt;"LIBSETS_SETTYPE_BATTLEGROUND",IF(G108&lt;&gt;"LIBSETS_SETTYPE_SPECIAL",IF(AD108&lt;&gt;"",VLOOKUP(AD108,'ESO zone constants'!$D$2:$H$4950,5,FALSE),""),""),"")</f>
        <v/>
      </c>
      <c r="AF108" s="3" t="str">
        <f>IF(AE108&lt;&gt;"",IF(AE108&lt;&gt;"LIBSETS_DROP_MECHANIC_MONSTER_NAME",VLOOKUP(AE108,'LibSets constants'!$I$4:$L$1000,3,FALSE),""),"")</f>
        <v/>
      </c>
      <c r="AG108" s="3" t="str">
        <f>IF(AE108&lt;&gt;"",IF(AE108&lt;&gt;"LIBSETS_DROP_MECHANIC_MONSTER_NAME",VLOOKUP(AE108,'LibSets constants'!$I$4:$L$1000,4,FALSE),""),"")</f>
        <v/>
      </c>
      <c r="AH108" s="3" t="str">
        <f>IF(G108&lt;&gt;"LIBSETS_SETTYPE_BATTLEGROUND",IF(G108&lt;&gt;"LIBSETS_SETTYPE_SPECIAL",IF(AI108&lt;&gt;"",VLOOKUP(AI108,'ESO zone constants'!$D$2:$H$4950,5,FALSE),""),""),"")</f>
        <v/>
      </c>
      <c r="AK108" s="3" t="str">
        <f>IF(AJ108&lt;&gt;"",IF(AJ108&lt;&gt;"LIBSETS_DROP_MECHANIC_MONSTER_NAME",VLOOKUP(AJ108,'LibSets constants'!$I$4:$L$1000,3,FALSE),""),"")</f>
        <v/>
      </c>
      <c r="AL108" s="3" t="str">
        <f>IF(AJ108&lt;&gt;"",IF(AJ108&lt;&gt;"LIBSETS_DROP_MECHANIC_MONSTER_NAME",VLOOKUP(AJ108,'LibSets constants'!$I$4:$L$1000,4,FALSE),""),"")</f>
        <v/>
      </c>
      <c r="AM108" s="3" t="str">
        <f>IF(G108&lt;&gt;"LIBSETS_SETTYPE_BATTLEGROUND",IF(G108&lt;&gt;"LIBSETS_SETTYPE_SPECIAL",IF(AN108&lt;&gt;"",VLOOKUP(AN108,'ESO zone constants'!$D$2:$H$4950,5,FALSE),""),""),"")</f>
        <v/>
      </c>
      <c r="AP108" s="3" t="str">
        <f>IF(AO108&lt;&gt;"",IF(AO108&lt;&gt;"LIBSETS_DROP_MECHANIC_MONSTER_NAME",VLOOKUP(AO108,'LibSets constants'!$I$4:$L$1000,3,FALSE),""),"")</f>
        <v/>
      </c>
      <c r="AQ108" s="3" t="str">
        <f>IF(AO108&lt;&gt;"",IF(AO108&lt;&gt;"LIBSETS_DROP_MECHANIC_MONSTER_NAME",VLOOKUP(AO108,'LibSets constants'!$I$4:$L$1000,4,FALSE),""),"")</f>
        <v/>
      </c>
      <c r="AR108" s="3" t="str">
        <f>IF(G108&lt;&gt;"LIBSETS_SETTYPE_BATTLEGROUND",IF(G108&lt;&gt;"LIBSETS_SETTYPE_SPECIAL",IF(AS108&lt;&gt;"",VLOOKUP(AS108,'ESO zone constants'!$D$2:$H$4950,5,FALSE),""),""),"")</f>
        <v/>
      </c>
      <c r="AU108" s="3" t="str">
        <f>IF(AT108&lt;&gt;"",IF(AT108&lt;&gt;"LIBSETS_DROP_MECHANIC_MONSTER_NAME",VLOOKUP(AT108,'LibSets constants'!$I$4:$L$1000,3,FALSE),""),"")</f>
        <v/>
      </c>
      <c r="AV108" s="3" t="str">
        <f>IF(AT108&lt;&gt;"",IF(AT108&lt;&gt;"LIBSETS_DROP_MECHANIC_MONSTER_NAME",VLOOKUP(AT108,'LibSets constants'!$I$4:$L$1000,4,FALSE),""),"")</f>
        <v/>
      </c>
      <c r="AW108" s="21" t="str">
        <f t="shared" si="7"/>
        <v>[127] = {wayshrines={-1,-1,-1,}, dlcId=DLC_BASE_GAME</v>
      </c>
      <c r="AX108" s="21" t="str">
        <f t="shared" si="8"/>
        <v>, zoneIds={181}, veteran=false</v>
      </c>
      <c r="AY108" s="21" t="str">
        <f t="shared" si="9"/>
        <v>, setType=LIBSETS_SETTYPE_CYRODIIL</v>
      </c>
      <c r="AZ108" s="21" t="str">
        <f t="shared" si="10"/>
        <v>, dropMechanic={LIBSETS_DROP_MECHANIC_MAIL_PVP_REWARDS_FOR_THE_WORTHY}},</v>
      </c>
      <c r="BA108" s="21" t="str">
        <f t="shared" si="11"/>
        <v xml:space="preserve"> --Deadly Strike / Tödlicher Stoß   [Cyrodiil]</v>
      </c>
    </row>
    <row r="109" spans="1:53" x14ac:dyDescent="0.25">
      <c r="A109" s="12">
        <v>128</v>
      </c>
      <c r="B109" t="s">
        <v>943</v>
      </c>
      <c r="C109" t="s">
        <v>944</v>
      </c>
      <c r="D109" s="3">
        <f t="shared" si="6"/>
        <v>128</v>
      </c>
      <c r="F109" t="s">
        <v>1600</v>
      </c>
      <c r="G109" s="8" t="s">
        <v>1650</v>
      </c>
      <c r="I109" t="s">
        <v>97</v>
      </c>
      <c r="J109" t="s">
        <v>97</v>
      </c>
      <c r="K109">
        <v>-1</v>
      </c>
      <c r="L109">
        <v>-1</v>
      </c>
      <c r="M109">
        <v>-1</v>
      </c>
      <c r="N109">
        <v>0</v>
      </c>
      <c r="O109" s="70" t="s">
        <v>131</v>
      </c>
      <c r="P109" s="3">
        <f>IF(AND(G109&lt;&gt;"LIBSETS_SETTYPE_BATTLEGROUND",G109&lt;&gt;"LIBSETS_SETTYPE_SPECIAL",G109&lt;&gt;"LIBSETS_SETTYPE_MYTHIC"), IF(Q109&lt;&gt;"",VLOOKUP(Q109,'ESO zone constants'!$D$2:$H$4950,5,FALSE),""),"")</f>
        <v>181</v>
      </c>
      <c r="Q109" t="str">
        <f>IF(OR(K109="",K109&lt;=0,ISERROR(K109)),IF(AND(O109&lt;&gt;"",NOT(ISERROR(O109))),O109, ""),VLOOKUP(K109,'ESO wayshrine node constants'!$A$3:$D$10003,4,FALSE))</f>
        <v>Cyrodiil</v>
      </c>
      <c r="S109" s="19" t="str">
        <f>IF(AND(R109&lt;&gt;"",NOT(ISERROR(R109))),R109,IF(P109&lt;&gt;"",IF(NOT(ISERROR(VLOOKUP(P109,'ESO Dungeon constants'!$D$3:$H$9999,5,FALSE))),VLOOKUP(P109,'ESO Dungeon constants'!$D$3:$I$9999,6,FALSE),VLOOKUP(P109,'ESO zone constants'!$H$2:$K$9984,4,FALSE)),""))</f>
        <v>DLC_BASE_GAME</v>
      </c>
      <c r="T109" s="3" t="str">
        <f>IF(S109&lt;&gt;"",VLOOKUP(S109,'LibSets constants'!$B$4:$C$1000,2,FALSE),"")</f>
        <v>Included in base game</v>
      </c>
      <c r="U109" s="33" t="s">
        <v>1723</v>
      </c>
      <c r="V109" s="3" t="str">
        <f>IF(U109&lt;&gt;"",IF(U109&lt;&gt;"LIBSETS_DROP_MECHANIC_MONSTER_NAME",VLOOKUP(U109,'LibSets constants'!$I$4:$L$1000,3,FALSE),""),"")</f>
        <v>Rewards for the worthy (Cyrodiil/Battleground mail)</v>
      </c>
      <c r="W109" s="3" t="str">
        <f>IF(U109&lt;&gt;"",IF(U109&lt;&gt;"LIBSETS_DROP_MECHANIC_MONSTER_NAME",VLOOKUP(U109,'LibSets constants'!$I$4:$L$1000,4,FALSE),""),"")</f>
        <v>Gerechter Lohn (Cyrodiil/Schlachtfeld Mail)</v>
      </c>
      <c r="X109" s="3" t="str">
        <f>IF(G109&lt;&gt;"LIBSETS_SETTYPE_BATTLEGROUND",IF(G109&lt;&gt;"LIBSETS_SETTYPE_SPECIAL",IF(Y109&lt;&gt;"",VLOOKUP(Y109,'ESO zone constants'!$D$2:$H$4950,5,FALSE),""),""),"")</f>
        <v/>
      </c>
      <c r="AA109" s="3" t="str">
        <f>IF(Z109&lt;&gt;"",IF(Z109&lt;&gt;"LIBSETS_DROP_MECHANIC_MONSTER_NAME",VLOOKUP(Z109,'LibSets constants'!$I$4:$L$1000,3,FALSE),""),"")</f>
        <v/>
      </c>
      <c r="AB109" s="3" t="str">
        <f>IF(Z109&lt;&gt;"",IF(Z109&lt;&gt;"LIBSETS_DROP_MECHANIC_MONSTER_NAME",VLOOKUP(Z109,'LibSets constants'!$I$4:$L$1000,4,FALSE),""),"")</f>
        <v/>
      </c>
      <c r="AC109" s="3" t="str">
        <f>IF(G109&lt;&gt;"LIBSETS_SETTYPE_BATTLEGROUND",IF(G109&lt;&gt;"LIBSETS_SETTYPE_SPECIAL",IF(AD109&lt;&gt;"",VLOOKUP(AD109,'ESO zone constants'!$D$2:$H$4950,5,FALSE),""),""),"")</f>
        <v/>
      </c>
      <c r="AF109" s="3" t="str">
        <f>IF(AE109&lt;&gt;"",IF(AE109&lt;&gt;"LIBSETS_DROP_MECHANIC_MONSTER_NAME",VLOOKUP(AE109,'LibSets constants'!$I$4:$L$1000,3,FALSE),""),"")</f>
        <v/>
      </c>
      <c r="AG109" s="3" t="str">
        <f>IF(AE109&lt;&gt;"",IF(AE109&lt;&gt;"LIBSETS_DROP_MECHANIC_MONSTER_NAME",VLOOKUP(AE109,'LibSets constants'!$I$4:$L$1000,4,FALSE),""),"")</f>
        <v/>
      </c>
      <c r="AH109" s="3" t="str">
        <f>IF(G109&lt;&gt;"LIBSETS_SETTYPE_BATTLEGROUND",IF(G109&lt;&gt;"LIBSETS_SETTYPE_SPECIAL",IF(AI109&lt;&gt;"",VLOOKUP(AI109,'ESO zone constants'!$D$2:$H$4950,5,FALSE),""),""),"")</f>
        <v/>
      </c>
      <c r="AK109" s="3" t="str">
        <f>IF(AJ109&lt;&gt;"",IF(AJ109&lt;&gt;"LIBSETS_DROP_MECHANIC_MONSTER_NAME",VLOOKUP(AJ109,'LibSets constants'!$I$4:$L$1000,3,FALSE),""),"")</f>
        <v/>
      </c>
      <c r="AL109" s="3" t="str">
        <f>IF(AJ109&lt;&gt;"",IF(AJ109&lt;&gt;"LIBSETS_DROP_MECHANIC_MONSTER_NAME",VLOOKUP(AJ109,'LibSets constants'!$I$4:$L$1000,4,FALSE),""),"")</f>
        <v/>
      </c>
      <c r="AM109" s="3" t="str">
        <f>IF(G109&lt;&gt;"LIBSETS_SETTYPE_BATTLEGROUND",IF(G109&lt;&gt;"LIBSETS_SETTYPE_SPECIAL",IF(AN109&lt;&gt;"",VLOOKUP(AN109,'ESO zone constants'!$D$2:$H$4950,5,FALSE),""),""),"")</f>
        <v/>
      </c>
      <c r="AP109" s="3" t="str">
        <f>IF(AO109&lt;&gt;"",IF(AO109&lt;&gt;"LIBSETS_DROP_MECHANIC_MONSTER_NAME",VLOOKUP(AO109,'LibSets constants'!$I$4:$L$1000,3,FALSE),""),"")</f>
        <v/>
      </c>
      <c r="AQ109" s="3" t="str">
        <f>IF(AO109&lt;&gt;"",IF(AO109&lt;&gt;"LIBSETS_DROP_MECHANIC_MONSTER_NAME",VLOOKUP(AO109,'LibSets constants'!$I$4:$L$1000,4,FALSE),""),"")</f>
        <v/>
      </c>
      <c r="AR109" s="3" t="str">
        <f>IF(G109&lt;&gt;"LIBSETS_SETTYPE_BATTLEGROUND",IF(G109&lt;&gt;"LIBSETS_SETTYPE_SPECIAL",IF(AS109&lt;&gt;"",VLOOKUP(AS109,'ESO zone constants'!$D$2:$H$4950,5,FALSE),""),""),"")</f>
        <v/>
      </c>
      <c r="AU109" s="3" t="str">
        <f>IF(AT109&lt;&gt;"",IF(AT109&lt;&gt;"LIBSETS_DROP_MECHANIC_MONSTER_NAME",VLOOKUP(AT109,'LibSets constants'!$I$4:$L$1000,3,FALSE),""),"")</f>
        <v/>
      </c>
      <c r="AV109" s="3" t="str">
        <f>IF(AT109&lt;&gt;"",IF(AT109&lt;&gt;"LIBSETS_DROP_MECHANIC_MONSTER_NAME",VLOOKUP(AT109,'LibSets constants'!$I$4:$L$1000,4,FALSE),""),"")</f>
        <v/>
      </c>
      <c r="AW109" s="21" t="str">
        <f t="shared" si="7"/>
        <v>[128] = {wayshrines={-1,-1,-1,}, dlcId=DLC_BASE_GAME</v>
      </c>
      <c r="AX109" s="21" t="str">
        <f t="shared" si="8"/>
        <v>, zoneIds={181}, veteran=false</v>
      </c>
      <c r="AY109" s="21" t="str">
        <f t="shared" si="9"/>
        <v>, setType=LIBSETS_SETTYPE_CYRODIIL</v>
      </c>
      <c r="AZ109" s="21" t="str">
        <f t="shared" si="10"/>
        <v>, dropMechanic={LIBSETS_DROP_MECHANIC_MAIL_PVP_REWARDS_FOR_THE_WORTHY}},</v>
      </c>
      <c r="BA109" s="21" t="str">
        <f t="shared" si="11"/>
        <v xml:space="preserve"> --Blessing of the Potentates / Segen des Potentaten   [Cyrodiil]</v>
      </c>
    </row>
    <row r="110" spans="1:53" x14ac:dyDescent="0.25">
      <c r="A110" s="12">
        <v>129</v>
      </c>
      <c r="B110" t="s">
        <v>945</v>
      </c>
      <c r="C110" t="s">
        <v>946</v>
      </c>
      <c r="D110" s="3">
        <f t="shared" si="6"/>
        <v>129</v>
      </c>
      <c r="F110" t="s">
        <v>1600</v>
      </c>
      <c r="G110" s="8" t="s">
        <v>1650</v>
      </c>
      <c r="I110" t="s">
        <v>97</v>
      </c>
      <c r="J110" t="s">
        <v>97</v>
      </c>
      <c r="K110">
        <v>-1</v>
      </c>
      <c r="L110">
        <v>-1</v>
      </c>
      <c r="M110">
        <v>-1</v>
      </c>
      <c r="N110">
        <v>0</v>
      </c>
      <c r="O110" s="70" t="s">
        <v>131</v>
      </c>
      <c r="P110" s="3">
        <f>IF(AND(G110&lt;&gt;"LIBSETS_SETTYPE_BATTLEGROUND",G110&lt;&gt;"LIBSETS_SETTYPE_SPECIAL",G110&lt;&gt;"LIBSETS_SETTYPE_MYTHIC"), IF(Q110&lt;&gt;"",VLOOKUP(Q110,'ESO zone constants'!$D$2:$H$4950,5,FALSE),""),"")</f>
        <v>181</v>
      </c>
      <c r="Q110" t="str">
        <f>IF(OR(K110="",K110&lt;=0,ISERROR(K110)),IF(AND(O110&lt;&gt;"",NOT(ISERROR(O110))),O110, ""),VLOOKUP(K110,'ESO wayshrine node constants'!$A$3:$D$10003,4,FALSE))</f>
        <v>Cyrodiil</v>
      </c>
      <c r="S110" s="19" t="str">
        <f>IF(AND(R110&lt;&gt;"",NOT(ISERROR(R110))),R110,IF(P110&lt;&gt;"",IF(NOT(ISERROR(VLOOKUP(P110,'ESO Dungeon constants'!$D$3:$H$9999,5,FALSE))),VLOOKUP(P110,'ESO Dungeon constants'!$D$3:$I$9999,6,FALSE),VLOOKUP(P110,'ESO zone constants'!$H$2:$K$9984,4,FALSE)),""))</f>
        <v>DLC_BASE_GAME</v>
      </c>
      <c r="T110" s="3" t="str">
        <f>IF(S110&lt;&gt;"",VLOOKUP(S110,'LibSets constants'!$B$4:$C$1000,2,FALSE),"")</f>
        <v>Included in base game</v>
      </c>
      <c r="U110" s="33" t="s">
        <v>1723</v>
      </c>
      <c r="V110" s="44" t="str">
        <f>IF(U110&lt;&gt;"",IF(U110&lt;&gt;"LIBSETS_DROP_MECHANIC_MONSTER_NAME",VLOOKUP(U110,'LibSets constants'!$I$4:$L$1000,3,FALSE),""),"")</f>
        <v>Rewards for the worthy (Cyrodiil/Battleground mail)</v>
      </c>
      <c r="W110" s="44" t="str">
        <f>IF(U110&lt;&gt;"",IF(U110&lt;&gt;"LIBSETS_DROP_MECHANIC_MONSTER_NAME",VLOOKUP(U110,'LibSets constants'!$I$4:$L$1000,4,FALSE),""),"")</f>
        <v>Gerechter Lohn (Cyrodiil/Schlachtfeld Mail)</v>
      </c>
      <c r="X110" s="3" t="str">
        <f>IF(G110&lt;&gt;"LIBSETS_SETTYPE_BATTLEGROUND",IF(G110&lt;&gt;"LIBSETS_SETTYPE_SPECIAL",IF(Y110&lt;&gt;"",VLOOKUP(Y110,'ESO zone constants'!$D$2:$H$4950,5,FALSE),""),""),"")</f>
        <v/>
      </c>
      <c r="Z110" s="45"/>
      <c r="AA110" s="44" t="str">
        <f>IF(Z110&lt;&gt;"",IF(Z110&lt;&gt;"LIBSETS_DROP_MECHANIC_MONSTER_NAME",VLOOKUP(Z110,'LibSets constants'!$I$4:$L$1000,3,FALSE),""),"")</f>
        <v/>
      </c>
      <c r="AB110" s="44" t="str">
        <f>IF(Z110&lt;&gt;"",IF(Z110&lt;&gt;"LIBSETS_DROP_MECHANIC_MONSTER_NAME",VLOOKUP(Z110,'LibSets constants'!$I$4:$L$1000,4,FALSE),""),"")</f>
        <v/>
      </c>
      <c r="AC110" s="3" t="str">
        <f>IF(G110&lt;&gt;"LIBSETS_SETTYPE_BATTLEGROUND",IF(G110&lt;&gt;"LIBSETS_SETTYPE_SPECIAL",IF(AD110&lt;&gt;"",VLOOKUP(AD110,'ESO zone constants'!$D$2:$H$4950,5,FALSE),""),""),"")</f>
        <v/>
      </c>
      <c r="AE110" s="45"/>
      <c r="AF110" s="44" t="str">
        <f>IF(AE110&lt;&gt;"",IF(AE110&lt;&gt;"LIBSETS_DROP_MECHANIC_MONSTER_NAME",VLOOKUP(AE110,'LibSets constants'!$I$4:$L$1000,3,FALSE),""),"")</f>
        <v/>
      </c>
      <c r="AG110" s="44" t="str">
        <f>IF(AE110&lt;&gt;"",IF(AE110&lt;&gt;"LIBSETS_DROP_MECHANIC_MONSTER_NAME",VLOOKUP(AE110,'LibSets constants'!$I$4:$L$1000,4,FALSE),""),"")</f>
        <v/>
      </c>
      <c r="AH110" s="3" t="str">
        <f>IF(G110&lt;&gt;"LIBSETS_SETTYPE_BATTLEGROUND",IF(G110&lt;&gt;"LIBSETS_SETTYPE_SPECIAL",IF(AI110&lt;&gt;"",VLOOKUP(AI110,'ESO zone constants'!$D$2:$H$4950,5,FALSE),""),""),"")</f>
        <v/>
      </c>
      <c r="AJ110" s="45"/>
      <c r="AK110" s="44" t="str">
        <f>IF(AJ110&lt;&gt;"",IF(AJ110&lt;&gt;"LIBSETS_DROP_MECHANIC_MONSTER_NAME",VLOOKUP(AJ110,'LibSets constants'!$I$4:$L$1000,3,FALSE),""),"")</f>
        <v/>
      </c>
      <c r="AL110" s="44" t="str">
        <f>IF(AJ110&lt;&gt;"",IF(AJ110&lt;&gt;"LIBSETS_DROP_MECHANIC_MONSTER_NAME",VLOOKUP(AJ110,'LibSets constants'!$I$4:$L$1000,4,FALSE),""),"")</f>
        <v/>
      </c>
      <c r="AM110" s="3" t="str">
        <f>IF(G110&lt;&gt;"LIBSETS_SETTYPE_BATTLEGROUND",IF(G110&lt;&gt;"LIBSETS_SETTYPE_SPECIAL",IF(AN110&lt;&gt;"",VLOOKUP(AN110,'ESO zone constants'!$D$2:$H$4950,5,FALSE),""),""),"")</f>
        <v/>
      </c>
      <c r="AO110" s="45"/>
      <c r="AP110" s="44" t="str">
        <f>IF(AO110&lt;&gt;"",IF(AO110&lt;&gt;"LIBSETS_DROP_MECHANIC_MONSTER_NAME",VLOOKUP(AO110,'LibSets constants'!$I$4:$L$1000,3,FALSE),""),"")</f>
        <v/>
      </c>
      <c r="AQ110" s="44" t="str">
        <f>IF(AO110&lt;&gt;"",IF(AO110&lt;&gt;"LIBSETS_DROP_MECHANIC_MONSTER_NAME",VLOOKUP(AO110,'LibSets constants'!$I$4:$L$1000,4,FALSE),""),"")</f>
        <v/>
      </c>
      <c r="AR110" s="3" t="str">
        <f>IF(G110&lt;&gt;"LIBSETS_SETTYPE_BATTLEGROUND",IF(G110&lt;&gt;"LIBSETS_SETTYPE_SPECIAL",IF(AS110&lt;&gt;"",VLOOKUP(AS110,'ESO zone constants'!$D$2:$H$4950,5,FALSE),""),""),"")</f>
        <v/>
      </c>
      <c r="AT110" s="45"/>
      <c r="AU110" s="44" t="str">
        <f>IF(AT110&lt;&gt;"",IF(AT110&lt;&gt;"LIBSETS_DROP_MECHANIC_MONSTER_NAME",VLOOKUP(AT110,'LibSets constants'!$I$4:$L$1000,3,FALSE),""),"")</f>
        <v/>
      </c>
      <c r="AV110" s="44" t="str">
        <f>IF(AT110&lt;&gt;"",IF(AT110&lt;&gt;"LIBSETS_DROP_MECHANIC_MONSTER_NAME",VLOOKUP(AT110,'LibSets constants'!$I$4:$L$1000,4,FALSE),""),"")</f>
        <v/>
      </c>
      <c r="AW110" s="21" t="str">
        <f t="shared" si="7"/>
        <v>[129] = {wayshrines={-1,-1,-1,}, dlcId=DLC_BASE_GAME</v>
      </c>
      <c r="AX110" s="21" t="str">
        <f t="shared" si="8"/>
        <v>, zoneIds={181}, veteran=false</v>
      </c>
      <c r="AY110" s="21" t="str">
        <f t="shared" si="9"/>
        <v>, setType=LIBSETS_SETTYPE_CYRODIIL</v>
      </c>
      <c r="AZ110" s="21" t="str">
        <f t="shared" si="10"/>
        <v>, dropMechanic={LIBSETS_DROP_MECHANIC_MAIL_PVP_REWARDS_FOR_THE_WORTHY}},</v>
      </c>
      <c r="BA110" s="21" t="str">
        <f t="shared" si="11"/>
        <v xml:space="preserve"> --Vengeance Leech / Saugende Vergeltung   [Cyrodiil]</v>
      </c>
    </row>
    <row r="111" spans="1:53" x14ac:dyDescent="0.25">
      <c r="A111" s="12">
        <v>130</v>
      </c>
      <c r="B111" t="s">
        <v>947</v>
      </c>
      <c r="C111" t="s">
        <v>948</v>
      </c>
      <c r="D111" s="3">
        <f t="shared" si="6"/>
        <v>130</v>
      </c>
      <c r="F111" t="s">
        <v>1600</v>
      </c>
      <c r="G111" s="8" t="s">
        <v>1650</v>
      </c>
      <c r="I111" t="s">
        <v>97</v>
      </c>
      <c r="J111" t="s">
        <v>97</v>
      </c>
      <c r="K111">
        <v>-1</v>
      </c>
      <c r="L111">
        <v>-1</v>
      </c>
      <c r="M111">
        <v>-1</v>
      </c>
      <c r="N111">
        <v>0</v>
      </c>
      <c r="O111" s="70" t="s">
        <v>131</v>
      </c>
      <c r="P111" s="3">
        <f>IF(AND(G111&lt;&gt;"LIBSETS_SETTYPE_BATTLEGROUND",G111&lt;&gt;"LIBSETS_SETTYPE_SPECIAL",G111&lt;&gt;"LIBSETS_SETTYPE_MYTHIC"), IF(Q111&lt;&gt;"",VLOOKUP(Q111,'ESO zone constants'!$D$2:$H$4950,5,FALSE),""),"")</f>
        <v>181</v>
      </c>
      <c r="Q111" t="str">
        <f>IF(OR(K111="",K111&lt;=0,ISERROR(K111)),IF(AND(O111&lt;&gt;"",NOT(ISERROR(O111))),O111, ""),VLOOKUP(K111,'ESO wayshrine node constants'!$A$3:$D$10003,4,FALSE))</f>
        <v>Cyrodiil</v>
      </c>
      <c r="S111" s="19" t="str">
        <f>IF(AND(R111&lt;&gt;"",NOT(ISERROR(R111))),R111,IF(P111&lt;&gt;"",IF(NOT(ISERROR(VLOOKUP(P111,'ESO Dungeon constants'!$D$3:$H$9999,5,FALSE))),VLOOKUP(P111,'ESO Dungeon constants'!$D$3:$I$9999,6,FALSE),VLOOKUP(P111,'ESO zone constants'!$H$2:$K$9984,4,FALSE)),""))</f>
        <v>DLC_BASE_GAME</v>
      </c>
      <c r="T111" s="3" t="str">
        <f>IF(S111&lt;&gt;"",VLOOKUP(S111,'LibSets constants'!$B$4:$C$1000,2,FALSE),"")</f>
        <v>Included in base game</v>
      </c>
      <c r="U111" s="33" t="s">
        <v>1723</v>
      </c>
      <c r="V111" s="3" t="str">
        <f>IF(U111&lt;&gt;"",IF(U111&lt;&gt;"LIBSETS_DROP_MECHANIC_MONSTER_NAME",VLOOKUP(U111,'LibSets constants'!$I$4:$L$1000,3,FALSE),""),"")</f>
        <v>Rewards for the worthy (Cyrodiil/Battleground mail)</v>
      </c>
      <c r="W111" s="3" t="str">
        <f>IF(U111&lt;&gt;"",IF(U111&lt;&gt;"LIBSETS_DROP_MECHANIC_MONSTER_NAME",VLOOKUP(U111,'LibSets constants'!$I$4:$L$1000,4,FALSE),""),"")</f>
        <v>Gerechter Lohn (Cyrodiil/Schlachtfeld Mail)</v>
      </c>
      <c r="X111" s="3" t="str">
        <f>IF(G111&lt;&gt;"LIBSETS_SETTYPE_BATTLEGROUND",IF(G111&lt;&gt;"LIBSETS_SETTYPE_SPECIAL",IF(Y111&lt;&gt;"",VLOOKUP(Y111,'ESO zone constants'!$D$2:$H$4950,5,FALSE),""),""),"")</f>
        <v/>
      </c>
      <c r="AA111" s="3" t="str">
        <f>IF(Z111&lt;&gt;"",IF(Z111&lt;&gt;"LIBSETS_DROP_MECHANIC_MONSTER_NAME",VLOOKUP(Z111,'LibSets constants'!$I$4:$L$1000,3,FALSE),""),"")</f>
        <v/>
      </c>
      <c r="AB111" s="3" t="str">
        <f>IF(Z111&lt;&gt;"",IF(Z111&lt;&gt;"LIBSETS_DROP_MECHANIC_MONSTER_NAME",VLOOKUP(Z111,'LibSets constants'!$I$4:$L$1000,4,FALSE),""),"")</f>
        <v/>
      </c>
      <c r="AC111" s="3" t="str">
        <f>IF(G111&lt;&gt;"LIBSETS_SETTYPE_BATTLEGROUND",IF(G111&lt;&gt;"LIBSETS_SETTYPE_SPECIAL",IF(AD111&lt;&gt;"",VLOOKUP(AD111,'ESO zone constants'!$D$2:$H$4950,5,FALSE),""),""),"")</f>
        <v/>
      </c>
      <c r="AF111" s="3" t="str">
        <f>IF(AE111&lt;&gt;"",IF(AE111&lt;&gt;"LIBSETS_DROP_MECHANIC_MONSTER_NAME",VLOOKUP(AE111,'LibSets constants'!$I$4:$L$1000,3,FALSE),""),"")</f>
        <v/>
      </c>
      <c r="AG111" s="3" t="str">
        <f>IF(AE111&lt;&gt;"",IF(AE111&lt;&gt;"LIBSETS_DROP_MECHANIC_MONSTER_NAME",VLOOKUP(AE111,'LibSets constants'!$I$4:$L$1000,4,FALSE),""),"")</f>
        <v/>
      </c>
      <c r="AH111" s="3" t="str">
        <f>IF(G111&lt;&gt;"LIBSETS_SETTYPE_BATTLEGROUND",IF(G111&lt;&gt;"LIBSETS_SETTYPE_SPECIAL",IF(AI111&lt;&gt;"",VLOOKUP(AI111,'ESO zone constants'!$D$2:$H$4950,5,FALSE),""),""),"")</f>
        <v/>
      </c>
      <c r="AK111" s="3" t="str">
        <f>IF(AJ111&lt;&gt;"",IF(AJ111&lt;&gt;"LIBSETS_DROP_MECHANIC_MONSTER_NAME",VLOOKUP(AJ111,'LibSets constants'!$I$4:$L$1000,3,FALSE),""),"")</f>
        <v/>
      </c>
      <c r="AL111" s="3" t="str">
        <f>IF(AJ111&lt;&gt;"",IF(AJ111&lt;&gt;"LIBSETS_DROP_MECHANIC_MONSTER_NAME",VLOOKUP(AJ111,'LibSets constants'!$I$4:$L$1000,4,FALSE),""),"")</f>
        <v/>
      </c>
      <c r="AM111" s="3" t="str">
        <f>IF(G111&lt;&gt;"LIBSETS_SETTYPE_BATTLEGROUND",IF(G111&lt;&gt;"LIBSETS_SETTYPE_SPECIAL",IF(AN111&lt;&gt;"",VLOOKUP(AN111,'ESO zone constants'!$D$2:$H$4950,5,FALSE),""),""),"")</f>
        <v/>
      </c>
      <c r="AP111" s="3" t="str">
        <f>IF(AO111&lt;&gt;"",IF(AO111&lt;&gt;"LIBSETS_DROP_MECHANIC_MONSTER_NAME",VLOOKUP(AO111,'LibSets constants'!$I$4:$L$1000,3,FALSE),""),"")</f>
        <v/>
      </c>
      <c r="AQ111" s="3" t="str">
        <f>IF(AO111&lt;&gt;"",IF(AO111&lt;&gt;"LIBSETS_DROP_MECHANIC_MONSTER_NAME",VLOOKUP(AO111,'LibSets constants'!$I$4:$L$1000,4,FALSE),""),"")</f>
        <v/>
      </c>
      <c r="AR111" s="3" t="str">
        <f>IF(G111&lt;&gt;"LIBSETS_SETTYPE_BATTLEGROUND",IF(G111&lt;&gt;"LIBSETS_SETTYPE_SPECIAL",IF(AS111&lt;&gt;"",VLOOKUP(AS111,'ESO zone constants'!$D$2:$H$4950,5,FALSE),""),""),"")</f>
        <v/>
      </c>
      <c r="AU111" s="3" t="str">
        <f>IF(AT111&lt;&gt;"",IF(AT111&lt;&gt;"LIBSETS_DROP_MECHANIC_MONSTER_NAME",VLOOKUP(AT111,'LibSets constants'!$I$4:$L$1000,3,FALSE),""),"")</f>
        <v/>
      </c>
      <c r="AV111" s="3" t="str">
        <f>IF(AT111&lt;&gt;"",IF(AT111&lt;&gt;"LIBSETS_DROP_MECHANIC_MONSTER_NAME",VLOOKUP(AT111,'LibSets constants'!$I$4:$L$1000,4,FALSE),""),"")</f>
        <v/>
      </c>
      <c r="AW111" s="21" t="str">
        <f t="shared" si="7"/>
        <v>[130] = {wayshrines={-1,-1,-1,}, dlcId=DLC_BASE_GAME</v>
      </c>
      <c r="AX111" s="21" t="str">
        <f t="shared" si="8"/>
        <v>, zoneIds={181}, veteran=false</v>
      </c>
      <c r="AY111" s="21" t="str">
        <f t="shared" si="9"/>
        <v>, setType=LIBSETS_SETTYPE_CYRODIIL</v>
      </c>
      <c r="AZ111" s="21" t="str">
        <f t="shared" si="10"/>
        <v>, dropMechanic={LIBSETS_DROP_MECHANIC_MAIL_PVP_REWARDS_FOR_THE_WORTHY}},</v>
      </c>
      <c r="BA111" s="21" t="str">
        <f t="shared" si="11"/>
        <v xml:space="preserve"> --Eagle Eye / Adlerauge   [Cyrodiil]</v>
      </c>
    </row>
    <row r="112" spans="1:53" x14ac:dyDescent="0.25">
      <c r="A112" s="12">
        <v>131</v>
      </c>
      <c r="B112" t="s">
        <v>949</v>
      </c>
      <c r="C112" t="s">
        <v>950</v>
      </c>
      <c r="D112" s="3">
        <f t="shared" si="6"/>
        <v>131</v>
      </c>
      <c r="G112" s="8" t="s">
        <v>1650</v>
      </c>
      <c r="I112" t="s">
        <v>97</v>
      </c>
      <c r="J112" t="s">
        <v>97</v>
      </c>
      <c r="K112">
        <v>-1</v>
      </c>
      <c r="L112">
        <v>-1</v>
      </c>
      <c r="M112">
        <v>-1</v>
      </c>
      <c r="N112">
        <v>0</v>
      </c>
      <c r="O112" s="70" t="s">
        <v>131</v>
      </c>
      <c r="P112" s="3">
        <f>IF(AND(G112&lt;&gt;"LIBSETS_SETTYPE_BATTLEGROUND",G112&lt;&gt;"LIBSETS_SETTYPE_SPECIAL",G112&lt;&gt;"LIBSETS_SETTYPE_MYTHIC"), IF(Q112&lt;&gt;"",VLOOKUP(Q112,'ESO zone constants'!$D$2:$H$4950,5,FALSE),""),"")</f>
        <v>181</v>
      </c>
      <c r="Q112" t="str">
        <f>IF(OR(K112="",K112&lt;=0,ISERROR(K112)),IF(AND(O112&lt;&gt;"",NOT(ISERROR(O112))),O112, ""),VLOOKUP(K112,'ESO wayshrine node constants'!$A$3:$D$10003,4,FALSE))</f>
        <v>Cyrodiil</v>
      </c>
      <c r="S112" s="19" t="str">
        <f>IF(AND(R112&lt;&gt;"",NOT(ISERROR(R112))),R112,IF(P112&lt;&gt;"",IF(NOT(ISERROR(VLOOKUP(P112,'ESO Dungeon constants'!$D$3:$H$9999,5,FALSE))),VLOOKUP(P112,'ESO Dungeon constants'!$D$3:$I$9999,6,FALSE),VLOOKUP(P112,'ESO zone constants'!$H$2:$K$9984,4,FALSE)),""))</f>
        <v>DLC_BASE_GAME</v>
      </c>
      <c r="T112" s="3" t="str">
        <f>IF(S112&lt;&gt;"",VLOOKUP(S112,'LibSets constants'!$B$4:$C$1000,2,FALSE),"")</f>
        <v>Included in base game</v>
      </c>
      <c r="U112" s="33" t="s">
        <v>1723</v>
      </c>
      <c r="V112" s="3" t="str">
        <f>IF(U112&lt;&gt;"",IF(U112&lt;&gt;"LIBSETS_DROP_MECHANIC_MONSTER_NAME",VLOOKUP(U112,'LibSets constants'!$I$4:$L$1000,3,FALSE),""),"")</f>
        <v>Rewards for the worthy (Cyrodiil/Battleground mail)</v>
      </c>
      <c r="W112" s="3" t="str">
        <f>IF(U112&lt;&gt;"",IF(U112&lt;&gt;"LIBSETS_DROP_MECHANIC_MONSTER_NAME",VLOOKUP(U112,'LibSets constants'!$I$4:$L$1000,4,FALSE),""),"")</f>
        <v>Gerechter Lohn (Cyrodiil/Schlachtfeld Mail)</v>
      </c>
      <c r="X112" s="3">
        <f>IF(G112&lt;&gt;"LIBSETS_SETTYPE_BATTLEGROUND",IF(G112&lt;&gt;"LIBSETS_SETTYPE_SPECIAL",IF(Y112&lt;&gt;"",VLOOKUP(Y112,'ESO zone constants'!$D$2:$H$4950,5,FALSE),""),""),"")</f>
        <v>181</v>
      </c>
      <c r="Y112" t="s">
        <v>131</v>
      </c>
      <c r="Z112" s="33" t="s">
        <v>1716</v>
      </c>
      <c r="AA112" s="3" t="str">
        <f>IF(Z112&lt;&gt;"",IF(Z112&lt;&gt;"LIBSETS_DROP_MECHANIC_MONSTER_NAME",VLOOKUP(Z112,'LibSets constants'!$I$4:$L$1000,3,FALSE),""),"")</f>
        <v>City Vlastarus (quartermaster)</v>
      </c>
      <c r="AB112" s="3" t="str">
        <f>IF(Z112&lt;&gt;"",IF(Z112&lt;&gt;"LIBSETS_DROP_MECHANIC_MONSTER_NAME",VLOOKUP(Z112,'LibSets constants'!$I$4:$L$1000,4,FALSE),""),"")</f>
        <v>Stadt Vlastarus (Quartiermeister)</v>
      </c>
      <c r="AC112" s="3" t="str">
        <f>IF(G112&lt;&gt;"LIBSETS_SETTYPE_BATTLEGROUND",IF(G112&lt;&gt;"LIBSETS_SETTYPE_SPECIAL",IF(AD112&lt;&gt;"",VLOOKUP(AD112,'ESO zone constants'!$D$2:$H$4950,5,FALSE),""),""),"")</f>
        <v/>
      </c>
      <c r="AF112" s="3" t="str">
        <f>IF(AE112&lt;&gt;"",IF(AE112&lt;&gt;"LIBSETS_DROP_MECHANIC_MONSTER_NAME",VLOOKUP(AE112,'LibSets constants'!$I$4:$L$1000,3,FALSE),""),"")</f>
        <v/>
      </c>
      <c r="AG112" s="3" t="str">
        <f>IF(AE112&lt;&gt;"",IF(AE112&lt;&gt;"LIBSETS_DROP_MECHANIC_MONSTER_NAME",VLOOKUP(AE112,'LibSets constants'!$I$4:$L$1000,4,FALSE),""),"")</f>
        <v/>
      </c>
      <c r="AH112" s="3" t="str">
        <f>IF(G112&lt;&gt;"LIBSETS_SETTYPE_BATTLEGROUND",IF(G112&lt;&gt;"LIBSETS_SETTYPE_SPECIAL",IF(AI112&lt;&gt;"",VLOOKUP(AI112,'ESO zone constants'!$D$2:$H$4950,5,FALSE),""),""),"")</f>
        <v/>
      </c>
      <c r="AK112" s="3" t="str">
        <f>IF(AJ112&lt;&gt;"",IF(AJ112&lt;&gt;"LIBSETS_DROP_MECHANIC_MONSTER_NAME",VLOOKUP(AJ112,'LibSets constants'!$I$4:$L$1000,3,FALSE),""),"")</f>
        <v/>
      </c>
      <c r="AL112" s="3" t="str">
        <f>IF(AJ112&lt;&gt;"",IF(AJ112&lt;&gt;"LIBSETS_DROP_MECHANIC_MONSTER_NAME",VLOOKUP(AJ112,'LibSets constants'!$I$4:$L$1000,4,FALSE),""),"")</f>
        <v/>
      </c>
      <c r="AM112" s="3" t="str">
        <f>IF(G112&lt;&gt;"LIBSETS_SETTYPE_BATTLEGROUND",IF(G112&lt;&gt;"LIBSETS_SETTYPE_SPECIAL",IF(AN112&lt;&gt;"",VLOOKUP(AN112,'ESO zone constants'!$D$2:$H$4950,5,FALSE),""),""),"")</f>
        <v/>
      </c>
      <c r="AP112" s="3" t="str">
        <f>IF(AO112&lt;&gt;"",IF(AO112&lt;&gt;"LIBSETS_DROP_MECHANIC_MONSTER_NAME",VLOOKUP(AO112,'LibSets constants'!$I$4:$L$1000,3,FALSE),""),"")</f>
        <v/>
      </c>
      <c r="AQ112" s="3" t="str">
        <f>IF(AO112&lt;&gt;"",IF(AO112&lt;&gt;"LIBSETS_DROP_MECHANIC_MONSTER_NAME",VLOOKUP(AO112,'LibSets constants'!$I$4:$L$1000,4,FALSE),""),"")</f>
        <v/>
      </c>
      <c r="AR112" s="3" t="str">
        <f>IF(G112&lt;&gt;"LIBSETS_SETTYPE_BATTLEGROUND",IF(G112&lt;&gt;"LIBSETS_SETTYPE_SPECIAL",IF(AS112&lt;&gt;"",VLOOKUP(AS112,'ESO zone constants'!$D$2:$H$4950,5,FALSE),""),""),"")</f>
        <v/>
      </c>
      <c r="AU112" s="3" t="str">
        <f>IF(AT112&lt;&gt;"",IF(AT112&lt;&gt;"LIBSETS_DROP_MECHANIC_MONSTER_NAME",VLOOKUP(AT112,'LibSets constants'!$I$4:$L$1000,3,FALSE),""),"")</f>
        <v/>
      </c>
      <c r="AV112" s="3" t="str">
        <f>IF(AT112&lt;&gt;"",IF(AT112&lt;&gt;"LIBSETS_DROP_MECHANIC_MONSTER_NAME",VLOOKUP(AT112,'LibSets constants'!$I$4:$L$1000,4,FALSE),""),"")</f>
        <v/>
      </c>
      <c r="AW112" s="21" t="str">
        <f t="shared" si="7"/>
        <v>[131] = {wayshrines={-1,-1,-1,}, dlcId=DLC_BASE_GAME</v>
      </c>
      <c r="AX112" s="21" t="str">
        <f t="shared" si="8"/>
        <v>, zoneIds={181,181}, veteran=false</v>
      </c>
      <c r="AY112" s="21" t="str">
        <f t="shared" si="9"/>
        <v>, setType=LIBSETS_SETTYPE_CYRODIIL</v>
      </c>
      <c r="AZ112" s="21" t="str">
        <f t="shared" si="10"/>
        <v>, dropMechanic={LIBSETS_DROP_MECHANIC_MAIL_PVP_REWARDS_FOR_THE_WORTHY,LIBSETS_DROP_MECHANIC_CITY_CYRODIIL_VLASTARUS}},</v>
      </c>
      <c r="BA112" s="21" t="str">
        <f t="shared" si="11"/>
        <v xml:space="preserve"> --Bastion of the Heartland / Bastion des Herzlandes   [Cyrodiil, Cyrodiil]</v>
      </c>
    </row>
    <row r="113" spans="1:53" x14ac:dyDescent="0.25">
      <c r="A113" s="12">
        <v>132</v>
      </c>
      <c r="B113" t="s">
        <v>951</v>
      </c>
      <c r="C113" t="s">
        <v>952</v>
      </c>
      <c r="D113" s="3">
        <f t="shared" si="6"/>
        <v>132</v>
      </c>
      <c r="G113" s="8" t="s">
        <v>1650</v>
      </c>
      <c r="I113" t="s">
        <v>97</v>
      </c>
      <c r="J113" t="s">
        <v>97</v>
      </c>
      <c r="K113">
        <v>-1</v>
      </c>
      <c r="L113">
        <v>-1</v>
      </c>
      <c r="M113">
        <v>-1</v>
      </c>
      <c r="N113">
        <v>0</v>
      </c>
      <c r="O113" s="70" t="s">
        <v>131</v>
      </c>
      <c r="P113" s="3">
        <f>IF(AND(G113&lt;&gt;"LIBSETS_SETTYPE_BATTLEGROUND",G113&lt;&gt;"LIBSETS_SETTYPE_SPECIAL",G113&lt;&gt;"LIBSETS_SETTYPE_MYTHIC"), IF(Q113&lt;&gt;"",VLOOKUP(Q113,'ESO zone constants'!$D$2:$H$4950,5,FALSE),""),"")</f>
        <v>181</v>
      </c>
      <c r="Q113" t="str">
        <f>IF(OR(K113="",K113&lt;=0,ISERROR(K113)),IF(AND(O113&lt;&gt;"",NOT(ISERROR(O113))),O113, ""),VLOOKUP(K113,'ESO wayshrine node constants'!$A$3:$D$10003,4,FALSE))</f>
        <v>Cyrodiil</v>
      </c>
      <c r="S113" s="19" t="str">
        <f>IF(AND(R113&lt;&gt;"",NOT(ISERROR(R113))),R113,IF(P113&lt;&gt;"",IF(NOT(ISERROR(VLOOKUP(P113,'ESO Dungeon constants'!$D$3:$H$9999,5,FALSE))),VLOOKUP(P113,'ESO Dungeon constants'!$D$3:$I$9999,6,FALSE),VLOOKUP(P113,'ESO zone constants'!$H$2:$K$9984,4,FALSE)),""))</f>
        <v>DLC_BASE_GAME</v>
      </c>
      <c r="T113" s="3" t="str">
        <f>IF(S113&lt;&gt;"",VLOOKUP(S113,'LibSets constants'!$B$4:$C$1000,2,FALSE),"")</f>
        <v>Included in base game</v>
      </c>
      <c r="U113" s="33" t="s">
        <v>1723</v>
      </c>
      <c r="V113" s="3" t="str">
        <f>IF(U113&lt;&gt;"",IF(U113&lt;&gt;"LIBSETS_DROP_MECHANIC_MONSTER_NAME",VLOOKUP(U113,'LibSets constants'!$I$4:$L$1000,3,FALSE),""),"")</f>
        <v>Rewards for the worthy (Cyrodiil/Battleground mail)</v>
      </c>
      <c r="W113" s="3" t="str">
        <f>IF(U113&lt;&gt;"",IF(U113&lt;&gt;"LIBSETS_DROP_MECHANIC_MONSTER_NAME",VLOOKUP(U113,'LibSets constants'!$I$4:$L$1000,4,FALSE),""),"")</f>
        <v>Gerechter Lohn (Cyrodiil/Schlachtfeld Mail)</v>
      </c>
      <c r="X113" s="3">
        <f>IF(G113&lt;&gt;"LIBSETS_SETTYPE_BATTLEGROUND",IF(G113&lt;&gt;"LIBSETS_SETTYPE_SPECIAL",IF(Y113&lt;&gt;"",VLOOKUP(Y113,'ESO zone constants'!$D$2:$H$4950,5,FALSE),""),""),"")</f>
        <v>181</v>
      </c>
      <c r="Y113" t="s">
        <v>131</v>
      </c>
      <c r="Z113" s="33" t="s">
        <v>1714</v>
      </c>
      <c r="AA113" s="3" t="str">
        <f>IF(Z113&lt;&gt;"",IF(Z113&lt;&gt;"LIBSETS_DROP_MECHANIC_MONSTER_NAME",VLOOKUP(Z113,'LibSets constants'!$I$4:$L$1000,3,FALSE),""),"")</f>
        <v>City Bruma (quartermaster)</v>
      </c>
      <c r="AB113" s="3" t="str">
        <f>IF(Z113&lt;&gt;"",IF(Z113&lt;&gt;"LIBSETS_DROP_MECHANIC_MONSTER_NAME",VLOOKUP(Z113,'LibSets constants'!$I$4:$L$1000,4,FALSE),""),"")</f>
        <v>Stadt Bruma (Quartiermeister)</v>
      </c>
      <c r="AC113" s="3" t="str">
        <f>IF(G113&lt;&gt;"LIBSETS_SETTYPE_BATTLEGROUND",IF(G113&lt;&gt;"LIBSETS_SETTYPE_SPECIAL",IF(AD113&lt;&gt;"",VLOOKUP(AD113,'ESO zone constants'!$D$2:$H$4950,5,FALSE),""),""),"")</f>
        <v/>
      </c>
      <c r="AF113" s="3" t="str">
        <f>IF(AE113&lt;&gt;"",IF(AE113&lt;&gt;"LIBSETS_DROP_MECHANIC_MONSTER_NAME",VLOOKUP(AE113,'LibSets constants'!$I$4:$L$1000,3,FALSE),""),"")</f>
        <v/>
      </c>
      <c r="AG113" s="3" t="str">
        <f>IF(AE113&lt;&gt;"",IF(AE113&lt;&gt;"LIBSETS_DROP_MECHANIC_MONSTER_NAME",VLOOKUP(AE113,'LibSets constants'!$I$4:$L$1000,4,FALSE),""),"")</f>
        <v/>
      </c>
      <c r="AH113" s="3" t="str">
        <f>IF(G113&lt;&gt;"LIBSETS_SETTYPE_BATTLEGROUND",IF(G113&lt;&gt;"LIBSETS_SETTYPE_SPECIAL",IF(AI113&lt;&gt;"",VLOOKUP(AI113,'ESO zone constants'!$D$2:$H$4950,5,FALSE),""),""),"")</f>
        <v/>
      </c>
      <c r="AK113" s="3" t="str">
        <f>IF(AJ113&lt;&gt;"",IF(AJ113&lt;&gt;"LIBSETS_DROP_MECHANIC_MONSTER_NAME",VLOOKUP(AJ113,'LibSets constants'!$I$4:$L$1000,3,FALSE),""),"")</f>
        <v/>
      </c>
      <c r="AL113" s="3" t="str">
        <f>IF(AJ113&lt;&gt;"",IF(AJ113&lt;&gt;"LIBSETS_DROP_MECHANIC_MONSTER_NAME",VLOOKUP(AJ113,'LibSets constants'!$I$4:$L$1000,4,FALSE),""),"")</f>
        <v/>
      </c>
      <c r="AM113" s="3" t="str">
        <f>IF(G113&lt;&gt;"LIBSETS_SETTYPE_BATTLEGROUND",IF(G113&lt;&gt;"LIBSETS_SETTYPE_SPECIAL",IF(AN113&lt;&gt;"",VLOOKUP(AN113,'ESO zone constants'!$D$2:$H$4950,5,FALSE),""),""),"")</f>
        <v/>
      </c>
      <c r="AP113" s="3" t="str">
        <f>IF(AO113&lt;&gt;"",IF(AO113&lt;&gt;"LIBSETS_DROP_MECHANIC_MONSTER_NAME",VLOOKUP(AO113,'LibSets constants'!$I$4:$L$1000,3,FALSE),""),"")</f>
        <v/>
      </c>
      <c r="AQ113" s="3" t="str">
        <f>IF(AO113&lt;&gt;"",IF(AO113&lt;&gt;"LIBSETS_DROP_MECHANIC_MONSTER_NAME",VLOOKUP(AO113,'LibSets constants'!$I$4:$L$1000,4,FALSE),""),"")</f>
        <v/>
      </c>
      <c r="AR113" s="3" t="str">
        <f>IF(G113&lt;&gt;"LIBSETS_SETTYPE_BATTLEGROUND",IF(G113&lt;&gt;"LIBSETS_SETTYPE_SPECIAL",IF(AS113&lt;&gt;"",VLOOKUP(AS113,'ESO zone constants'!$D$2:$H$4950,5,FALSE),""),""),"")</f>
        <v/>
      </c>
      <c r="AU113" s="3" t="str">
        <f>IF(AT113&lt;&gt;"",IF(AT113&lt;&gt;"LIBSETS_DROP_MECHANIC_MONSTER_NAME",VLOOKUP(AT113,'LibSets constants'!$I$4:$L$1000,3,FALSE),""),"")</f>
        <v/>
      </c>
      <c r="AV113" s="3" t="str">
        <f>IF(AT113&lt;&gt;"",IF(AT113&lt;&gt;"LIBSETS_DROP_MECHANIC_MONSTER_NAME",VLOOKUP(AT113,'LibSets constants'!$I$4:$L$1000,4,FALSE),""),"")</f>
        <v/>
      </c>
      <c r="AW113" s="21" t="str">
        <f t="shared" si="7"/>
        <v>[132] = {wayshrines={-1,-1,-1,}, dlcId=DLC_BASE_GAME</v>
      </c>
      <c r="AX113" s="21" t="str">
        <f t="shared" si="8"/>
        <v>, zoneIds={181,181}, veteran=false</v>
      </c>
      <c r="AY113" s="21" t="str">
        <f t="shared" si="9"/>
        <v>, setType=LIBSETS_SETTYPE_CYRODIIL</v>
      </c>
      <c r="AZ113" s="21" t="str">
        <f t="shared" si="10"/>
        <v>, dropMechanic={LIBSETS_DROP_MECHANIC_MAIL_PVP_REWARDS_FOR_THE_WORTHY,LIBSETS_DROP_MECHANIC_CITY_CYRODIIL_BRUMA}},</v>
      </c>
      <c r="BA113" s="21" t="str">
        <f t="shared" si="11"/>
        <v xml:space="preserve"> --Shield of the Valiant / Schild des Tapferen   [Cyrodiil, Cyrodiil]</v>
      </c>
    </row>
    <row r="114" spans="1:53" x14ac:dyDescent="0.25">
      <c r="A114" s="12">
        <v>133</v>
      </c>
      <c r="B114" t="s">
        <v>953</v>
      </c>
      <c r="C114" t="s">
        <v>954</v>
      </c>
      <c r="D114" s="3">
        <f t="shared" si="6"/>
        <v>133</v>
      </c>
      <c r="G114" s="8" t="s">
        <v>1650</v>
      </c>
      <c r="I114" t="s">
        <v>97</v>
      </c>
      <c r="J114" t="s">
        <v>97</v>
      </c>
      <c r="K114">
        <v>-1</v>
      </c>
      <c r="L114">
        <v>-1</v>
      </c>
      <c r="M114">
        <v>-1</v>
      </c>
      <c r="N114">
        <v>0</v>
      </c>
      <c r="O114" s="70" t="s">
        <v>131</v>
      </c>
      <c r="P114" s="3">
        <f>IF(AND(G114&lt;&gt;"LIBSETS_SETTYPE_BATTLEGROUND",G114&lt;&gt;"LIBSETS_SETTYPE_SPECIAL",G114&lt;&gt;"LIBSETS_SETTYPE_MYTHIC"), IF(Q114&lt;&gt;"",VLOOKUP(Q114,'ESO zone constants'!$D$2:$H$4950,5,FALSE),""),"")</f>
        <v>181</v>
      </c>
      <c r="Q114" t="str">
        <f>IF(OR(K114="",K114&lt;=0,ISERROR(K114)),IF(AND(O114&lt;&gt;"",NOT(ISERROR(O114))),O114, ""),VLOOKUP(K114,'ESO wayshrine node constants'!$A$3:$D$10003,4,FALSE))</f>
        <v>Cyrodiil</v>
      </c>
      <c r="S114" s="19" t="str">
        <f>IF(AND(R114&lt;&gt;"",NOT(ISERROR(R114))),R114,IF(P114&lt;&gt;"",IF(NOT(ISERROR(VLOOKUP(P114,'ESO Dungeon constants'!$D$3:$H$9999,5,FALSE))),VLOOKUP(P114,'ESO Dungeon constants'!$D$3:$I$9999,6,FALSE),VLOOKUP(P114,'ESO zone constants'!$H$2:$K$9984,4,FALSE)),""))</f>
        <v>DLC_BASE_GAME</v>
      </c>
      <c r="T114" s="3" t="str">
        <f>IF(S114&lt;&gt;"",VLOOKUP(S114,'LibSets constants'!$B$4:$C$1000,2,FALSE),"")</f>
        <v>Included in base game</v>
      </c>
      <c r="U114" s="33" t="s">
        <v>1723</v>
      </c>
      <c r="V114" s="3" t="str">
        <f>IF(U114&lt;&gt;"",IF(U114&lt;&gt;"LIBSETS_DROP_MECHANIC_MONSTER_NAME",VLOOKUP(U114,'LibSets constants'!$I$4:$L$1000,3,FALSE),""),"")</f>
        <v>Rewards for the worthy (Cyrodiil/Battleground mail)</v>
      </c>
      <c r="W114" s="3" t="str">
        <f>IF(U114&lt;&gt;"",IF(U114&lt;&gt;"LIBSETS_DROP_MECHANIC_MONSTER_NAME",VLOOKUP(U114,'LibSets constants'!$I$4:$L$1000,4,FALSE),""),"")</f>
        <v>Gerechter Lohn (Cyrodiil/Schlachtfeld Mail)</v>
      </c>
      <c r="X114" s="3">
        <f>IF(G114&lt;&gt;"LIBSETS_SETTYPE_BATTLEGROUND",IF(G114&lt;&gt;"LIBSETS_SETTYPE_SPECIAL",IF(Y114&lt;&gt;"",VLOOKUP(Y114,'ESO zone constants'!$D$2:$H$4950,5,FALSE),""),""),"")</f>
        <v>181</v>
      </c>
      <c r="Y114" t="s">
        <v>131</v>
      </c>
      <c r="Z114" s="33" t="s">
        <v>1713</v>
      </c>
      <c r="AA114" s="3" t="str">
        <f>IF(Z114&lt;&gt;"",IF(Z114&lt;&gt;"LIBSETS_DROP_MECHANIC_MONSTER_NAME",VLOOKUP(Z114,'LibSets constants'!$I$4:$L$1000,3,FALSE),""),"")</f>
        <v>City Erntefurt (quartermaster)</v>
      </c>
      <c r="AB114" s="3" t="str">
        <f>IF(Z114&lt;&gt;"",IF(Z114&lt;&gt;"LIBSETS_DROP_MECHANIC_MONSTER_NAME",VLOOKUP(Z114,'LibSets constants'!$I$4:$L$1000,4,FALSE),""),"")</f>
        <v>Stadt Erntefurt (Quartiermeister)</v>
      </c>
      <c r="AC114" s="3" t="str">
        <f>IF(G114&lt;&gt;"LIBSETS_SETTYPE_BATTLEGROUND",IF(G114&lt;&gt;"LIBSETS_SETTYPE_SPECIAL",IF(AD114&lt;&gt;"",VLOOKUP(AD114,'ESO zone constants'!$D$2:$H$4950,5,FALSE),""),""),"")</f>
        <v/>
      </c>
      <c r="AF114" s="3" t="str">
        <f>IF(AE114&lt;&gt;"",IF(AE114&lt;&gt;"LIBSETS_DROP_MECHANIC_MONSTER_NAME",VLOOKUP(AE114,'LibSets constants'!$I$4:$L$1000,3,FALSE),""),"")</f>
        <v/>
      </c>
      <c r="AG114" s="3" t="str">
        <f>IF(AE114&lt;&gt;"",IF(AE114&lt;&gt;"LIBSETS_DROP_MECHANIC_MONSTER_NAME",VLOOKUP(AE114,'LibSets constants'!$I$4:$L$1000,4,FALSE),""),"")</f>
        <v/>
      </c>
      <c r="AH114" s="3" t="str">
        <f>IF(G114&lt;&gt;"LIBSETS_SETTYPE_BATTLEGROUND",IF(G114&lt;&gt;"LIBSETS_SETTYPE_SPECIAL",IF(AI114&lt;&gt;"",VLOOKUP(AI114,'ESO zone constants'!$D$2:$H$4950,5,FALSE),""),""),"")</f>
        <v/>
      </c>
      <c r="AK114" s="3" t="str">
        <f>IF(AJ114&lt;&gt;"",IF(AJ114&lt;&gt;"LIBSETS_DROP_MECHANIC_MONSTER_NAME",VLOOKUP(AJ114,'LibSets constants'!$I$4:$L$1000,3,FALSE),""),"")</f>
        <v/>
      </c>
      <c r="AL114" s="3" t="str">
        <f>IF(AJ114&lt;&gt;"",IF(AJ114&lt;&gt;"LIBSETS_DROP_MECHANIC_MONSTER_NAME",VLOOKUP(AJ114,'LibSets constants'!$I$4:$L$1000,4,FALSE),""),"")</f>
        <v/>
      </c>
      <c r="AM114" s="3" t="str">
        <f>IF(G114&lt;&gt;"LIBSETS_SETTYPE_BATTLEGROUND",IF(G114&lt;&gt;"LIBSETS_SETTYPE_SPECIAL",IF(AN114&lt;&gt;"",VLOOKUP(AN114,'ESO zone constants'!$D$2:$H$4950,5,FALSE),""),""),"")</f>
        <v/>
      </c>
      <c r="AP114" s="3" t="str">
        <f>IF(AO114&lt;&gt;"",IF(AO114&lt;&gt;"LIBSETS_DROP_MECHANIC_MONSTER_NAME",VLOOKUP(AO114,'LibSets constants'!$I$4:$L$1000,3,FALSE),""),"")</f>
        <v/>
      </c>
      <c r="AQ114" s="3" t="str">
        <f>IF(AO114&lt;&gt;"",IF(AO114&lt;&gt;"LIBSETS_DROP_MECHANIC_MONSTER_NAME",VLOOKUP(AO114,'LibSets constants'!$I$4:$L$1000,4,FALSE),""),"")</f>
        <v/>
      </c>
      <c r="AR114" s="3" t="str">
        <f>IF(G114&lt;&gt;"LIBSETS_SETTYPE_BATTLEGROUND",IF(G114&lt;&gt;"LIBSETS_SETTYPE_SPECIAL",IF(AS114&lt;&gt;"",VLOOKUP(AS114,'ESO zone constants'!$D$2:$H$4950,5,FALSE),""),""),"")</f>
        <v/>
      </c>
      <c r="AU114" s="3" t="str">
        <f>IF(AT114&lt;&gt;"",IF(AT114&lt;&gt;"LIBSETS_DROP_MECHANIC_MONSTER_NAME",VLOOKUP(AT114,'LibSets constants'!$I$4:$L$1000,3,FALSE),""),"")</f>
        <v/>
      </c>
      <c r="AV114" s="3" t="str">
        <f>IF(AT114&lt;&gt;"",IF(AT114&lt;&gt;"LIBSETS_DROP_MECHANIC_MONSTER_NAME",VLOOKUP(AT114,'LibSets constants'!$I$4:$L$1000,4,FALSE),""),"")</f>
        <v/>
      </c>
      <c r="AW114" s="21" t="str">
        <f t="shared" si="7"/>
        <v>[133] = {wayshrines={-1,-1,-1,}, dlcId=DLC_BASE_GAME</v>
      </c>
      <c r="AX114" s="21" t="str">
        <f t="shared" si="8"/>
        <v>, zoneIds={181,181}, veteran=false</v>
      </c>
      <c r="AY114" s="21" t="str">
        <f t="shared" si="9"/>
        <v>, setType=LIBSETS_SETTYPE_CYRODIIL</v>
      </c>
      <c r="AZ114" s="21" t="str">
        <f t="shared" si="10"/>
        <v>, dropMechanic={LIBSETS_DROP_MECHANIC_MAIL_PVP_REWARDS_FOR_THE_WORTHY,LIBSETS_DROP_MECHANIC_CITY_CYRODIIL_ERNTEFURT}},</v>
      </c>
      <c r="BA114" s="21" t="str">
        <f t="shared" si="11"/>
        <v xml:space="preserve"> --Buffer of the Swift / Dämpfer des Geschwinden   [Cyrodiil, Cyrodiil]</v>
      </c>
    </row>
    <row r="115" spans="1:53" x14ac:dyDescent="0.25">
      <c r="A115" s="12">
        <v>134</v>
      </c>
      <c r="B115" t="s">
        <v>955</v>
      </c>
      <c r="C115" t="s">
        <v>956</v>
      </c>
      <c r="D115" s="3">
        <f t="shared" si="6"/>
        <v>134</v>
      </c>
      <c r="G115" s="8" t="s">
        <v>1652</v>
      </c>
      <c r="I115" t="s">
        <v>97</v>
      </c>
      <c r="J115" t="s">
        <v>97</v>
      </c>
      <c r="K115">
        <v>-1</v>
      </c>
      <c r="L115">
        <v>-1</v>
      </c>
      <c r="M115">
        <v>-1</v>
      </c>
      <c r="N115">
        <v>0</v>
      </c>
      <c r="O115" s="70" t="s">
        <v>49</v>
      </c>
      <c r="P115" s="3">
        <f>IF(AND(G115&lt;&gt;"LIBSETS_SETTYPE_BATTLEGROUND",G115&lt;&gt;"LIBSETS_SETTYPE_SPECIAL",G115&lt;&gt;"LIBSETS_SETTYPE_MYTHIC"), IF(Q115&lt;&gt;"",VLOOKUP(Q115,'ESO zone constants'!$D$2:$H$4950,5,FALSE),""),"")</f>
        <v>130</v>
      </c>
      <c r="Q115" t="str">
        <f>IF(OR(K115="",K115&lt;=0,ISERROR(K115)),IF(AND(O115&lt;&gt;"",NOT(ISERROR(O115))),O115, ""),VLOOKUP(K115,'ESO wayshrine node constants'!$A$3:$D$10003,4,FALSE))</f>
        <v>Crypt of Hearts I</v>
      </c>
      <c r="S115" s="19" t="str">
        <f>IF(AND(R115&lt;&gt;"",NOT(ISERROR(R115))),R115,IF(P115&lt;&gt;"",IF(NOT(ISERROR(VLOOKUP(P115,'ESO Dungeon constants'!$D$3:$H$9999,5,FALSE))),VLOOKUP(P115,'ESO Dungeon constants'!$D$3:$I$9999,6,FALSE),VLOOKUP(P115,'ESO zone constants'!$H$2:$K$9984,4,FALSE)),""))</f>
        <v>DLC_BASE_GAME</v>
      </c>
      <c r="T115" s="3" t="str">
        <f>IF(S115&lt;&gt;"",VLOOKUP(S115,'LibSets constants'!$B$4:$C$1000,2,FALSE),"")</f>
        <v>Included in base game</v>
      </c>
      <c r="V115" s="3" t="str">
        <f>IF(U115&lt;&gt;"",IF(U115&lt;&gt;"LIBSETS_DROP_MECHANIC_MONSTER_NAME",VLOOKUP(U115,'LibSets constants'!$I$4:$L$1000,3,FALSE),""),"")</f>
        <v/>
      </c>
      <c r="W115" s="3" t="str">
        <f>IF(U115&lt;&gt;"",IF(U115&lt;&gt;"LIBSETS_DROP_MECHANIC_MONSTER_NAME",VLOOKUP(U115,'LibSets constants'!$I$4:$L$1000,4,FALSE),""),"")</f>
        <v/>
      </c>
      <c r="X115" s="3">
        <f>IF(G115&lt;&gt;"LIBSETS_SETTYPE_BATTLEGROUND",IF(G115&lt;&gt;"LIBSETS_SETTYPE_SPECIAL",IF(Y115&lt;&gt;"",VLOOKUP(Y115,'ESO zone constants'!$D$2:$H$4950,5,FALSE),""),""),"")</f>
        <v>932</v>
      </c>
      <c r="Y115" t="s">
        <v>55</v>
      </c>
      <c r="AA115" s="3" t="str">
        <f>IF(Z115&lt;&gt;"",IF(Z115&lt;&gt;"LIBSETS_DROP_MECHANIC_MONSTER_NAME",VLOOKUP(Z115,'LibSets constants'!$I$4:$L$1000,3,FALSE),""),"")</f>
        <v/>
      </c>
      <c r="AB115" s="3" t="str">
        <f>IF(Z115&lt;&gt;"",IF(Z115&lt;&gt;"LIBSETS_DROP_MECHANIC_MONSTER_NAME",VLOOKUP(Z115,'LibSets constants'!$I$4:$L$1000,4,FALSE),""),"")</f>
        <v/>
      </c>
      <c r="AC115" s="3" t="str">
        <f>IF(G115&lt;&gt;"LIBSETS_SETTYPE_BATTLEGROUND",IF(G115&lt;&gt;"LIBSETS_SETTYPE_SPECIAL",IF(AD115&lt;&gt;"",VLOOKUP(AD115,'ESO zone constants'!$D$2:$H$4950,5,FALSE),""),""),"")</f>
        <v/>
      </c>
      <c r="AF115" s="3" t="str">
        <f>IF(AE115&lt;&gt;"",IF(AE115&lt;&gt;"LIBSETS_DROP_MECHANIC_MONSTER_NAME",VLOOKUP(AE115,'LibSets constants'!$I$4:$L$1000,3,FALSE),""),"")</f>
        <v/>
      </c>
      <c r="AG115" s="3" t="str">
        <f>IF(AE115&lt;&gt;"",IF(AE115&lt;&gt;"LIBSETS_DROP_MECHANIC_MONSTER_NAME",VLOOKUP(AE115,'LibSets constants'!$I$4:$L$1000,4,FALSE),""),"")</f>
        <v/>
      </c>
      <c r="AH115" s="3" t="str">
        <f>IF(G115&lt;&gt;"LIBSETS_SETTYPE_BATTLEGROUND",IF(G115&lt;&gt;"LIBSETS_SETTYPE_SPECIAL",IF(AI115&lt;&gt;"",VLOOKUP(AI115,'ESO zone constants'!$D$2:$H$4950,5,FALSE),""),""),"")</f>
        <v/>
      </c>
      <c r="AK115" s="3" t="str">
        <f>IF(AJ115&lt;&gt;"",IF(AJ115&lt;&gt;"LIBSETS_DROP_MECHANIC_MONSTER_NAME",VLOOKUP(AJ115,'LibSets constants'!$I$4:$L$1000,3,FALSE),""),"")</f>
        <v/>
      </c>
      <c r="AL115" s="3" t="str">
        <f>IF(AJ115&lt;&gt;"",IF(AJ115&lt;&gt;"LIBSETS_DROP_MECHANIC_MONSTER_NAME",VLOOKUP(AJ115,'LibSets constants'!$I$4:$L$1000,4,FALSE),""),"")</f>
        <v/>
      </c>
      <c r="AM115" s="3" t="str">
        <f>IF(G115&lt;&gt;"LIBSETS_SETTYPE_BATTLEGROUND",IF(G115&lt;&gt;"LIBSETS_SETTYPE_SPECIAL",IF(AN115&lt;&gt;"",VLOOKUP(AN115,'ESO zone constants'!$D$2:$H$4950,5,FALSE),""),""),"")</f>
        <v/>
      </c>
      <c r="AP115" s="3" t="str">
        <f>IF(AO115&lt;&gt;"",IF(AO115&lt;&gt;"LIBSETS_DROP_MECHANIC_MONSTER_NAME",VLOOKUP(AO115,'LibSets constants'!$I$4:$L$1000,3,FALSE),""),"")</f>
        <v/>
      </c>
      <c r="AQ115" s="3" t="str">
        <f>IF(AO115&lt;&gt;"",IF(AO115&lt;&gt;"LIBSETS_DROP_MECHANIC_MONSTER_NAME",VLOOKUP(AO115,'LibSets constants'!$I$4:$L$1000,4,FALSE),""),"")</f>
        <v/>
      </c>
      <c r="AR115" s="3" t="str">
        <f>IF(G115&lt;&gt;"LIBSETS_SETTYPE_BATTLEGROUND",IF(G115&lt;&gt;"LIBSETS_SETTYPE_SPECIAL",IF(AS115&lt;&gt;"",VLOOKUP(AS115,'ESO zone constants'!$D$2:$H$4950,5,FALSE),""),""),"")</f>
        <v/>
      </c>
      <c r="AU115" s="3" t="str">
        <f>IF(AT115&lt;&gt;"",IF(AT115&lt;&gt;"LIBSETS_DROP_MECHANIC_MONSTER_NAME",VLOOKUP(AT115,'LibSets constants'!$I$4:$L$1000,3,FALSE),""),"")</f>
        <v/>
      </c>
      <c r="AV115" s="3" t="str">
        <f>IF(AT115&lt;&gt;"",IF(AT115&lt;&gt;"LIBSETS_DROP_MECHANIC_MONSTER_NAME",VLOOKUP(AT115,'LibSets constants'!$I$4:$L$1000,4,FALSE),""),"")</f>
        <v/>
      </c>
      <c r="AW115" s="21" t="str">
        <f t="shared" si="7"/>
        <v>[134] = {wayshrines={-1,-1,-1,}, dlcId=DLC_BASE_GAME</v>
      </c>
      <c r="AX115" s="21" t="str">
        <f t="shared" si="8"/>
        <v>, zoneIds={130,932}, veteran=false</v>
      </c>
      <c r="AY115" s="21" t="str">
        <f t="shared" si="9"/>
        <v>, setType=LIBSETS_SETTYPE_DUNGEON</v>
      </c>
      <c r="AZ115" s="21" t="str">
        <f t="shared" si="10"/>
        <v>},</v>
      </c>
      <c r="BA115" s="21" t="str">
        <f t="shared" si="11"/>
        <v xml:space="preserve"> --Shroud of the Lich / Tuch des Lich   [Crypt of Hearts I, Crypt of Hearts II]</v>
      </c>
    </row>
    <row r="116" spans="1:53" s="14" customFormat="1" x14ac:dyDescent="0.25">
      <c r="A116" s="12">
        <v>135</v>
      </c>
      <c r="B116" t="s">
        <v>957</v>
      </c>
      <c r="C116" t="s">
        <v>958</v>
      </c>
      <c r="D116" s="3">
        <f t="shared" si="6"/>
        <v>135</v>
      </c>
      <c r="E116"/>
      <c r="F116"/>
      <c r="G116" s="8" t="s">
        <v>1655</v>
      </c>
      <c r="H116"/>
      <c r="I116" t="s">
        <v>97</v>
      </c>
      <c r="J116" t="s">
        <v>97</v>
      </c>
      <c r="K116">
        <v>-1</v>
      </c>
      <c r="L116">
        <v>-1</v>
      </c>
      <c r="M116">
        <v>-1</v>
      </c>
      <c r="N116">
        <v>0</v>
      </c>
      <c r="O116" s="70" t="s">
        <v>117</v>
      </c>
      <c r="P116" s="3">
        <f>IF(AND(G116&lt;&gt;"LIBSETS_SETTYPE_BATTLEGROUND",G116&lt;&gt;"LIBSETS_SETTYPE_SPECIAL",G116&lt;&gt;"LIBSETS_SETTYPE_MYTHIC"), IF(Q116&lt;&gt;"",VLOOKUP(Q116,'ESO zone constants'!$D$2:$H$4950,5,FALSE),""),"")</f>
        <v>103</v>
      </c>
      <c r="Q116" t="str">
        <f>IF(OR(K116="",K116&lt;=0,ISERROR(K116)),IF(AND(O116&lt;&gt;"",NOT(ISERROR(O116))),O116, ""),VLOOKUP(K116,'ESO wayshrine node constants'!$A$3:$D$10003,4,FALSE))</f>
        <v>The Rift</v>
      </c>
      <c r="R116" s="70"/>
      <c r="S116" s="19" t="str">
        <f>IF(AND(R116&lt;&gt;"",NOT(ISERROR(R116))),R116,IF(P116&lt;&gt;"",IF(NOT(ISERROR(VLOOKUP(P116,'ESO Dungeon constants'!$D$3:$H$9999,5,FALSE))),VLOOKUP(P116,'ESO Dungeon constants'!$D$3:$I$9999,6,FALSE),VLOOKUP(P116,'ESO zone constants'!$H$2:$K$9984,4,FALSE)),""))</f>
        <v>DLC_BASE_GAME</v>
      </c>
      <c r="T116" s="3" t="str">
        <f>IF(S116&lt;&gt;"",VLOOKUP(S116,'LibSets constants'!$B$4:$C$1000,2,FALSE),"")</f>
        <v>Included in base game</v>
      </c>
      <c r="U116" s="33" t="s">
        <v>1742</v>
      </c>
      <c r="V116" s="3" t="str">
        <f>IF(U116&lt;&gt;"",IF(U116&lt;&gt;"LIBSETS_DROP_MECHANIC_MONSTER_NAME",VLOOKUP(U116,'LibSets constants'!$I$4:$L$1000,3,FALSE),""),"")</f>
        <v>Delve bosses have a chance to drop a waist or feet.</v>
      </c>
      <c r="W116" s="3" t="str">
        <f>IF(U116&lt;&gt;"",IF(U116&lt;&gt;"LIBSETS_DROP_MECHANIC_MONSTER_NAME",VLOOKUP(U116,'LibSets constants'!$I$4:$L$1000,4,FALSE),""),"")</f>
        <v>Bosse in Gewölben haben die Chance, eine Taille oder Füße fallen zu lassen.</v>
      </c>
      <c r="X116" s="3" t="str">
        <f>IF(G116&lt;&gt;"LIBSETS_SETTYPE_BATTLEGROUND",IF(G116&lt;&gt;"LIBSETS_SETTYPE_SPECIAL",IF(Y116&lt;&gt;"",VLOOKUP(Y116,'ESO zone constants'!$D$2:$H$4950,5,FALSE),""),""),"")</f>
        <v/>
      </c>
      <c r="Y116"/>
      <c r="Z116" s="33" t="s">
        <v>1743</v>
      </c>
      <c r="AA116" s="3" t="str">
        <f>IF(Z116&lt;&gt;"",IF(Z116&lt;&gt;"LIBSETS_DROP_MECHANIC_MONSTER_NAME",VLOOKUP(Z116,'LibSets constants'!$I$4:$L$1000,3,FALSE),""),"")</f>
        <v>Overland group bosses have a 100% chance to drop head, chest, legs, or weapon.</v>
      </c>
      <c r="AB116" s="3" t="str">
        <f>IF(Z116&lt;&gt;"",IF(Z116&lt;&gt;"LIBSETS_DROP_MECHANIC_MONSTER_NAME",VLOOKUP(Z116,'LibSets constants'!$I$4:$L$1000,4,FALSE),""),"")</f>
        <v>Überland Gruppenbosse haben eine Chance von 100%, Kopf, Brust, Beine oder Waffen fallen zu lassen.</v>
      </c>
      <c r="AC116" s="3" t="str">
        <f>IF(G116&lt;&gt;"LIBSETS_SETTYPE_BATTLEGROUND",IF(G116&lt;&gt;"LIBSETS_SETTYPE_SPECIAL",IF(AD116&lt;&gt;"",VLOOKUP(AD116,'ESO zone constants'!$D$2:$H$4950,5,FALSE),""),""),"")</f>
        <v/>
      </c>
      <c r="AD116"/>
      <c r="AE116" s="33" t="s">
        <v>1744</v>
      </c>
      <c r="AF116" s="3" t="str">
        <f>IF(AE116&lt;&gt;"",IF(AE116&lt;&gt;"LIBSETS_DROP_MECHANIC_MONSTER_NAME",VLOOKUP(AE116,'LibSets constants'!$I$4:$L$1000,3,FALSE),""),"")</f>
        <v>Public dungeon bosses have a chance to drop a shoulder, hand, or weapon.</v>
      </c>
      <c r="AG116" s="3" t="str">
        <f>IF(AE116&lt;&gt;"",IF(AE116&lt;&gt;"LIBSETS_DROP_MECHANIC_MONSTER_NAME",VLOOKUP(AE116,'LibSets constants'!$I$4:$L$1000,4,FALSE),""),"")</f>
        <v>Öffentliche Dungeon-Bosse haben die Möglichkeit, eine Schulter, Handschuhe oder eine Waffe fallen zu lassen.</v>
      </c>
      <c r="AH116" s="3" t="str">
        <f>IF(G116&lt;&gt;"LIBSETS_SETTYPE_BATTLEGROUND",IF(G116&lt;&gt;"LIBSETS_SETTYPE_SPECIAL",IF(AI116&lt;&gt;"",VLOOKUP(AI116,'ESO zone constants'!$D$2:$H$4950,5,FALSE),""),""),"")</f>
        <v/>
      </c>
      <c r="AI116"/>
      <c r="AJ116" s="33" t="s">
        <v>1745</v>
      </c>
      <c r="AK116" s="3" t="str">
        <f>IF(AJ116&lt;&gt;"",IF(AJ116&lt;&gt;"LIBSETS_DROP_MECHANIC_MONSTER_NAME",VLOOKUP(AJ116,'LibSets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6" s="3" t="str">
        <f>IF(AJ116&lt;&gt;"",IF(AJ116&lt;&gt;"LIBSETS_DROP_MECHANIC_MONSTER_NAME",VLOOKUP(AJ116,'LibSets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6" s="3" t="str">
        <f>IF(G116&lt;&gt;"LIBSETS_SETTYPE_BATTLEGROUND",IF(G116&lt;&gt;"LIBSETS_SETTYPE_SPECIAL",IF(AN116&lt;&gt;"",VLOOKUP(AN116,'ESO zone constants'!$D$2:$H$4950,5,FALSE),""),""),"")</f>
        <v/>
      </c>
      <c r="AN116"/>
      <c r="AO116" s="33"/>
      <c r="AP116" s="3" t="str">
        <f>IF(AO116&lt;&gt;"",IF(AO116&lt;&gt;"LIBSETS_DROP_MECHANIC_MONSTER_NAME",VLOOKUP(AO116,'LibSets constants'!$I$4:$L$1000,3,FALSE),""),"")</f>
        <v/>
      </c>
      <c r="AQ116" s="3" t="str">
        <f>IF(AO116&lt;&gt;"",IF(AO116&lt;&gt;"LIBSETS_DROP_MECHANIC_MONSTER_NAME",VLOOKUP(AO116,'LibSets constants'!$I$4:$L$1000,4,FALSE),""),"")</f>
        <v/>
      </c>
      <c r="AR116" s="3" t="str">
        <f>IF(G116&lt;&gt;"LIBSETS_SETTYPE_BATTLEGROUND",IF(G116&lt;&gt;"LIBSETS_SETTYPE_SPECIAL",IF(AS116&lt;&gt;"",VLOOKUP(AS116,'ESO zone constants'!$D$2:$H$4950,5,FALSE),""),""),"")</f>
        <v/>
      </c>
      <c r="AS116"/>
      <c r="AT116" s="33"/>
      <c r="AU116" s="3" t="str">
        <f>IF(AT116&lt;&gt;"",IF(AT116&lt;&gt;"LIBSETS_DROP_MECHANIC_MONSTER_NAME",VLOOKUP(AT116,'LibSets constants'!$I$4:$L$1000,3,FALSE),""),"")</f>
        <v/>
      </c>
      <c r="AV116" s="3" t="str">
        <f>IF(AT116&lt;&gt;"",IF(AT116&lt;&gt;"LIBSETS_DROP_MECHANIC_MONSTER_NAME",VLOOKUP(AT116,'LibSets constants'!$I$4:$L$1000,4,FALSE),""),"")</f>
        <v/>
      </c>
      <c r="AW116" s="21" t="str">
        <f t="shared" si="7"/>
        <v>[135] = {wayshrines={-1,-1,-1,}, dlcId=DLC_BASE_GAME</v>
      </c>
      <c r="AX116" s="21" t="str">
        <f t="shared" si="8"/>
        <v>, zoneIds={103}, veteran=false</v>
      </c>
      <c r="AY116" s="21" t="str">
        <f t="shared" si="9"/>
        <v>, setType=LIBSETS_SETTYPE_OVERLAND</v>
      </c>
      <c r="AZ116" s="21" t="str">
        <f t="shared" si="10"/>
        <v>, dropMechanic={LIBSETS_DROP_MECHANIC_OVERLAND_BOSS_DELVE,LIBSETS_DROP_MECHANIC_OVERLAND_WORLDBOSS,LIBSETS_DROP_MECHANIC_OVERLAND_BOSS_PUBLIC_DUNGEON,LIBSETS_DROP_MECHANIC_OVERLAND_CHEST}},</v>
      </c>
      <c r="BA116" s="21" t="str">
        <f t="shared" si="11"/>
        <v xml:space="preserve"> --Draugr's Heritage / Erbe des Draugrs   [The Rift]</v>
      </c>
    </row>
    <row r="117" spans="1:53" x14ac:dyDescent="0.25">
      <c r="A117" s="12">
        <v>136</v>
      </c>
      <c r="B117" t="s">
        <v>959</v>
      </c>
      <c r="C117" t="s">
        <v>960</v>
      </c>
      <c r="D117" s="3">
        <f t="shared" si="6"/>
        <v>136</v>
      </c>
      <c r="G117" s="8" t="s">
        <v>1656</v>
      </c>
      <c r="I117" t="s">
        <v>97</v>
      </c>
      <c r="J117" t="s">
        <v>97</v>
      </c>
      <c r="K117">
        <v>-1</v>
      </c>
      <c r="L117">
        <v>-1</v>
      </c>
      <c r="M117">
        <v>-1</v>
      </c>
      <c r="N117">
        <v>0</v>
      </c>
      <c r="O117" s="70" t="s">
        <v>451</v>
      </c>
      <c r="P117" s="3">
        <f>IF(AND(G117&lt;&gt;"LIBSETS_SETTYPE_BATTLEGROUND",G117&lt;&gt;"LIBSETS_SETTYPE_SPECIAL",G117&lt;&gt;"LIBSETS_SETTYPE_MYTHIC"), IF(Q117&lt;&gt;"",VLOOKUP(Q117,'ESO zone constants'!$D$2:$H$4950,5,FALSE),""),"")</f>
        <v>639</v>
      </c>
      <c r="Q117" t="str">
        <f>IF(OR(K117="",K117&lt;=0,ISERROR(K117)),IF(AND(O117&lt;&gt;"",NOT(ISERROR(O117))),O117, ""),VLOOKUP(K117,'ESO wayshrine node constants'!$A$3:$D$10003,4,FALSE))</f>
        <v>Sanctum Ophidia</v>
      </c>
      <c r="S117" s="19" t="str">
        <f>IF(AND(R117&lt;&gt;"",NOT(ISERROR(R117))),R117,IF(P117&lt;&gt;"",IF(NOT(ISERROR(VLOOKUP(P117,'ESO Dungeon constants'!$D$3:$H$9999,5,FALSE))),VLOOKUP(P117,'ESO Dungeon constants'!$D$3:$I$9999,6,FALSE),VLOOKUP(P117,'ESO zone constants'!$H$2:$K$9984,4,FALSE)),""))</f>
        <v>DLC_BASE_GAME</v>
      </c>
      <c r="T117" s="3" t="str">
        <f>IF(S117&lt;&gt;"",VLOOKUP(S117,'LibSets constants'!$B$4:$C$1000,2,FALSE),"")</f>
        <v>Included in base game</v>
      </c>
      <c r="U117" s="33" t="s">
        <v>1726</v>
      </c>
      <c r="V117" s="40"/>
      <c r="W117" s="40"/>
      <c r="X117" s="3" t="str">
        <f>IF(G117&lt;&gt;"LIBSETS_SETTYPE_BATTLEGROUND",IF(G117&lt;&gt;"LIBSETS_SETTYPE_SPECIAL",IF(Y117&lt;&gt;"",VLOOKUP(Y117,'ESO zone constants'!$D$2:$H$4950,5,FALSE),""),""),"")</f>
        <v/>
      </c>
      <c r="Z117" s="40"/>
      <c r="AA117" s="40"/>
      <c r="AB117" s="40"/>
      <c r="AC117" s="3" t="str">
        <f>IF(G117&lt;&gt;"LIBSETS_SETTYPE_BATTLEGROUND",IF(G117&lt;&gt;"LIBSETS_SETTYPE_SPECIAL",IF(AD117&lt;&gt;"",VLOOKUP(AD117,'ESO zone constants'!$D$2:$H$4950,5,FALSE),""),""),"")</f>
        <v/>
      </c>
      <c r="AE117" s="40"/>
      <c r="AF117" s="40"/>
      <c r="AG117" s="40"/>
      <c r="AH117" s="3" t="str">
        <f>IF(G117&lt;&gt;"LIBSETS_SETTYPE_BATTLEGROUND",IF(G117&lt;&gt;"LIBSETS_SETTYPE_SPECIAL",IF(AI117&lt;&gt;"",VLOOKUP(AI117,'ESO zone constants'!$D$2:$H$4950,5,FALSE),""),""),"")</f>
        <v/>
      </c>
      <c r="AJ117" s="40"/>
      <c r="AK117" s="40"/>
      <c r="AL117" s="40"/>
      <c r="AM117" s="3" t="str">
        <f>IF(G117&lt;&gt;"LIBSETS_SETTYPE_BATTLEGROUND",IF(G117&lt;&gt;"LIBSETS_SETTYPE_SPECIAL",IF(AN117&lt;&gt;"",VLOOKUP(AN117,'ESO zone constants'!$D$2:$H$4950,5,FALSE),""),""),"")</f>
        <v/>
      </c>
      <c r="AO117" s="40"/>
      <c r="AP117" s="40"/>
      <c r="AQ117" s="40"/>
      <c r="AR117" s="3" t="str">
        <f>IF(G117&lt;&gt;"LIBSETS_SETTYPE_BATTLEGROUND",IF(G117&lt;&gt;"LIBSETS_SETTYPE_SPECIAL",IF(AS117&lt;&gt;"",VLOOKUP(AS117,'ESO zone constants'!$D$2:$H$4950,5,FALSE),""),""),"")</f>
        <v/>
      </c>
      <c r="AT117" s="40"/>
      <c r="AU117" s="40"/>
      <c r="AV117" s="40"/>
      <c r="AW117" s="21" t="str">
        <f t="shared" si="7"/>
        <v>[136] = {wayshrines={-1,-1,-1,}, dlcId=DLC_BASE_GAME</v>
      </c>
      <c r="AX117" s="21" t="str">
        <f t="shared" si="8"/>
        <v>, zoneIds={639}, veteran=false</v>
      </c>
      <c r="AY117" s="21" t="str">
        <f t="shared" si="9"/>
        <v>, setType=LIBSETS_SETTYPE_TRIAL</v>
      </c>
      <c r="AZ117" s="21" t="str">
        <f t="shared" si="10"/>
        <v>, dropMechanic={LIBSETS_DROP_MECHANIC_MONSTER_NAME}, dropMechanicNames={}},</v>
      </c>
      <c r="BA117" s="21" t="str">
        <f t="shared" si="11"/>
        <v xml:space="preserve"> --Immortal Warrior / Unsterblicher Krieger   [Sanctum Ophidia]</v>
      </c>
    </row>
    <row r="118" spans="1:53" x14ac:dyDescent="0.25">
      <c r="A118" s="12">
        <v>137</v>
      </c>
      <c r="B118" t="s">
        <v>961</v>
      </c>
      <c r="C118" t="s">
        <v>962</v>
      </c>
      <c r="D118" s="3">
        <f t="shared" si="6"/>
        <v>137</v>
      </c>
      <c r="G118" s="8" t="s">
        <v>1656</v>
      </c>
      <c r="I118" t="s">
        <v>97</v>
      </c>
      <c r="J118" t="s">
        <v>97</v>
      </c>
      <c r="K118">
        <v>-1</v>
      </c>
      <c r="L118">
        <v>-1</v>
      </c>
      <c r="M118">
        <v>-1</v>
      </c>
      <c r="N118">
        <v>0</v>
      </c>
      <c r="O118" s="70" t="s">
        <v>448</v>
      </c>
      <c r="P118" s="3">
        <f>IF(AND(G118&lt;&gt;"LIBSETS_SETTYPE_BATTLEGROUND",G118&lt;&gt;"LIBSETS_SETTYPE_SPECIAL",G118&lt;&gt;"LIBSETS_SETTYPE_MYTHIC"), IF(Q118&lt;&gt;"",VLOOKUP(Q118,'ESO zone constants'!$D$2:$H$4950,5,FALSE),""),"")</f>
        <v>636</v>
      </c>
      <c r="Q118" t="str">
        <f>IF(OR(K118="",K118&lt;=0,ISERROR(K118)),IF(AND(O118&lt;&gt;"",NOT(ISERROR(O118))),O118, ""),VLOOKUP(K118,'ESO wayshrine node constants'!$A$3:$D$10003,4,FALSE))</f>
        <v>Hel Ra Citadel</v>
      </c>
      <c r="S118" s="19" t="str">
        <f>IF(AND(R118&lt;&gt;"",NOT(ISERROR(R118))),R118,IF(P118&lt;&gt;"",IF(NOT(ISERROR(VLOOKUP(P118,'ESO Dungeon constants'!$D$3:$H$9999,5,FALSE))),VLOOKUP(P118,'ESO Dungeon constants'!$D$3:$I$9999,6,FALSE),VLOOKUP(P118,'ESO zone constants'!$H$2:$K$9984,4,FALSE)),""))</f>
        <v>DLC_BASE_GAME</v>
      </c>
      <c r="T118" s="3" t="str">
        <f>IF(S118&lt;&gt;"",VLOOKUP(S118,'LibSets constants'!$B$4:$C$1000,2,FALSE),"")</f>
        <v>Included in base game</v>
      </c>
      <c r="U118" s="33" t="s">
        <v>1726</v>
      </c>
      <c r="V118" s="40"/>
      <c r="W118" s="40"/>
      <c r="X118" s="3" t="str">
        <f>IF(G118&lt;&gt;"LIBSETS_SETTYPE_BATTLEGROUND",IF(G118&lt;&gt;"LIBSETS_SETTYPE_SPECIAL",IF(Y118&lt;&gt;"",VLOOKUP(Y118,'ESO zone constants'!$D$2:$H$4950,5,FALSE),""),""),"")</f>
        <v/>
      </c>
      <c r="Z118" s="40"/>
      <c r="AA118" s="40"/>
      <c r="AB118" s="40"/>
      <c r="AC118" s="3" t="str">
        <f>IF(G118&lt;&gt;"LIBSETS_SETTYPE_BATTLEGROUND",IF(G118&lt;&gt;"LIBSETS_SETTYPE_SPECIAL",IF(AD118&lt;&gt;"",VLOOKUP(AD118,'ESO zone constants'!$D$2:$H$4950,5,FALSE),""),""),"")</f>
        <v/>
      </c>
      <c r="AE118" s="40"/>
      <c r="AF118" s="40"/>
      <c r="AG118" s="40"/>
      <c r="AH118" s="3" t="str">
        <f>IF(G118&lt;&gt;"LIBSETS_SETTYPE_BATTLEGROUND",IF(G118&lt;&gt;"LIBSETS_SETTYPE_SPECIAL",IF(AI118&lt;&gt;"",VLOOKUP(AI118,'ESO zone constants'!$D$2:$H$4950,5,FALSE),""),""),"")</f>
        <v/>
      </c>
      <c r="AJ118" s="40"/>
      <c r="AK118" s="40"/>
      <c r="AL118" s="40"/>
      <c r="AM118" s="3" t="str">
        <f>IF(G118&lt;&gt;"LIBSETS_SETTYPE_BATTLEGROUND",IF(G118&lt;&gt;"LIBSETS_SETTYPE_SPECIAL",IF(AN118&lt;&gt;"",VLOOKUP(AN118,'ESO zone constants'!$D$2:$H$4950,5,FALSE),""),""),"")</f>
        <v/>
      </c>
      <c r="AO118" s="40"/>
      <c r="AP118" s="40"/>
      <c r="AQ118" s="40"/>
      <c r="AR118" s="3" t="str">
        <f>IF(G118&lt;&gt;"LIBSETS_SETTYPE_BATTLEGROUND",IF(G118&lt;&gt;"LIBSETS_SETTYPE_SPECIAL",IF(AS118&lt;&gt;"",VLOOKUP(AS118,'ESO zone constants'!$D$2:$H$4950,5,FALSE),""),""),"")</f>
        <v/>
      </c>
      <c r="AT118" s="40"/>
      <c r="AU118" s="40"/>
      <c r="AV118" s="40"/>
      <c r="AW118" s="21" t="str">
        <f t="shared" si="7"/>
        <v>[137] = {wayshrines={-1,-1,-1,}, dlcId=DLC_BASE_GAME</v>
      </c>
      <c r="AX118" s="21" t="str">
        <f t="shared" si="8"/>
        <v>, zoneIds={636}, veteran=false</v>
      </c>
      <c r="AY118" s="21" t="str">
        <f t="shared" si="9"/>
        <v>, setType=LIBSETS_SETTYPE_TRIAL</v>
      </c>
      <c r="AZ118" s="21" t="str">
        <f t="shared" si="10"/>
        <v>, dropMechanic={LIBSETS_DROP_MECHANIC_MONSTER_NAME}, dropMechanicNames={}},</v>
      </c>
      <c r="BA118" s="21" t="str">
        <f t="shared" si="11"/>
        <v xml:space="preserve"> --Berserking Warrior / Tobender Krieger   [Hel Ra Citadel]</v>
      </c>
    </row>
    <row r="119" spans="1:53" x14ac:dyDescent="0.25">
      <c r="A119" s="12">
        <v>138</v>
      </c>
      <c r="B119" t="s">
        <v>963</v>
      </c>
      <c r="C119" t="s">
        <v>964</v>
      </c>
      <c r="D119" s="3">
        <f t="shared" si="6"/>
        <v>138</v>
      </c>
      <c r="G119" s="8" t="s">
        <v>1656</v>
      </c>
      <c r="I119" t="s">
        <v>97</v>
      </c>
      <c r="J119" t="s">
        <v>97</v>
      </c>
      <c r="K119">
        <v>-1</v>
      </c>
      <c r="L119">
        <v>-1</v>
      </c>
      <c r="M119">
        <v>-1</v>
      </c>
      <c r="N119">
        <v>0</v>
      </c>
      <c r="O119" s="70" t="s">
        <v>450</v>
      </c>
      <c r="P119" s="3">
        <f>IF(AND(G119&lt;&gt;"LIBSETS_SETTYPE_BATTLEGROUND",G119&lt;&gt;"LIBSETS_SETTYPE_SPECIAL",G119&lt;&gt;"LIBSETS_SETTYPE_MYTHIC"), IF(Q119&lt;&gt;"",VLOOKUP(Q119,'ESO zone constants'!$D$2:$H$4950,5,FALSE),""),"")</f>
        <v>638</v>
      </c>
      <c r="Q119" t="str">
        <f>IF(OR(K119="",K119&lt;=0,ISERROR(K119)),IF(AND(O119&lt;&gt;"",NOT(ISERROR(O119))),O119, ""),VLOOKUP(K119,'ESO wayshrine node constants'!$A$3:$D$10003,4,FALSE))</f>
        <v>Aetherian Archive</v>
      </c>
      <c r="S119" s="19" t="str">
        <f>IF(AND(R119&lt;&gt;"",NOT(ISERROR(R119))),R119,IF(P119&lt;&gt;"",IF(NOT(ISERROR(VLOOKUP(P119,'ESO Dungeon constants'!$D$3:$H$9999,5,FALSE))),VLOOKUP(P119,'ESO Dungeon constants'!$D$3:$I$9999,6,FALSE),VLOOKUP(P119,'ESO zone constants'!$H$2:$K$9984,4,FALSE)),""))</f>
        <v>DLC_BASE_GAME</v>
      </c>
      <c r="T119" s="3" t="str">
        <f>IF(S119&lt;&gt;"",VLOOKUP(S119,'LibSets constants'!$B$4:$C$1000,2,FALSE),"")</f>
        <v>Included in base game</v>
      </c>
      <c r="U119" s="33" t="s">
        <v>1726</v>
      </c>
      <c r="V119" s="40"/>
      <c r="W119" s="40"/>
      <c r="X119" s="3" t="str">
        <f>IF(G119&lt;&gt;"LIBSETS_SETTYPE_BATTLEGROUND",IF(G119&lt;&gt;"LIBSETS_SETTYPE_SPECIAL",IF(Y119&lt;&gt;"",VLOOKUP(Y119,'ESO zone constants'!$D$2:$H$4950,5,FALSE),""),""),"")</f>
        <v/>
      </c>
      <c r="Z119" s="40"/>
      <c r="AA119" s="40"/>
      <c r="AB119" s="40"/>
      <c r="AC119" s="3" t="str">
        <f>IF(G119&lt;&gt;"LIBSETS_SETTYPE_BATTLEGROUND",IF(G119&lt;&gt;"LIBSETS_SETTYPE_SPECIAL",IF(AD119&lt;&gt;"",VLOOKUP(AD119,'ESO zone constants'!$D$2:$H$4950,5,FALSE),""),""),"")</f>
        <v/>
      </c>
      <c r="AE119" s="40"/>
      <c r="AF119" s="40"/>
      <c r="AG119" s="40"/>
      <c r="AH119" s="3" t="str">
        <f>IF(G119&lt;&gt;"LIBSETS_SETTYPE_BATTLEGROUND",IF(G119&lt;&gt;"LIBSETS_SETTYPE_SPECIAL",IF(AI119&lt;&gt;"",VLOOKUP(AI119,'ESO zone constants'!$D$2:$H$4950,5,FALSE),""),""),"")</f>
        <v/>
      </c>
      <c r="AJ119" s="40"/>
      <c r="AK119" s="40"/>
      <c r="AL119" s="40"/>
      <c r="AM119" s="3" t="str">
        <f>IF(G119&lt;&gt;"LIBSETS_SETTYPE_BATTLEGROUND",IF(G119&lt;&gt;"LIBSETS_SETTYPE_SPECIAL",IF(AN119&lt;&gt;"",VLOOKUP(AN119,'ESO zone constants'!$D$2:$H$4950,5,FALSE),""),""),"")</f>
        <v/>
      </c>
      <c r="AO119" s="40"/>
      <c r="AP119" s="40"/>
      <c r="AQ119" s="40"/>
      <c r="AR119" s="3" t="str">
        <f>IF(G119&lt;&gt;"LIBSETS_SETTYPE_BATTLEGROUND",IF(G119&lt;&gt;"LIBSETS_SETTYPE_SPECIAL",IF(AS119&lt;&gt;"",VLOOKUP(AS119,'ESO zone constants'!$D$2:$H$4950,5,FALSE),""),""),"")</f>
        <v/>
      </c>
      <c r="AT119" s="40"/>
      <c r="AU119" s="40"/>
      <c r="AV119" s="40"/>
      <c r="AW119" s="21" t="str">
        <f t="shared" si="7"/>
        <v>[138] = {wayshrines={-1,-1,-1,}, dlcId=DLC_BASE_GAME</v>
      </c>
      <c r="AX119" s="21" t="str">
        <f t="shared" si="8"/>
        <v>, zoneIds={638}, veteran=false</v>
      </c>
      <c r="AY119" s="21" t="str">
        <f t="shared" si="9"/>
        <v>, setType=LIBSETS_SETTYPE_TRIAL</v>
      </c>
      <c r="AZ119" s="21" t="str">
        <f t="shared" si="10"/>
        <v>, dropMechanic={LIBSETS_DROP_MECHANIC_MONSTER_NAME}, dropMechanicNames={}},</v>
      </c>
      <c r="BA119" s="21" t="str">
        <f t="shared" si="11"/>
        <v xml:space="preserve"> --Defending Warrior / Verteidigender Krieger   [Aetherian Archive]</v>
      </c>
    </row>
    <row r="120" spans="1:53" x14ac:dyDescent="0.25">
      <c r="A120" s="12">
        <v>139</v>
      </c>
      <c r="B120" t="s">
        <v>965</v>
      </c>
      <c r="C120" t="s">
        <v>966</v>
      </c>
      <c r="D120" s="3">
        <f t="shared" si="6"/>
        <v>139</v>
      </c>
      <c r="G120" s="8" t="s">
        <v>1656</v>
      </c>
      <c r="I120" t="s">
        <v>97</v>
      </c>
      <c r="J120" t="s">
        <v>97</v>
      </c>
      <c r="K120">
        <v>-1</v>
      </c>
      <c r="L120">
        <v>-1</v>
      </c>
      <c r="M120">
        <v>-1</v>
      </c>
      <c r="N120">
        <v>0</v>
      </c>
      <c r="O120" s="70" t="s">
        <v>451</v>
      </c>
      <c r="P120" s="3">
        <f>IF(AND(G120&lt;&gt;"LIBSETS_SETTYPE_BATTLEGROUND",G120&lt;&gt;"LIBSETS_SETTYPE_SPECIAL",G120&lt;&gt;"LIBSETS_SETTYPE_MYTHIC"), IF(Q120&lt;&gt;"",VLOOKUP(Q120,'ESO zone constants'!$D$2:$H$4950,5,FALSE),""),"")</f>
        <v>639</v>
      </c>
      <c r="Q120" t="str">
        <f>IF(OR(K120="",K120&lt;=0,ISERROR(K120)),IF(AND(O120&lt;&gt;"",NOT(ISERROR(O120))),O120, ""),VLOOKUP(K120,'ESO wayshrine node constants'!$A$3:$D$10003,4,FALSE))</f>
        <v>Sanctum Ophidia</v>
      </c>
      <c r="S120" s="19" t="str">
        <f>IF(AND(R120&lt;&gt;"",NOT(ISERROR(R120))),R120,IF(P120&lt;&gt;"",IF(NOT(ISERROR(VLOOKUP(P120,'ESO Dungeon constants'!$D$3:$H$9999,5,FALSE))),VLOOKUP(P120,'ESO Dungeon constants'!$D$3:$I$9999,6,FALSE),VLOOKUP(P120,'ESO zone constants'!$H$2:$K$9984,4,FALSE)),""))</f>
        <v>DLC_BASE_GAME</v>
      </c>
      <c r="T120" s="3" t="str">
        <f>IF(S120&lt;&gt;"",VLOOKUP(S120,'LibSets constants'!$B$4:$C$1000,2,FALSE),"")</f>
        <v>Included in base game</v>
      </c>
      <c r="U120" s="33" t="s">
        <v>1726</v>
      </c>
      <c r="V120" s="40"/>
      <c r="W120" s="40"/>
      <c r="X120" s="3" t="str">
        <f>IF(G120&lt;&gt;"LIBSETS_SETTYPE_BATTLEGROUND",IF(G120&lt;&gt;"LIBSETS_SETTYPE_SPECIAL",IF(Y120&lt;&gt;"",VLOOKUP(Y120,'ESO zone constants'!$D$2:$H$4950,5,FALSE),""),""),"")</f>
        <v/>
      </c>
      <c r="Z120" s="40"/>
      <c r="AA120" s="40"/>
      <c r="AB120" s="40"/>
      <c r="AC120" s="3" t="str">
        <f>IF(G120&lt;&gt;"LIBSETS_SETTYPE_BATTLEGROUND",IF(G120&lt;&gt;"LIBSETS_SETTYPE_SPECIAL",IF(AD120&lt;&gt;"",VLOOKUP(AD120,'ESO zone constants'!$D$2:$H$4950,5,FALSE),""),""),"")</f>
        <v/>
      </c>
      <c r="AE120" s="40"/>
      <c r="AF120" s="40"/>
      <c r="AG120" s="40"/>
      <c r="AH120" s="3" t="str">
        <f>IF(G120&lt;&gt;"LIBSETS_SETTYPE_BATTLEGROUND",IF(G120&lt;&gt;"LIBSETS_SETTYPE_SPECIAL",IF(AI120&lt;&gt;"",VLOOKUP(AI120,'ESO zone constants'!$D$2:$H$4950,5,FALSE),""),""),"")</f>
        <v/>
      </c>
      <c r="AJ120" s="40"/>
      <c r="AK120" s="40"/>
      <c r="AL120" s="40"/>
      <c r="AM120" s="3" t="str">
        <f>IF(G120&lt;&gt;"LIBSETS_SETTYPE_BATTLEGROUND",IF(G120&lt;&gt;"LIBSETS_SETTYPE_SPECIAL",IF(AN120&lt;&gt;"",VLOOKUP(AN120,'ESO zone constants'!$D$2:$H$4950,5,FALSE),""),""),"")</f>
        <v/>
      </c>
      <c r="AO120" s="40"/>
      <c r="AP120" s="40"/>
      <c r="AQ120" s="40"/>
      <c r="AR120" s="3" t="str">
        <f>IF(G120&lt;&gt;"LIBSETS_SETTYPE_BATTLEGROUND",IF(G120&lt;&gt;"LIBSETS_SETTYPE_SPECIAL",IF(AS120&lt;&gt;"",VLOOKUP(AS120,'ESO zone constants'!$D$2:$H$4950,5,FALSE),""),""),"")</f>
        <v/>
      </c>
      <c r="AT120" s="40"/>
      <c r="AU120" s="40"/>
      <c r="AV120" s="40"/>
      <c r="AW120" s="21" t="str">
        <f t="shared" si="7"/>
        <v>[139] = {wayshrines={-1,-1,-1,}, dlcId=DLC_BASE_GAME</v>
      </c>
      <c r="AX120" s="21" t="str">
        <f t="shared" si="8"/>
        <v>, zoneIds={639}, veteran=false</v>
      </c>
      <c r="AY120" s="21" t="str">
        <f t="shared" si="9"/>
        <v>, setType=LIBSETS_SETTYPE_TRIAL</v>
      </c>
      <c r="AZ120" s="21" t="str">
        <f t="shared" si="10"/>
        <v>, dropMechanic={LIBSETS_DROP_MECHANIC_MONSTER_NAME}, dropMechanicNames={}},</v>
      </c>
      <c r="BA120" s="21" t="str">
        <f t="shared" si="11"/>
        <v xml:space="preserve"> --Wise Mage / Weiser Magier   [Sanctum Ophidia]</v>
      </c>
    </row>
    <row r="121" spans="1:53" x14ac:dyDescent="0.25">
      <c r="A121" s="12">
        <v>140</v>
      </c>
      <c r="B121" t="s">
        <v>967</v>
      </c>
      <c r="C121" t="s">
        <v>968</v>
      </c>
      <c r="D121" s="3">
        <f t="shared" si="6"/>
        <v>140</v>
      </c>
      <c r="G121" s="8" t="s">
        <v>1656</v>
      </c>
      <c r="I121" t="s">
        <v>97</v>
      </c>
      <c r="J121" t="s">
        <v>97</v>
      </c>
      <c r="K121">
        <v>-1</v>
      </c>
      <c r="L121">
        <v>-1</v>
      </c>
      <c r="M121">
        <v>-1</v>
      </c>
      <c r="N121">
        <v>0</v>
      </c>
      <c r="O121" s="70" t="s">
        <v>448</v>
      </c>
      <c r="P121" s="3">
        <f>IF(AND(G121&lt;&gt;"LIBSETS_SETTYPE_BATTLEGROUND",G121&lt;&gt;"LIBSETS_SETTYPE_SPECIAL",G121&lt;&gt;"LIBSETS_SETTYPE_MYTHIC"), IF(Q121&lt;&gt;"",VLOOKUP(Q121,'ESO zone constants'!$D$2:$H$4950,5,FALSE),""),"")</f>
        <v>636</v>
      </c>
      <c r="Q121" t="str">
        <f>IF(OR(K121="",K121&lt;=0,ISERROR(K121)),IF(AND(O121&lt;&gt;"",NOT(ISERROR(O121))),O121, ""),VLOOKUP(K121,'ESO wayshrine node constants'!$A$3:$D$10003,4,FALSE))</f>
        <v>Hel Ra Citadel</v>
      </c>
      <c r="S121" s="19" t="str">
        <f>IF(AND(R121&lt;&gt;"",NOT(ISERROR(R121))),R121,IF(P121&lt;&gt;"",IF(NOT(ISERROR(VLOOKUP(P121,'ESO Dungeon constants'!$D$3:$H$9999,5,FALSE))),VLOOKUP(P121,'ESO Dungeon constants'!$D$3:$I$9999,6,FALSE),VLOOKUP(P121,'ESO zone constants'!$H$2:$K$9984,4,FALSE)),""))</f>
        <v>DLC_BASE_GAME</v>
      </c>
      <c r="T121" s="3" t="str">
        <f>IF(S121&lt;&gt;"",VLOOKUP(S121,'LibSets constants'!$B$4:$C$1000,2,FALSE),"")</f>
        <v>Included in base game</v>
      </c>
      <c r="U121" s="33" t="s">
        <v>1726</v>
      </c>
      <c r="V121" s="40"/>
      <c r="W121" s="40"/>
      <c r="X121" s="3" t="str">
        <f>IF(G121&lt;&gt;"LIBSETS_SETTYPE_BATTLEGROUND",IF(G121&lt;&gt;"LIBSETS_SETTYPE_SPECIAL",IF(Y121&lt;&gt;"",VLOOKUP(Y121,'ESO zone constants'!$D$2:$H$4950,5,FALSE),""),""),"")</f>
        <v/>
      </c>
      <c r="Z121" s="40"/>
      <c r="AA121" s="40"/>
      <c r="AB121" s="40"/>
      <c r="AC121" s="3" t="str">
        <f>IF(G121&lt;&gt;"LIBSETS_SETTYPE_BATTLEGROUND",IF(G121&lt;&gt;"LIBSETS_SETTYPE_SPECIAL",IF(AD121&lt;&gt;"",VLOOKUP(AD121,'ESO zone constants'!$D$2:$H$4950,5,FALSE),""),""),"")</f>
        <v/>
      </c>
      <c r="AE121" s="40"/>
      <c r="AF121" s="40"/>
      <c r="AG121" s="40"/>
      <c r="AH121" s="3" t="str">
        <f>IF(G121&lt;&gt;"LIBSETS_SETTYPE_BATTLEGROUND",IF(G121&lt;&gt;"LIBSETS_SETTYPE_SPECIAL",IF(AI121&lt;&gt;"",VLOOKUP(AI121,'ESO zone constants'!$D$2:$H$4950,5,FALSE),""),""),"")</f>
        <v/>
      </c>
      <c r="AJ121" s="40"/>
      <c r="AK121" s="40"/>
      <c r="AL121" s="40"/>
      <c r="AM121" s="3" t="str">
        <f>IF(G121&lt;&gt;"LIBSETS_SETTYPE_BATTLEGROUND",IF(G121&lt;&gt;"LIBSETS_SETTYPE_SPECIAL",IF(AN121&lt;&gt;"",VLOOKUP(AN121,'ESO zone constants'!$D$2:$H$4950,5,FALSE),""),""),"")</f>
        <v/>
      </c>
      <c r="AO121" s="40"/>
      <c r="AP121" s="40"/>
      <c r="AQ121" s="40"/>
      <c r="AR121" s="3" t="str">
        <f>IF(G121&lt;&gt;"LIBSETS_SETTYPE_BATTLEGROUND",IF(G121&lt;&gt;"LIBSETS_SETTYPE_SPECIAL",IF(AS121&lt;&gt;"",VLOOKUP(AS121,'ESO zone constants'!$D$2:$H$4950,5,FALSE),""),""),"")</f>
        <v/>
      </c>
      <c r="AT121" s="40"/>
      <c r="AU121" s="40"/>
      <c r="AV121" s="40"/>
      <c r="AW121" s="21" t="str">
        <f t="shared" si="7"/>
        <v>[140] = {wayshrines={-1,-1,-1,}, dlcId=DLC_BASE_GAME</v>
      </c>
      <c r="AX121" s="21" t="str">
        <f t="shared" si="8"/>
        <v>, zoneIds={636}, veteran=false</v>
      </c>
      <c r="AY121" s="21" t="str">
        <f t="shared" si="9"/>
        <v>, setType=LIBSETS_SETTYPE_TRIAL</v>
      </c>
      <c r="AZ121" s="21" t="str">
        <f t="shared" si="10"/>
        <v>, dropMechanic={LIBSETS_DROP_MECHANIC_MONSTER_NAME}, dropMechanicNames={}},</v>
      </c>
      <c r="BA121" s="21" t="str">
        <f t="shared" si="11"/>
        <v xml:space="preserve"> --Destructive Mage / Zerstörerischer Magier   [Hel Ra Citadel]</v>
      </c>
    </row>
    <row r="122" spans="1:53" x14ac:dyDescent="0.25">
      <c r="A122" s="12">
        <v>141</v>
      </c>
      <c r="B122" t="s">
        <v>969</v>
      </c>
      <c r="C122" t="s">
        <v>970</v>
      </c>
      <c r="D122" s="3">
        <f t="shared" si="6"/>
        <v>141</v>
      </c>
      <c r="G122" s="8" t="s">
        <v>1656</v>
      </c>
      <c r="I122" t="s">
        <v>97</v>
      </c>
      <c r="J122" t="s">
        <v>97</v>
      </c>
      <c r="K122">
        <v>-1</v>
      </c>
      <c r="L122">
        <v>-1</v>
      </c>
      <c r="M122">
        <v>-1</v>
      </c>
      <c r="N122">
        <v>0</v>
      </c>
      <c r="O122" s="70" t="s">
        <v>450</v>
      </c>
      <c r="P122" s="3">
        <f>IF(AND(G122&lt;&gt;"LIBSETS_SETTYPE_BATTLEGROUND",G122&lt;&gt;"LIBSETS_SETTYPE_SPECIAL",G122&lt;&gt;"LIBSETS_SETTYPE_MYTHIC"), IF(Q122&lt;&gt;"",VLOOKUP(Q122,'ESO zone constants'!$D$2:$H$4950,5,FALSE),""),"")</f>
        <v>638</v>
      </c>
      <c r="Q122" t="str">
        <f>IF(OR(K122="",K122&lt;=0,ISERROR(K122)),IF(AND(O122&lt;&gt;"",NOT(ISERROR(O122))),O122, ""),VLOOKUP(K122,'ESO wayshrine node constants'!$A$3:$D$10003,4,FALSE))</f>
        <v>Aetherian Archive</v>
      </c>
      <c r="S122" s="19" t="str">
        <f>IF(AND(R122&lt;&gt;"",NOT(ISERROR(R122))),R122,IF(P122&lt;&gt;"",IF(NOT(ISERROR(VLOOKUP(P122,'ESO Dungeon constants'!$D$3:$H$9999,5,FALSE))),VLOOKUP(P122,'ESO Dungeon constants'!$D$3:$I$9999,6,FALSE),VLOOKUP(P122,'ESO zone constants'!$H$2:$K$9984,4,FALSE)),""))</f>
        <v>DLC_BASE_GAME</v>
      </c>
      <c r="T122" s="3" t="str">
        <f>IF(S122&lt;&gt;"",VLOOKUP(S122,'LibSets constants'!$B$4:$C$1000,2,FALSE),"")</f>
        <v>Included in base game</v>
      </c>
      <c r="U122" s="33" t="s">
        <v>1726</v>
      </c>
      <c r="V122" s="40"/>
      <c r="W122" s="40"/>
      <c r="X122" s="3" t="str">
        <f>IF(G122&lt;&gt;"LIBSETS_SETTYPE_BATTLEGROUND",IF(G122&lt;&gt;"LIBSETS_SETTYPE_SPECIAL",IF(Y122&lt;&gt;"",VLOOKUP(Y122,'ESO zone constants'!$D$2:$H$4950,5,FALSE),""),""),"")</f>
        <v/>
      </c>
      <c r="Z122" s="40"/>
      <c r="AA122" s="40"/>
      <c r="AB122" s="40"/>
      <c r="AC122" s="3" t="str">
        <f>IF(G122&lt;&gt;"LIBSETS_SETTYPE_BATTLEGROUND",IF(G122&lt;&gt;"LIBSETS_SETTYPE_SPECIAL",IF(AD122&lt;&gt;"",VLOOKUP(AD122,'ESO zone constants'!$D$2:$H$4950,5,FALSE),""),""),"")</f>
        <v/>
      </c>
      <c r="AE122" s="40"/>
      <c r="AF122" s="40"/>
      <c r="AG122" s="40"/>
      <c r="AH122" s="3" t="str">
        <f>IF(G122&lt;&gt;"LIBSETS_SETTYPE_BATTLEGROUND",IF(G122&lt;&gt;"LIBSETS_SETTYPE_SPECIAL",IF(AI122&lt;&gt;"",VLOOKUP(AI122,'ESO zone constants'!$D$2:$H$4950,5,FALSE),""),""),"")</f>
        <v/>
      </c>
      <c r="AJ122" s="40"/>
      <c r="AK122" s="40"/>
      <c r="AL122" s="40"/>
      <c r="AM122" s="3" t="str">
        <f>IF(G122&lt;&gt;"LIBSETS_SETTYPE_BATTLEGROUND",IF(G122&lt;&gt;"LIBSETS_SETTYPE_SPECIAL",IF(AN122&lt;&gt;"",VLOOKUP(AN122,'ESO zone constants'!$D$2:$H$4950,5,FALSE),""),""),"")</f>
        <v/>
      </c>
      <c r="AO122" s="40"/>
      <c r="AP122" s="40"/>
      <c r="AQ122" s="40"/>
      <c r="AR122" s="3" t="str">
        <f>IF(G122&lt;&gt;"LIBSETS_SETTYPE_BATTLEGROUND",IF(G122&lt;&gt;"LIBSETS_SETTYPE_SPECIAL",IF(AS122&lt;&gt;"",VLOOKUP(AS122,'ESO zone constants'!$D$2:$H$4950,5,FALSE),""),""),"")</f>
        <v/>
      </c>
      <c r="AT122" s="40"/>
      <c r="AU122" s="40"/>
      <c r="AV122" s="40"/>
      <c r="AW122" s="21" t="str">
        <f t="shared" si="7"/>
        <v>[141] = {wayshrines={-1,-1,-1,}, dlcId=DLC_BASE_GAME</v>
      </c>
      <c r="AX122" s="21" t="str">
        <f t="shared" si="8"/>
        <v>, zoneIds={638}, veteran=false</v>
      </c>
      <c r="AY122" s="21" t="str">
        <f t="shared" si="9"/>
        <v>, setType=LIBSETS_SETTYPE_TRIAL</v>
      </c>
      <c r="AZ122" s="21" t="str">
        <f t="shared" si="10"/>
        <v>, dropMechanic={LIBSETS_DROP_MECHANIC_MONSTER_NAME}, dropMechanicNames={}},</v>
      </c>
      <c r="BA122" s="21" t="str">
        <f t="shared" si="11"/>
        <v xml:space="preserve"> --Healing Mage / Heilender Magier   [Aetherian Archive]</v>
      </c>
    </row>
    <row r="123" spans="1:53" x14ac:dyDescent="0.25">
      <c r="A123" s="12">
        <v>142</v>
      </c>
      <c r="B123" t="s">
        <v>971</v>
      </c>
      <c r="C123" t="s">
        <v>972</v>
      </c>
      <c r="D123" s="3">
        <f t="shared" si="6"/>
        <v>142</v>
      </c>
      <c r="G123" s="8" t="s">
        <v>1656</v>
      </c>
      <c r="I123" t="s">
        <v>97</v>
      </c>
      <c r="J123" t="s">
        <v>97</v>
      </c>
      <c r="K123">
        <v>-1</v>
      </c>
      <c r="L123">
        <v>-1</v>
      </c>
      <c r="M123">
        <v>-1</v>
      </c>
      <c r="N123">
        <v>0</v>
      </c>
      <c r="O123" s="70" t="s">
        <v>450</v>
      </c>
      <c r="P123" s="3">
        <f>IF(AND(G123&lt;&gt;"LIBSETS_SETTYPE_BATTLEGROUND",G123&lt;&gt;"LIBSETS_SETTYPE_SPECIAL",G123&lt;&gt;"LIBSETS_SETTYPE_MYTHIC"), IF(Q123&lt;&gt;"",VLOOKUP(Q123,'ESO zone constants'!$D$2:$H$4950,5,FALSE),""),"")</f>
        <v>638</v>
      </c>
      <c r="Q123" t="str">
        <f>IF(OR(K123="",K123&lt;=0,ISERROR(K123)),IF(AND(O123&lt;&gt;"",NOT(ISERROR(O123))),O123, ""),VLOOKUP(K123,'ESO wayshrine node constants'!$A$3:$D$10003,4,FALSE))</f>
        <v>Aetherian Archive</v>
      </c>
      <c r="S123" s="19" t="str">
        <f>IF(AND(R123&lt;&gt;"",NOT(ISERROR(R123))),R123,IF(P123&lt;&gt;"",IF(NOT(ISERROR(VLOOKUP(P123,'ESO Dungeon constants'!$D$3:$H$9999,5,FALSE))),VLOOKUP(P123,'ESO Dungeon constants'!$D$3:$I$9999,6,FALSE),VLOOKUP(P123,'ESO zone constants'!$H$2:$K$9984,4,FALSE)),""))</f>
        <v>DLC_BASE_GAME</v>
      </c>
      <c r="T123" s="3" t="str">
        <f>IF(S123&lt;&gt;"",VLOOKUP(S123,'LibSets constants'!$B$4:$C$1000,2,FALSE),"")</f>
        <v>Included in base game</v>
      </c>
      <c r="U123" s="33" t="s">
        <v>1726</v>
      </c>
      <c r="V123" s="40"/>
      <c r="W123" s="40"/>
      <c r="X123" s="3" t="str">
        <f>IF(G123&lt;&gt;"LIBSETS_SETTYPE_BATTLEGROUND",IF(G123&lt;&gt;"LIBSETS_SETTYPE_SPECIAL",IF(Y123&lt;&gt;"",VLOOKUP(Y123,'ESO zone constants'!$D$2:$H$4950,5,FALSE),""),""),"")</f>
        <v/>
      </c>
      <c r="Z123" s="40"/>
      <c r="AA123" s="40"/>
      <c r="AB123" s="40"/>
      <c r="AC123" s="3" t="str">
        <f>IF(G123&lt;&gt;"LIBSETS_SETTYPE_BATTLEGROUND",IF(G123&lt;&gt;"LIBSETS_SETTYPE_SPECIAL",IF(AD123&lt;&gt;"",VLOOKUP(AD123,'ESO zone constants'!$D$2:$H$4950,5,FALSE),""),""),"")</f>
        <v/>
      </c>
      <c r="AE123" s="40"/>
      <c r="AF123" s="40"/>
      <c r="AG123" s="40"/>
      <c r="AH123" s="3" t="str">
        <f>IF(G123&lt;&gt;"LIBSETS_SETTYPE_BATTLEGROUND",IF(G123&lt;&gt;"LIBSETS_SETTYPE_SPECIAL",IF(AI123&lt;&gt;"",VLOOKUP(AI123,'ESO zone constants'!$D$2:$H$4950,5,FALSE),""),""),"")</f>
        <v/>
      </c>
      <c r="AJ123" s="40"/>
      <c r="AK123" s="40"/>
      <c r="AL123" s="40"/>
      <c r="AM123" s="3" t="str">
        <f>IF(G123&lt;&gt;"LIBSETS_SETTYPE_BATTLEGROUND",IF(G123&lt;&gt;"LIBSETS_SETTYPE_SPECIAL",IF(AN123&lt;&gt;"",VLOOKUP(AN123,'ESO zone constants'!$D$2:$H$4950,5,FALSE),""),""),"")</f>
        <v/>
      </c>
      <c r="AO123" s="40"/>
      <c r="AP123" s="40"/>
      <c r="AQ123" s="40"/>
      <c r="AR123" s="3" t="str">
        <f>IF(G123&lt;&gt;"LIBSETS_SETTYPE_BATTLEGROUND",IF(G123&lt;&gt;"LIBSETS_SETTYPE_SPECIAL",IF(AS123&lt;&gt;"",VLOOKUP(AS123,'ESO zone constants'!$D$2:$H$4950,5,FALSE),""),""),"")</f>
        <v/>
      </c>
      <c r="AT123" s="40"/>
      <c r="AU123" s="40"/>
      <c r="AV123" s="40"/>
      <c r="AW123" s="21" t="str">
        <f t="shared" si="7"/>
        <v>[142] = {wayshrines={-1,-1,-1,}, dlcId=DLC_BASE_GAME</v>
      </c>
      <c r="AX123" s="21" t="str">
        <f t="shared" si="8"/>
        <v>, zoneIds={638}, veteran=false</v>
      </c>
      <c r="AY123" s="21" t="str">
        <f t="shared" si="9"/>
        <v>, setType=LIBSETS_SETTYPE_TRIAL</v>
      </c>
      <c r="AZ123" s="21" t="str">
        <f t="shared" si="10"/>
        <v>, dropMechanic={LIBSETS_DROP_MECHANIC_MONSTER_NAME}, dropMechanicNames={}},</v>
      </c>
      <c r="BA123" s="21" t="str">
        <f t="shared" si="11"/>
        <v xml:space="preserve"> --Quick Serpent / Flinke Schlange   [Aetherian Archive]</v>
      </c>
    </row>
    <row r="124" spans="1:53" x14ac:dyDescent="0.25">
      <c r="A124" s="12">
        <v>143</v>
      </c>
      <c r="B124" t="s">
        <v>973</v>
      </c>
      <c r="C124" t="s">
        <v>974</v>
      </c>
      <c r="D124" s="3">
        <f t="shared" si="6"/>
        <v>143</v>
      </c>
      <c r="G124" s="8" t="s">
        <v>1656</v>
      </c>
      <c r="I124" t="s">
        <v>97</v>
      </c>
      <c r="J124" t="s">
        <v>97</v>
      </c>
      <c r="K124">
        <v>-1</v>
      </c>
      <c r="L124">
        <v>-1</v>
      </c>
      <c r="M124">
        <v>-1</v>
      </c>
      <c r="N124">
        <v>0</v>
      </c>
      <c r="O124" s="70" t="s">
        <v>448</v>
      </c>
      <c r="P124" s="3">
        <f>IF(AND(G124&lt;&gt;"LIBSETS_SETTYPE_BATTLEGROUND",G124&lt;&gt;"LIBSETS_SETTYPE_SPECIAL",G124&lt;&gt;"LIBSETS_SETTYPE_MYTHIC"), IF(Q124&lt;&gt;"",VLOOKUP(Q124,'ESO zone constants'!$D$2:$H$4950,5,FALSE),""),"")</f>
        <v>636</v>
      </c>
      <c r="Q124" t="str">
        <f>IF(OR(K124="",K124&lt;=0,ISERROR(K124)),IF(AND(O124&lt;&gt;"",NOT(ISERROR(O124))),O124, ""),VLOOKUP(K124,'ESO wayshrine node constants'!$A$3:$D$10003,4,FALSE))</f>
        <v>Hel Ra Citadel</v>
      </c>
      <c r="S124" s="19" t="str">
        <f>IF(AND(R124&lt;&gt;"",NOT(ISERROR(R124))),R124,IF(P124&lt;&gt;"",IF(NOT(ISERROR(VLOOKUP(P124,'ESO Dungeon constants'!$D$3:$H$9999,5,FALSE))),VLOOKUP(P124,'ESO Dungeon constants'!$D$3:$I$9999,6,FALSE),VLOOKUP(P124,'ESO zone constants'!$H$2:$K$9984,4,FALSE)),""))</f>
        <v>DLC_BASE_GAME</v>
      </c>
      <c r="T124" s="3" t="str">
        <f>IF(S124&lt;&gt;"",VLOOKUP(S124,'LibSets constants'!$B$4:$C$1000,2,FALSE),"")</f>
        <v>Included in base game</v>
      </c>
      <c r="U124" s="33" t="s">
        <v>1726</v>
      </c>
      <c r="V124" s="40"/>
      <c r="W124" s="40"/>
      <c r="X124" s="3" t="str">
        <f>IF(G124&lt;&gt;"LIBSETS_SETTYPE_BATTLEGROUND",IF(G124&lt;&gt;"LIBSETS_SETTYPE_SPECIAL",IF(Y124&lt;&gt;"",VLOOKUP(Y124,'ESO zone constants'!$D$2:$H$4950,5,FALSE),""),""),"")</f>
        <v/>
      </c>
      <c r="Z124" s="40"/>
      <c r="AA124" s="40"/>
      <c r="AB124" s="40"/>
      <c r="AC124" s="3" t="str">
        <f>IF(G124&lt;&gt;"LIBSETS_SETTYPE_BATTLEGROUND",IF(G124&lt;&gt;"LIBSETS_SETTYPE_SPECIAL",IF(AD124&lt;&gt;"",VLOOKUP(AD124,'ESO zone constants'!$D$2:$H$4950,5,FALSE),""),""),"")</f>
        <v/>
      </c>
      <c r="AE124" s="40"/>
      <c r="AF124" s="40"/>
      <c r="AG124" s="40"/>
      <c r="AH124" s="3" t="str">
        <f>IF(G124&lt;&gt;"LIBSETS_SETTYPE_BATTLEGROUND",IF(G124&lt;&gt;"LIBSETS_SETTYPE_SPECIAL",IF(AI124&lt;&gt;"",VLOOKUP(AI124,'ESO zone constants'!$D$2:$H$4950,5,FALSE),""),""),"")</f>
        <v/>
      </c>
      <c r="AJ124" s="40"/>
      <c r="AK124" s="40"/>
      <c r="AL124" s="40"/>
      <c r="AM124" s="3" t="str">
        <f>IF(G124&lt;&gt;"LIBSETS_SETTYPE_BATTLEGROUND",IF(G124&lt;&gt;"LIBSETS_SETTYPE_SPECIAL",IF(AN124&lt;&gt;"",VLOOKUP(AN124,'ESO zone constants'!$D$2:$H$4950,5,FALSE),""),""),"")</f>
        <v/>
      </c>
      <c r="AO124" s="40"/>
      <c r="AP124" s="40"/>
      <c r="AQ124" s="40"/>
      <c r="AR124" s="3" t="str">
        <f>IF(G124&lt;&gt;"LIBSETS_SETTYPE_BATTLEGROUND",IF(G124&lt;&gt;"LIBSETS_SETTYPE_SPECIAL",IF(AS124&lt;&gt;"",VLOOKUP(AS124,'ESO zone constants'!$D$2:$H$4950,5,FALSE),""),""),"")</f>
        <v/>
      </c>
      <c r="AT124" s="40"/>
      <c r="AU124" s="40"/>
      <c r="AV124" s="40"/>
      <c r="AW124" s="21" t="str">
        <f t="shared" si="7"/>
        <v>[143] = {wayshrines={-1,-1,-1,}, dlcId=DLC_BASE_GAME</v>
      </c>
      <c r="AX124" s="21" t="str">
        <f t="shared" si="8"/>
        <v>, zoneIds={636}, veteran=false</v>
      </c>
      <c r="AY124" s="21" t="str">
        <f t="shared" si="9"/>
        <v>, setType=LIBSETS_SETTYPE_TRIAL</v>
      </c>
      <c r="AZ124" s="21" t="str">
        <f t="shared" si="10"/>
        <v>, dropMechanic={LIBSETS_DROP_MECHANIC_MONSTER_NAME}, dropMechanicNames={}},</v>
      </c>
      <c r="BA124" s="21" t="str">
        <f t="shared" si="11"/>
        <v xml:space="preserve"> --Poisonous Serpent / Giftschlange   [Hel Ra Citadel]</v>
      </c>
    </row>
    <row r="125" spans="1:53" x14ac:dyDescent="0.25">
      <c r="A125" s="12">
        <v>144</v>
      </c>
      <c r="B125" t="s">
        <v>975</v>
      </c>
      <c r="C125" t="s">
        <v>976</v>
      </c>
      <c r="D125" s="3">
        <f t="shared" si="6"/>
        <v>144</v>
      </c>
      <c r="G125" s="8" t="s">
        <v>1656</v>
      </c>
      <c r="I125" t="s">
        <v>97</v>
      </c>
      <c r="J125" t="s">
        <v>97</v>
      </c>
      <c r="K125">
        <v>-1</v>
      </c>
      <c r="L125">
        <v>-1</v>
      </c>
      <c r="M125">
        <v>-1</v>
      </c>
      <c r="N125">
        <v>0</v>
      </c>
      <c r="O125" s="70" t="s">
        <v>451</v>
      </c>
      <c r="P125" s="3">
        <f>IF(AND(G125&lt;&gt;"LIBSETS_SETTYPE_BATTLEGROUND",G125&lt;&gt;"LIBSETS_SETTYPE_SPECIAL",G125&lt;&gt;"LIBSETS_SETTYPE_MYTHIC"), IF(Q125&lt;&gt;"",VLOOKUP(Q125,'ESO zone constants'!$D$2:$H$4950,5,FALSE),""),"")</f>
        <v>639</v>
      </c>
      <c r="Q125" t="str">
        <f>IF(OR(K125="",K125&lt;=0,ISERROR(K125)),IF(AND(O125&lt;&gt;"",NOT(ISERROR(O125))),O125, ""),VLOOKUP(K125,'ESO wayshrine node constants'!$A$3:$D$10003,4,FALSE))</f>
        <v>Sanctum Ophidia</v>
      </c>
      <c r="S125" s="19" t="str">
        <f>IF(AND(R125&lt;&gt;"",NOT(ISERROR(R125))),R125,IF(P125&lt;&gt;"",IF(NOT(ISERROR(VLOOKUP(P125,'ESO Dungeon constants'!$D$3:$H$9999,5,FALSE))),VLOOKUP(P125,'ESO Dungeon constants'!$D$3:$I$9999,6,FALSE),VLOOKUP(P125,'ESO zone constants'!$H$2:$K$9984,4,FALSE)),""))</f>
        <v>DLC_BASE_GAME</v>
      </c>
      <c r="T125" s="3" t="str">
        <f>IF(S125&lt;&gt;"",VLOOKUP(S125,'LibSets constants'!$B$4:$C$1000,2,FALSE),"")</f>
        <v>Included in base game</v>
      </c>
      <c r="U125" s="33" t="s">
        <v>1726</v>
      </c>
      <c r="V125" s="40"/>
      <c r="W125" s="40"/>
      <c r="X125" s="3" t="str">
        <f>IF(G125&lt;&gt;"LIBSETS_SETTYPE_BATTLEGROUND",IF(G125&lt;&gt;"LIBSETS_SETTYPE_SPECIAL",IF(Y125&lt;&gt;"",VLOOKUP(Y125,'ESO zone constants'!$D$2:$H$4950,5,FALSE),""),""),"")</f>
        <v/>
      </c>
      <c r="Z125" s="40"/>
      <c r="AA125" s="40"/>
      <c r="AB125" s="40"/>
      <c r="AC125" s="3" t="str">
        <f>IF(G125&lt;&gt;"LIBSETS_SETTYPE_BATTLEGROUND",IF(G125&lt;&gt;"LIBSETS_SETTYPE_SPECIAL",IF(AD125&lt;&gt;"",VLOOKUP(AD125,'ESO zone constants'!$D$2:$H$4950,5,FALSE),""),""),"")</f>
        <v/>
      </c>
      <c r="AE125" s="40"/>
      <c r="AF125" s="40"/>
      <c r="AG125" s="40"/>
      <c r="AH125" s="3" t="str">
        <f>IF(G125&lt;&gt;"LIBSETS_SETTYPE_BATTLEGROUND",IF(G125&lt;&gt;"LIBSETS_SETTYPE_SPECIAL",IF(AI125&lt;&gt;"",VLOOKUP(AI125,'ESO zone constants'!$D$2:$H$4950,5,FALSE),""),""),"")</f>
        <v/>
      </c>
      <c r="AJ125" s="40"/>
      <c r="AK125" s="40"/>
      <c r="AL125" s="40"/>
      <c r="AM125" s="3" t="str">
        <f>IF(G125&lt;&gt;"LIBSETS_SETTYPE_BATTLEGROUND",IF(G125&lt;&gt;"LIBSETS_SETTYPE_SPECIAL",IF(AN125&lt;&gt;"",VLOOKUP(AN125,'ESO zone constants'!$D$2:$H$4950,5,FALSE),""),""),"")</f>
        <v/>
      </c>
      <c r="AO125" s="40"/>
      <c r="AP125" s="40"/>
      <c r="AQ125" s="40"/>
      <c r="AR125" s="3" t="str">
        <f>IF(G125&lt;&gt;"LIBSETS_SETTYPE_BATTLEGROUND",IF(G125&lt;&gt;"LIBSETS_SETTYPE_SPECIAL",IF(AS125&lt;&gt;"",VLOOKUP(AS125,'ESO zone constants'!$D$2:$H$4950,5,FALSE),""),""),"")</f>
        <v/>
      </c>
      <c r="AT125" s="40"/>
      <c r="AU125" s="40"/>
      <c r="AV125" s="40"/>
      <c r="AW125" s="21" t="str">
        <f t="shared" si="7"/>
        <v>[144] = {wayshrines={-1,-1,-1,}, dlcId=DLC_BASE_GAME</v>
      </c>
      <c r="AX125" s="21" t="str">
        <f t="shared" si="8"/>
        <v>, zoneIds={639}, veteran=false</v>
      </c>
      <c r="AY125" s="21" t="str">
        <f t="shared" si="9"/>
        <v>, setType=LIBSETS_SETTYPE_TRIAL</v>
      </c>
      <c r="AZ125" s="21" t="str">
        <f t="shared" si="10"/>
        <v>, dropMechanic={LIBSETS_DROP_MECHANIC_MONSTER_NAME}, dropMechanicNames={}},</v>
      </c>
      <c r="BA125" s="21" t="str">
        <f t="shared" si="11"/>
        <v xml:space="preserve"> --Twice-Fanged Serpent / Doppelzüngige Schlange   [Sanctum Ophidia]</v>
      </c>
    </row>
    <row r="126" spans="1:53" x14ac:dyDescent="0.25">
      <c r="A126" s="12">
        <v>145</v>
      </c>
      <c r="B126" t="s">
        <v>977</v>
      </c>
      <c r="C126" t="s">
        <v>978</v>
      </c>
      <c r="D126" s="3">
        <f t="shared" si="6"/>
        <v>145</v>
      </c>
      <c r="G126" s="8" t="s">
        <v>1655</v>
      </c>
      <c r="I126" t="s">
        <v>97</v>
      </c>
      <c r="J126" t="s">
        <v>97</v>
      </c>
      <c r="K126">
        <v>-1</v>
      </c>
      <c r="L126">
        <v>-1</v>
      </c>
      <c r="M126">
        <v>-1</v>
      </c>
      <c r="N126">
        <v>0</v>
      </c>
      <c r="O126" s="70" t="s">
        <v>571</v>
      </c>
      <c r="P126" s="3">
        <f>IF(AND(G126&lt;&gt;"LIBSETS_SETTYPE_BATTLEGROUND",G126&lt;&gt;"LIBSETS_SETTYPE_SPECIAL",G126&lt;&gt;"LIBSETS_SETTYPE_MYTHIC"), IF(Q126&lt;&gt;"",VLOOKUP(Q126,'ESO zone constants'!$D$2:$H$4950,5,FALSE),""),"")</f>
        <v>888</v>
      </c>
      <c r="Q126" t="str">
        <f>IF(OR(K126="",K126&lt;=0,ISERROR(K126)),IF(AND(O126&lt;&gt;"",NOT(ISERROR(O126))),O126, ""),VLOOKUP(K126,'ESO wayshrine node constants'!$A$3:$D$10003,4,FALSE))</f>
        <v>Craglorn</v>
      </c>
      <c r="S126" s="19" t="str">
        <f>IF(AND(R126&lt;&gt;"",NOT(ISERROR(R126))),R126,IF(P126&lt;&gt;"",IF(NOT(ISERROR(VLOOKUP(P126,'ESO Dungeon constants'!$D$3:$H$9999,5,FALSE))),VLOOKUP(P126,'ESO Dungeon constants'!$D$3:$I$9999,6,FALSE),VLOOKUP(P126,'ESO zone constants'!$H$2:$K$9984,4,FALSE)),""))</f>
        <v>DLC_BASE_GAME</v>
      </c>
      <c r="T126" s="3" t="str">
        <f>IF(S126&lt;&gt;"",VLOOKUP(S126,'LibSets constants'!$B$4:$C$1000,2,FALSE),"")</f>
        <v>Included in base game</v>
      </c>
      <c r="U126" s="33" t="s">
        <v>1742</v>
      </c>
      <c r="V126" s="44" t="str">
        <f>IF(U126&lt;&gt;"",IF(U126&lt;&gt;"LIBSETS_DROP_MECHANIC_MONSTER_NAME",VLOOKUP(U126,'LibSets constants'!$I$4:$L$1000,3,FALSE),""),"")</f>
        <v>Delve bosses have a chance to drop a waist or feet.</v>
      </c>
      <c r="W126" s="44" t="str">
        <f>IF(U126&lt;&gt;"",IF(U126&lt;&gt;"LIBSETS_DROP_MECHANIC_MONSTER_NAME",VLOOKUP(U126,'LibSets constants'!$I$4:$L$1000,4,FALSE),""),"")</f>
        <v>Bosse in Gewölben haben die Chance, eine Taille oder Füße fallen zu lassen.</v>
      </c>
      <c r="X126" s="3" t="str">
        <f>IF(G126&lt;&gt;"LIBSETS_SETTYPE_BATTLEGROUND",IF(G126&lt;&gt;"LIBSETS_SETTYPE_SPECIAL",IF(Y126&lt;&gt;"",VLOOKUP(Y126,'ESO zone constants'!$D$2:$H$4950,5,FALSE),""),""),"")</f>
        <v/>
      </c>
      <c r="Z126" s="45" t="s">
        <v>1743</v>
      </c>
      <c r="AA126" s="44" t="str">
        <f>IF(Z126&lt;&gt;"",IF(Z126&lt;&gt;"LIBSETS_DROP_MECHANIC_MONSTER_NAME",VLOOKUP(Z126,'LibSets constants'!$I$4:$L$1000,3,FALSE),""),"")</f>
        <v>Overland group bosses have a 100% chance to drop head, chest, legs, or weapon.</v>
      </c>
      <c r="AB126" s="44" t="str">
        <f>IF(Z126&lt;&gt;"",IF(Z126&lt;&gt;"LIBSETS_DROP_MECHANIC_MONSTER_NAME",VLOOKUP(Z126,'LibSets constants'!$I$4:$L$1000,4,FALSE),""),"")</f>
        <v>Überland Gruppenbosse haben eine Chance von 100%, Kopf, Brust, Beine oder Waffen fallen zu lassen.</v>
      </c>
      <c r="AC126" s="3" t="str">
        <f>IF(G126&lt;&gt;"LIBSETS_SETTYPE_BATTLEGROUND",IF(G126&lt;&gt;"LIBSETS_SETTYPE_SPECIAL",IF(AD126&lt;&gt;"",VLOOKUP(AD126,'ESO zone constants'!$D$2:$H$4950,5,FALSE),""),""),"")</f>
        <v/>
      </c>
      <c r="AE126" s="45" t="s">
        <v>1744</v>
      </c>
      <c r="AF126" s="44" t="str">
        <f>IF(AE126&lt;&gt;"",IF(AE126&lt;&gt;"LIBSETS_DROP_MECHANIC_MONSTER_NAME",VLOOKUP(AE126,'LibSets constants'!$I$4:$L$1000,3,FALSE),""),"")</f>
        <v>Public dungeon bosses have a chance to drop a shoulder, hand, or weapon.</v>
      </c>
      <c r="AG126" s="44" t="str">
        <f>IF(AE126&lt;&gt;"",IF(AE126&lt;&gt;"LIBSETS_DROP_MECHANIC_MONSTER_NAME",VLOOKUP(AE126,'LibSets constants'!$I$4:$L$1000,4,FALSE),""),"")</f>
        <v>Öffentliche Dungeon-Bosse haben die Möglichkeit, eine Schulter, Handschuhe oder eine Waffe fallen zu lassen.</v>
      </c>
      <c r="AH126" s="3" t="str">
        <f>IF(G126&lt;&gt;"LIBSETS_SETTYPE_BATTLEGROUND",IF(G126&lt;&gt;"LIBSETS_SETTYPE_SPECIAL",IF(AI126&lt;&gt;"",VLOOKUP(AI126,'ESO zone constants'!$D$2:$H$4950,5,FALSE),""),""),"")</f>
        <v/>
      </c>
      <c r="AJ126" s="45" t="s">
        <v>1745</v>
      </c>
      <c r="AK126" s="44" t="str">
        <f>IF(AJ126&lt;&gt;"",IF(AJ126&lt;&gt;"LIBSETS_DROP_MECHANIC_MONSTER_NAME",VLOOKUP(AJ126,'LibSets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6" s="44" t="str">
        <f>IF(AJ126&lt;&gt;"",IF(AJ126&lt;&gt;"LIBSETS_DROP_MECHANIC_MONSTER_NAME",VLOOKUP(AJ126,'LibSets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6" s="3" t="str">
        <f>IF(G126&lt;&gt;"LIBSETS_SETTYPE_BATTLEGROUND",IF(G126&lt;&gt;"LIBSETS_SETTYPE_SPECIAL",IF(AN126&lt;&gt;"",VLOOKUP(AN126,'ESO zone constants'!$D$2:$H$4950,5,FALSE),""),""),"")</f>
        <v/>
      </c>
      <c r="AO126" s="45"/>
      <c r="AP126" s="44" t="str">
        <f>IF(AO126&lt;&gt;"",IF(AO126&lt;&gt;"LIBSETS_DROP_MECHANIC_MONSTER_NAME",VLOOKUP(AO126,'LibSets constants'!$I$4:$L$1000,3,FALSE),""),"")</f>
        <v/>
      </c>
      <c r="AQ126" s="44" t="str">
        <f>IF(AO126&lt;&gt;"",IF(AO126&lt;&gt;"LIBSETS_DROP_MECHANIC_MONSTER_NAME",VLOOKUP(AO126,'LibSets constants'!$I$4:$L$1000,4,FALSE),""),"")</f>
        <v/>
      </c>
      <c r="AR126" s="3" t="str">
        <f>IF(G126&lt;&gt;"LIBSETS_SETTYPE_BATTLEGROUND",IF(G126&lt;&gt;"LIBSETS_SETTYPE_SPECIAL",IF(AS126&lt;&gt;"",VLOOKUP(AS126,'ESO zone constants'!$D$2:$H$4950,5,FALSE),""),""),"")</f>
        <v/>
      </c>
      <c r="AT126" s="45"/>
      <c r="AU126" s="44" t="str">
        <f>IF(AT126&lt;&gt;"",IF(AT126&lt;&gt;"LIBSETS_DROP_MECHANIC_MONSTER_NAME",VLOOKUP(AT126,'LibSets constants'!$I$4:$L$1000,3,FALSE),""),"")</f>
        <v/>
      </c>
      <c r="AV126" s="44" t="str">
        <f>IF(AT126&lt;&gt;"",IF(AT126&lt;&gt;"LIBSETS_DROP_MECHANIC_MONSTER_NAME",VLOOKUP(AT126,'LibSets constants'!$I$4:$L$1000,4,FALSE),""),"")</f>
        <v/>
      </c>
      <c r="AW126" s="21" t="str">
        <f t="shared" si="7"/>
        <v>[145] = {wayshrines={-1,-1,-1,}, dlcId=DLC_BASE_GAME</v>
      </c>
      <c r="AX126" s="21" t="str">
        <f t="shared" si="8"/>
        <v>, zoneIds={888}, veteran=false</v>
      </c>
      <c r="AY126" s="21" t="str">
        <f t="shared" si="9"/>
        <v>, setType=LIBSETS_SETTYPE_OVERLAND</v>
      </c>
      <c r="AZ126" s="21" t="str">
        <f t="shared" si="10"/>
        <v>, dropMechanic={LIBSETS_DROP_MECHANIC_OVERLAND_BOSS_DELVE,LIBSETS_DROP_MECHANIC_OVERLAND_WORLDBOSS,LIBSETS_DROP_MECHANIC_OVERLAND_BOSS_PUBLIC_DUNGEON,LIBSETS_DROP_MECHANIC_OVERLAND_CHEST}},</v>
      </c>
      <c r="BA126" s="21" t="str">
        <f t="shared" si="11"/>
        <v xml:space="preserve"> --Way of Fire / Weg des Feuers   [Craglorn]</v>
      </c>
    </row>
    <row r="127" spans="1:53" x14ac:dyDescent="0.25">
      <c r="A127" s="12">
        <v>146</v>
      </c>
      <c r="B127" t="s">
        <v>979</v>
      </c>
      <c r="C127" t="s">
        <v>980</v>
      </c>
      <c r="D127" s="3">
        <f t="shared" si="6"/>
        <v>146</v>
      </c>
      <c r="G127" s="8" t="s">
        <v>1655</v>
      </c>
      <c r="I127" t="s">
        <v>97</v>
      </c>
      <c r="J127" t="s">
        <v>97</v>
      </c>
      <c r="K127">
        <v>-1</v>
      </c>
      <c r="L127">
        <v>-1</v>
      </c>
      <c r="M127">
        <v>-1</v>
      </c>
      <c r="N127">
        <v>0</v>
      </c>
      <c r="O127" s="70" t="s">
        <v>571</v>
      </c>
      <c r="P127" s="3">
        <f>IF(AND(G127&lt;&gt;"LIBSETS_SETTYPE_BATTLEGROUND",G127&lt;&gt;"LIBSETS_SETTYPE_SPECIAL",G127&lt;&gt;"LIBSETS_SETTYPE_MYTHIC"), IF(Q127&lt;&gt;"",VLOOKUP(Q127,'ESO zone constants'!$D$2:$H$4950,5,FALSE),""),"")</f>
        <v>888</v>
      </c>
      <c r="Q127" t="str">
        <f>IF(OR(K127="",K127&lt;=0,ISERROR(K127)),IF(AND(O127&lt;&gt;"",NOT(ISERROR(O127))),O127, ""),VLOOKUP(K127,'ESO wayshrine node constants'!$A$3:$D$10003,4,FALSE))</f>
        <v>Craglorn</v>
      </c>
      <c r="S127" s="19" t="str">
        <f>IF(AND(R127&lt;&gt;"",NOT(ISERROR(R127))),R127,IF(P127&lt;&gt;"",IF(NOT(ISERROR(VLOOKUP(P127,'ESO Dungeon constants'!$D$3:$H$9999,5,FALSE))),VLOOKUP(P127,'ESO Dungeon constants'!$D$3:$I$9999,6,FALSE),VLOOKUP(P127,'ESO zone constants'!$H$2:$K$9984,4,FALSE)),""))</f>
        <v>DLC_BASE_GAME</v>
      </c>
      <c r="T127" s="3" t="str">
        <f>IF(S127&lt;&gt;"",VLOOKUP(S127,'LibSets constants'!$B$4:$C$1000,2,FALSE),"")</f>
        <v>Included in base game</v>
      </c>
      <c r="U127" s="33" t="s">
        <v>1742</v>
      </c>
      <c r="V127" s="44" t="str">
        <f>IF(U127&lt;&gt;"",IF(U127&lt;&gt;"LIBSETS_DROP_MECHANIC_MONSTER_NAME",VLOOKUP(U127,'LibSets constants'!$I$4:$L$1000,3,FALSE),""),"")</f>
        <v>Delve bosses have a chance to drop a waist or feet.</v>
      </c>
      <c r="W127" s="44" t="str">
        <f>IF(U127&lt;&gt;"",IF(U127&lt;&gt;"LIBSETS_DROP_MECHANIC_MONSTER_NAME",VLOOKUP(U127,'LibSets constants'!$I$4:$L$1000,4,FALSE),""),"")</f>
        <v>Bosse in Gewölben haben die Chance, eine Taille oder Füße fallen zu lassen.</v>
      </c>
      <c r="X127" s="3" t="str">
        <f>IF(G127&lt;&gt;"LIBSETS_SETTYPE_BATTLEGROUND",IF(G127&lt;&gt;"LIBSETS_SETTYPE_SPECIAL",IF(Y127&lt;&gt;"",VLOOKUP(Y127,'ESO zone constants'!$D$2:$H$4950,5,FALSE),""),""),"")</f>
        <v/>
      </c>
      <c r="Z127" s="45" t="s">
        <v>1743</v>
      </c>
      <c r="AA127" s="44" t="str">
        <f>IF(Z127&lt;&gt;"",IF(Z127&lt;&gt;"LIBSETS_DROP_MECHANIC_MONSTER_NAME",VLOOKUP(Z127,'LibSets constants'!$I$4:$L$1000,3,FALSE),""),"")</f>
        <v>Overland group bosses have a 100% chance to drop head, chest, legs, or weapon.</v>
      </c>
      <c r="AB127" s="44" t="str">
        <f>IF(Z127&lt;&gt;"",IF(Z127&lt;&gt;"LIBSETS_DROP_MECHANIC_MONSTER_NAME",VLOOKUP(Z127,'LibSets constants'!$I$4:$L$1000,4,FALSE),""),"")</f>
        <v>Überland Gruppenbosse haben eine Chance von 100%, Kopf, Brust, Beine oder Waffen fallen zu lassen.</v>
      </c>
      <c r="AC127" s="3" t="str">
        <f>IF(G127&lt;&gt;"LIBSETS_SETTYPE_BATTLEGROUND",IF(G127&lt;&gt;"LIBSETS_SETTYPE_SPECIAL",IF(AD127&lt;&gt;"",VLOOKUP(AD127,'ESO zone constants'!$D$2:$H$4950,5,FALSE),""),""),"")</f>
        <v/>
      </c>
      <c r="AE127" s="45" t="s">
        <v>1744</v>
      </c>
      <c r="AF127" s="44" t="str">
        <f>IF(AE127&lt;&gt;"",IF(AE127&lt;&gt;"LIBSETS_DROP_MECHANIC_MONSTER_NAME",VLOOKUP(AE127,'LibSets constants'!$I$4:$L$1000,3,FALSE),""),"")</f>
        <v>Public dungeon bosses have a chance to drop a shoulder, hand, or weapon.</v>
      </c>
      <c r="AG127" s="44" t="str">
        <f>IF(AE127&lt;&gt;"",IF(AE127&lt;&gt;"LIBSETS_DROP_MECHANIC_MONSTER_NAME",VLOOKUP(AE127,'LibSets constants'!$I$4:$L$1000,4,FALSE),""),"")</f>
        <v>Öffentliche Dungeon-Bosse haben die Möglichkeit, eine Schulter, Handschuhe oder eine Waffe fallen zu lassen.</v>
      </c>
      <c r="AH127" s="3" t="str">
        <f>IF(G127&lt;&gt;"LIBSETS_SETTYPE_BATTLEGROUND",IF(G127&lt;&gt;"LIBSETS_SETTYPE_SPECIAL",IF(AI127&lt;&gt;"",VLOOKUP(AI127,'ESO zone constants'!$D$2:$H$4950,5,FALSE),""),""),"")</f>
        <v/>
      </c>
      <c r="AJ127" s="45" t="s">
        <v>1745</v>
      </c>
      <c r="AK127" s="44" t="str">
        <f>IF(AJ127&lt;&gt;"",IF(AJ127&lt;&gt;"LIBSETS_DROP_MECHANIC_MONSTER_NAME",VLOOKUP(AJ127,'LibSets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7" s="44" t="str">
        <f>IF(AJ127&lt;&gt;"",IF(AJ127&lt;&gt;"LIBSETS_DROP_MECHANIC_MONSTER_NAME",VLOOKUP(AJ127,'LibSets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7" s="3" t="str">
        <f>IF(G127&lt;&gt;"LIBSETS_SETTYPE_BATTLEGROUND",IF(G127&lt;&gt;"LIBSETS_SETTYPE_SPECIAL",IF(AN127&lt;&gt;"",VLOOKUP(AN127,'ESO zone constants'!$D$2:$H$4950,5,FALSE),""),""),"")</f>
        <v/>
      </c>
      <c r="AO127" s="45"/>
      <c r="AP127" s="44" t="str">
        <f>IF(AO127&lt;&gt;"",IF(AO127&lt;&gt;"LIBSETS_DROP_MECHANIC_MONSTER_NAME",VLOOKUP(AO127,'LibSets constants'!$I$4:$L$1000,3,FALSE),""),"")</f>
        <v/>
      </c>
      <c r="AQ127" s="44" t="str">
        <f>IF(AO127&lt;&gt;"",IF(AO127&lt;&gt;"LIBSETS_DROP_MECHANIC_MONSTER_NAME",VLOOKUP(AO127,'LibSets constants'!$I$4:$L$1000,4,FALSE),""),"")</f>
        <v/>
      </c>
      <c r="AR127" s="3" t="str">
        <f>IF(G127&lt;&gt;"LIBSETS_SETTYPE_BATTLEGROUND",IF(G127&lt;&gt;"LIBSETS_SETTYPE_SPECIAL",IF(AS127&lt;&gt;"",VLOOKUP(AS127,'ESO zone constants'!$D$2:$H$4950,5,FALSE),""),""),"")</f>
        <v/>
      </c>
      <c r="AT127" s="45"/>
      <c r="AU127" s="44" t="str">
        <f>IF(AT127&lt;&gt;"",IF(AT127&lt;&gt;"LIBSETS_DROP_MECHANIC_MONSTER_NAME",VLOOKUP(AT127,'LibSets constants'!$I$4:$L$1000,3,FALSE),""),"")</f>
        <v/>
      </c>
      <c r="AV127" s="44" t="str">
        <f>IF(AT127&lt;&gt;"",IF(AT127&lt;&gt;"LIBSETS_DROP_MECHANIC_MONSTER_NAME",VLOOKUP(AT127,'LibSets constants'!$I$4:$L$1000,4,FALSE),""),"")</f>
        <v/>
      </c>
      <c r="AW127" s="21" t="str">
        <f t="shared" si="7"/>
        <v>[146] = {wayshrines={-1,-1,-1,}, dlcId=DLC_BASE_GAME</v>
      </c>
      <c r="AX127" s="21" t="str">
        <f t="shared" si="8"/>
        <v>, zoneIds={888}, veteran=false</v>
      </c>
      <c r="AY127" s="21" t="str">
        <f t="shared" si="9"/>
        <v>, setType=LIBSETS_SETTYPE_OVERLAND</v>
      </c>
      <c r="AZ127" s="21" t="str">
        <f t="shared" si="10"/>
        <v>, dropMechanic={LIBSETS_DROP_MECHANIC_OVERLAND_BOSS_DELVE,LIBSETS_DROP_MECHANIC_OVERLAND_WORLDBOSS,LIBSETS_DROP_MECHANIC_OVERLAND_BOSS_PUBLIC_DUNGEON,LIBSETS_DROP_MECHANIC_OVERLAND_CHEST}},</v>
      </c>
      <c r="BA127" s="21" t="str">
        <f t="shared" si="11"/>
        <v xml:space="preserve"> --Way of Air / Weg der Luft   [Craglorn]</v>
      </c>
    </row>
    <row r="128" spans="1:53" x14ac:dyDescent="0.25">
      <c r="A128" s="12">
        <v>147</v>
      </c>
      <c r="B128" t="s">
        <v>981</v>
      </c>
      <c r="C128" t="s">
        <v>982</v>
      </c>
      <c r="D128" s="3">
        <f t="shared" si="6"/>
        <v>147</v>
      </c>
      <c r="G128" s="8" t="s">
        <v>1655</v>
      </c>
      <c r="I128" t="s">
        <v>97</v>
      </c>
      <c r="J128" t="s">
        <v>97</v>
      </c>
      <c r="K128">
        <v>-1</v>
      </c>
      <c r="L128">
        <v>-1</v>
      </c>
      <c r="M128">
        <v>-1</v>
      </c>
      <c r="N128">
        <v>0</v>
      </c>
      <c r="O128" s="70" t="s">
        <v>571</v>
      </c>
      <c r="P128" s="3">
        <f>IF(AND(G128&lt;&gt;"LIBSETS_SETTYPE_BATTLEGROUND",G128&lt;&gt;"LIBSETS_SETTYPE_SPECIAL",G128&lt;&gt;"LIBSETS_SETTYPE_MYTHIC"), IF(Q128&lt;&gt;"",VLOOKUP(Q128,'ESO zone constants'!$D$2:$H$4950,5,FALSE),""),"")</f>
        <v>888</v>
      </c>
      <c r="Q128" t="str">
        <f>IF(OR(K128="",K128&lt;=0,ISERROR(K128)),IF(AND(O128&lt;&gt;"",NOT(ISERROR(O128))),O128, ""),VLOOKUP(K128,'ESO wayshrine node constants'!$A$3:$D$10003,4,FALSE))</f>
        <v>Craglorn</v>
      </c>
      <c r="S128" s="19" t="str">
        <f>IF(AND(R128&lt;&gt;"",NOT(ISERROR(R128))),R128,IF(P128&lt;&gt;"",IF(NOT(ISERROR(VLOOKUP(P128,'ESO Dungeon constants'!$D$3:$H$9999,5,FALSE))),VLOOKUP(P128,'ESO Dungeon constants'!$D$3:$I$9999,6,FALSE),VLOOKUP(P128,'ESO zone constants'!$H$2:$K$9984,4,FALSE)),""))</f>
        <v>DLC_BASE_GAME</v>
      </c>
      <c r="T128" s="3" t="str">
        <f>IF(S128&lt;&gt;"",VLOOKUP(S128,'LibSets constants'!$B$4:$C$1000,2,FALSE),"")</f>
        <v>Included in base game</v>
      </c>
      <c r="U128" s="33" t="s">
        <v>1742</v>
      </c>
      <c r="V128" s="44" t="str">
        <f>IF(U128&lt;&gt;"",IF(U128&lt;&gt;"LIBSETS_DROP_MECHANIC_MONSTER_NAME",VLOOKUP(U128,'LibSets constants'!$I$4:$L$1000,3,FALSE),""),"")</f>
        <v>Delve bosses have a chance to drop a waist or feet.</v>
      </c>
      <c r="W128" s="44" t="str">
        <f>IF(U128&lt;&gt;"",IF(U128&lt;&gt;"LIBSETS_DROP_MECHANIC_MONSTER_NAME",VLOOKUP(U128,'LibSets constants'!$I$4:$L$1000,4,FALSE),""),"")</f>
        <v>Bosse in Gewölben haben die Chance, eine Taille oder Füße fallen zu lassen.</v>
      </c>
      <c r="X128" s="3" t="str">
        <f>IF(G128&lt;&gt;"LIBSETS_SETTYPE_BATTLEGROUND",IF(G128&lt;&gt;"LIBSETS_SETTYPE_SPECIAL",IF(Y128&lt;&gt;"",VLOOKUP(Y128,'ESO zone constants'!$D$2:$H$4950,5,FALSE),""),""),"")</f>
        <v/>
      </c>
      <c r="Z128" s="45" t="s">
        <v>1743</v>
      </c>
      <c r="AA128" s="44" t="str">
        <f>IF(Z128&lt;&gt;"",IF(Z128&lt;&gt;"LIBSETS_DROP_MECHANIC_MONSTER_NAME",VLOOKUP(Z128,'LibSets constants'!$I$4:$L$1000,3,FALSE),""),"")</f>
        <v>Overland group bosses have a 100% chance to drop head, chest, legs, or weapon.</v>
      </c>
      <c r="AB128" s="44" t="str">
        <f>IF(Z128&lt;&gt;"",IF(Z128&lt;&gt;"LIBSETS_DROP_MECHANIC_MONSTER_NAME",VLOOKUP(Z128,'LibSets constants'!$I$4:$L$1000,4,FALSE),""),"")</f>
        <v>Überland Gruppenbosse haben eine Chance von 100%, Kopf, Brust, Beine oder Waffen fallen zu lassen.</v>
      </c>
      <c r="AC128" s="3" t="str">
        <f>IF(G128&lt;&gt;"LIBSETS_SETTYPE_BATTLEGROUND",IF(G128&lt;&gt;"LIBSETS_SETTYPE_SPECIAL",IF(AD128&lt;&gt;"",VLOOKUP(AD128,'ESO zone constants'!$D$2:$H$4950,5,FALSE),""),""),"")</f>
        <v/>
      </c>
      <c r="AE128" s="45" t="s">
        <v>1744</v>
      </c>
      <c r="AF128" s="44" t="str">
        <f>IF(AE128&lt;&gt;"",IF(AE128&lt;&gt;"LIBSETS_DROP_MECHANIC_MONSTER_NAME",VLOOKUP(AE128,'LibSets constants'!$I$4:$L$1000,3,FALSE),""),"")</f>
        <v>Public dungeon bosses have a chance to drop a shoulder, hand, or weapon.</v>
      </c>
      <c r="AG128" s="44" t="str">
        <f>IF(AE128&lt;&gt;"",IF(AE128&lt;&gt;"LIBSETS_DROP_MECHANIC_MONSTER_NAME",VLOOKUP(AE128,'LibSets constants'!$I$4:$L$1000,4,FALSE),""),"")</f>
        <v>Öffentliche Dungeon-Bosse haben die Möglichkeit, eine Schulter, Handschuhe oder eine Waffe fallen zu lassen.</v>
      </c>
      <c r="AH128" s="3" t="str">
        <f>IF(G128&lt;&gt;"LIBSETS_SETTYPE_BATTLEGROUND",IF(G128&lt;&gt;"LIBSETS_SETTYPE_SPECIAL",IF(AI128&lt;&gt;"",VLOOKUP(AI128,'ESO zone constants'!$D$2:$H$4950,5,FALSE),""),""),"")</f>
        <v/>
      </c>
      <c r="AJ128" s="45" t="s">
        <v>1745</v>
      </c>
      <c r="AK128" s="44" t="str">
        <f>IF(AJ128&lt;&gt;"",IF(AJ128&lt;&gt;"LIBSETS_DROP_MECHANIC_MONSTER_NAME",VLOOKUP(AJ128,'LibSets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8" s="44" t="str">
        <f>IF(AJ128&lt;&gt;"",IF(AJ128&lt;&gt;"LIBSETS_DROP_MECHANIC_MONSTER_NAME",VLOOKUP(AJ128,'LibSets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8" s="3" t="str">
        <f>IF(G128&lt;&gt;"LIBSETS_SETTYPE_BATTLEGROUND",IF(G128&lt;&gt;"LIBSETS_SETTYPE_SPECIAL",IF(AN128&lt;&gt;"",VLOOKUP(AN128,'ESO zone constants'!$D$2:$H$4950,5,FALSE),""),""),"")</f>
        <v/>
      </c>
      <c r="AO128" s="45"/>
      <c r="AP128" s="44" t="str">
        <f>IF(AO128&lt;&gt;"",IF(AO128&lt;&gt;"LIBSETS_DROP_MECHANIC_MONSTER_NAME",VLOOKUP(AO128,'LibSets constants'!$I$4:$L$1000,3,FALSE),""),"")</f>
        <v/>
      </c>
      <c r="AQ128" s="44" t="str">
        <f>IF(AO128&lt;&gt;"",IF(AO128&lt;&gt;"LIBSETS_DROP_MECHANIC_MONSTER_NAME",VLOOKUP(AO128,'LibSets constants'!$I$4:$L$1000,4,FALSE),""),"")</f>
        <v/>
      </c>
      <c r="AR128" s="3" t="str">
        <f>IF(G128&lt;&gt;"LIBSETS_SETTYPE_BATTLEGROUND",IF(G128&lt;&gt;"LIBSETS_SETTYPE_SPECIAL",IF(AS128&lt;&gt;"",VLOOKUP(AS128,'ESO zone constants'!$D$2:$H$4950,5,FALSE),""),""),"")</f>
        <v/>
      </c>
      <c r="AT128" s="45"/>
      <c r="AU128" s="44" t="str">
        <f>IF(AT128&lt;&gt;"",IF(AT128&lt;&gt;"LIBSETS_DROP_MECHANIC_MONSTER_NAME",VLOOKUP(AT128,'LibSets constants'!$I$4:$L$1000,3,FALSE),""),"")</f>
        <v/>
      </c>
      <c r="AV128" s="44" t="str">
        <f>IF(AT128&lt;&gt;"",IF(AT128&lt;&gt;"LIBSETS_DROP_MECHANIC_MONSTER_NAME",VLOOKUP(AT128,'LibSets constants'!$I$4:$L$1000,4,FALSE),""),"")</f>
        <v/>
      </c>
      <c r="AW128" s="21" t="str">
        <f t="shared" si="7"/>
        <v>[147] = {wayshrines={-1,-1,-1,}, dlcId=DLC_BASE_GAME</v>
      </c>
      <c r="AX128" s="21" t="str">
        <f t="shared" si="8"/>
        <v>, zoneIds={888}, veteran=false</v>
      </c>
      <c r="AY128" s="21" t="str">
        <f t="shared" si="9"/>
        <v>, setType=LIBSETS_SETTYPE_OVERLAND</v>
      </c>
      <c r="AZ128" s="21" t="str">
        <f t="shared" si="10"/>
        <v>, dropMechanic={LIBSETS_DROP_MECHANIC_OVERLAND_BOSS_DELVE,LIBSETS_DROP_MECHANIC_OVERLAND_WORLDBOSS,LIBSETS_DROP_MECHANIC_OVERLAND_BOSS_PUBLIC_DUNGEON,LIBSETS_DROP_MECHANIC_OVERLAND_CHEST}},</v>
      </c>
      <c r="BA128" s="21" t="str">
        <f t="shared" si="11"/>
        <v xml:space="preserve"> --Way of Martial Knowledge / Weg der Kampfkunst   [Craglorn]</v>
      </c>
    </row>
    <row r="129" spans="1:53" x14ac:dyDescent="0.25">
      <c r="A129" s="5">
        <v>148</v>
      </c>
      <c r="B129" t="s">
        <v>983</v>
      </c>
      <c r="C129" t="s">
        <v>984</v>
      </c>
      <c r="D129" s="3">
        <f t="shared" si="6"/>
        <v>148</v>
      </c>
      <c r="G129" s="8" t="s">
        <v>1649</v>
      </c>
      <c r="I129" t="s">
        <v>97</v>
      </c>
      <c r="J129" t="s">
        <v>97</v>
      </c>
      <c r="K129">
        <v>217</v>
      </c>
      <c r="L129">
        <v>217</v>
      </c>
      <c r="M129">
        <v>217</v>
      </c>
      <c r="N129">
        <v>8</v>
      </c>
      <c r="P129" s="3">
        <f>IF(AND(G129&lt;&gt;"LIBSETS_SETTYPE_BATTLEGROUND",G129&lt;&gt;"LIBSETS_SETTYPE_SPECIAL",G129&lt;&gt;"LIBSETS_SETTYPE_MYTHIC"), IF(Q129&lt;&gt;"",VLOOKUP(Q129,'ESO zone constants'!$D$2:$H$4950,5,FALSE),""),"")</f>
        <v>888</v>
      </c>
      <c r="Q129" t="str">
        <f>IF(OR(K129="",K129&lt;=0,ISERROR(K129)),IF(AND(O129&lt;&gt;"",NOT(ISERROR(O129))),O129, ""),VLOOKUP(K129,'ESO wayshrine node constants'!$A$3:$D$10003,4,FALSE))</f>
        <v>Craglorn</v>
      </c>
      <c r="S129" s="19" t="str">
        <f>IF(AND(R129&lt;&gt;"",NOT(ISERROR(R129))),R129,IF(P129&lt;&gt;"",IF(NOT(ISERROR(VLOOKUP(P129,'ESO Dungeon constants'!$D$3:$H$9999,5,FALSE))),VLOOKUP(P129,'ESO Dungeon constants'!$D$3:$I$9999,6,FALSE),VLOOKUP(P129,'ESO zone constants'!$H$2:$K$9984,4,FALSE)),""))</f>
        <v>DLC_BASE_GAME</v>
      </c>
      <c r="T129" s="3" t="str">
        <f>IF(S129&lt;&gt;"",VLOOKUP(S129,'LibSets constants'!$B$4:$C$1000,2,FALSE),"")</f>
        <v>Included in base game</v>
      </c>
      <c r="V129" s="44" t="str">
        <f>IF(U129&lt;&gt;"",IF(U129&lt;&gt;"LIBSETS_DROP_MECHANIC_MONSTER_NAME",VLOOKUP(U129,'LibSets constants'!$I$4:$L$1000,3,FALSE),""),"")</f>
        <v/>
      </c>
      <c r="W129" s="44" t="str">
        <f>IF(U129&lt;&gt;"",IF(U129&lt;&gt;"LIBSETS_DROP_MECHANIC_MONSTER_NAME",VLOOKUP(U129,'LibSets constants'!$I$4:$L$1000,4,FALSE),""),"")</f>
        <v/>
      </c>
      <c r="X129" s="3">
        <f>IF(G129&lt;&gt;"LIBSETS_SETTYPE_BATTLEGROUND",IF(G129&lt;&gt;"LIBSETS_SETTYPE_SPECIAL",IF(Y129&lt;&gt;"",VLOOKUP(Y129,'ESO zone constants'!$D$2:$H$4950,5,FALSE),""),""),"")</f>
        <v>888</v>
      </c>
      <c r="Y129" t="str">
        <f>VLOOKUP(L129,'ESO wayshrine node constants'!$A$3:$D$10003,4,FALSE)</f>
        <v>Craglorn</v>
      </c>
      <c r="Z129" s="45"/>
      <c r="AA129" s="44" t="str">
        <f>IF(Z129&lt;&gt;"",IF(Z129&lt;&gt;"LIBSETS_DROP_MECHANIC_MONSTER_NAME",VLOOKUP(Z129,'LibSets constants'!$I$4:$L$1000,3,FALSE),""),"")</f>
        <v/>
      </c>
      <c r="AB129" s="44" t="str">
        <f>IF(Z129&lt;&gt;"",IF(Z129&lt;&gt;"LIBSETS_DROP_MECHANIC_MONSTER_NAME",VLOOKUP(Z129,'LibSets constants'!$I$4:$L$1000,4,FALSE),""),"")</f>
        <v/>
      </c>
      <c r="AC129" s="3">
        <f>IF(G129&lt;&gt;"LIBSETS_SETTYPE_BATTLEGROUND",IF(G129&lt;&gt;"LIBSETS_SETTYPE_SPECIAL",IF(AD129&lt;&gt;"",VLOOKUP(AD129,'ESO zone constants'!$D$2:$H$4950,5,FALSE),""),""),"")</f>
        <v>888</v>
      </c>
      <c r="AD129" t="str">
        <f>VLOOKUP(M129,'ESO wayshrine node constants'!$A$3:$D$10003,4,FALSE)</f>
        <v>Craglorn</v>
      </c>
      <c r="AE129" s="45"/>
      <c r="AF129" s="44" t="str">
        <f>IF(AE129&lt;&gt;"",IF(AE129&lt;&gt;"LIBSETS_DROP_MECHANIC_MONSTER_NAME",VLOOKUP(AE129,'LibSets constants'!$I$4:$L$1000,3,FALSE),""),"")</f>
        <v/>
      </c>
      <c r="AG129" s="44" t="str">
        <f>IF(AE129&lt;&gt;"",IF(AE129&lt;&gt;"LIBSETS_DROP_MECHANIC_MONSTER_NAME",VLOOKUP(AE129,'LibSets constants'!$I$4:$L$1000,4,FALSE),""),"")</f>
        <v/>
      </c>
      <c r="AH129" s="3" t="str">
        <f>IF(G129&lt;&gt;"LIBSETS_SETTYPE_BATTLEGROUND",IF(G129&lt;&gt;"LIBSETS_SETTYPE_SPECIAL",IF(AI129&lt;&gt;"",VLOOKUP(AI129,'ESO zone constants'!$D$2:$H$4950,5,FALSE),""),""),"")</f>
        <v/>
      </c>
      <c r="AJ129" s="45"/>
      <c r="AK129" s="44" t="str">
        <f>IF(AJ129&lt;&gt;"",IF(AJ129&lt;&gt;"LIBSETS_DROP_MECHANIC_MONSTER_NAME",VLOOKUP(AJ129,'LibSets constants'!$I$4:$L$1000,3,FALSE),""),"")</f>
        <v/>
      </c>
      <c r="AL129" s="44" t="str">
        <f>IF(AJ129&lt;&gt;"",IF(AJ129&lt;&gt;"LIBSETS_DROP_MECHANIC_MONSTER_NAME",VLOOKUP(AJ129,'LibSets constants'!$I$4:$L$1000,4,FALSE),""),"")</f>
        <v/>
      </c>
      <c r="AM129" s="3" t="str">
        <f>IF(G129&lt;&gt;"LIBSETS_SETTYPE_BATTLEGROUND",IF(G129&lt;&gt;"LIBSETS_SETTYPE_SPECIAL",IF(AN129&lt;&gt;"",VLOOKUP(AN129,'ESO zone constants'!$D$2:$H$4950,5,FALSE),""),""),"")</f>
        <v/>
      </c>
      <c r="AO129" s="45"/>
      <c r="AP129" s="44" t="str">
        <f>IF(AO129&lt;&gt;"",IF(AO129&lt;&gt;"LIBSETS_DROP_MECHANIC_MONSTER_NAME",VLOOKUP(AO129,'LibSets constants'!$I$4:$L$1000,3,FALSE),""),"")</f>
        <v/>
      </c>
      <c r="AQ129" s="44" t="str">
        <f>IF(AO129&lt;&gt;"",IF(AO129&lt;&gt;"LIBSETS_DROP_MECHANIC_MONSTER_NAME",VLOOKUP(AO129,'LibSets constants'!$I$4:$L$1000,4,FALSE),""),"")</f>
        <v/>
      </c>
      <c r="AR129" s="3" t="str">
        <f>IF(G129&lt;&gt;"LIBSETS_SETTYPE_BATTLEGROUND",IF(G129&lt;&gt;"LIBSETS_SETTYPE_SPECIAL",IF(AS129&lt;&gt;"",VLOOKUP(AS129,'ESO zone constants'!$D$2:$H$4950,5,FALSE),""),""),"")</f>
        <v/>
      </c>
      <c r="AT129" s="45"/>
      <c r="AU129" s="44" t="str">
        <f>IF(AT129&lt;&gt;"",IF(AT129&lt;&gt;"LIBSETS_DROP_MECHANIC_MONSTER_NAME",VLOOKUP(AT129,'LibSets constants'!$I$4:$L$1000,3,FALSE),""),"")</f>
        <v/>
      </c>
      <c r="AV129" s="44" t="str">
        <f>IF(AT129&lt;&gt;"",IF(AT129&lt;&gt;"LIBSETS_DROP_MECHANIC_MONSTER_NAME",VLOOKUP(AT129,'LibSets constants'!$I$4:$L$1000,4,FALSE),""),"")</f>
        <v/>
      </c>
      <c r="AW129" s="21" t="str">
        <f t="shared" si="7"/>
        <v>[148] = {wayshrines={217,217,217,}, traitsNeeded=8, dlcId=DLC_BASE_GAME</v>
      </c>
      <c r="AX129" s="21" t="str">
        <f t="shared" si="8"/>
        <v>, zoneIds={888,888,888}, veteran=false</v>
      </c>
      <c r="AY129" s="21" t="str">
        <f t="shared" si="9"/>
        <v>, setType=LIBSETS_SETTYPE_CRAFTED</v>
      </c>
      <c r="AZ129" s="21" t="str">
        <f t="shared" si="10"/>
        <v>},</v>
      </c>
      <c r="BA129" s="21" t="str">
        <f t="shared" si="11"/>
        <v xml:space="preserve"> --Way of the Arena / Weg der Arena   [Craglorn, Craglorn, Craglorn]</v>
      </c>
    </row>
    <row r="130" spans="1:53" x14ac:dyDescent="0.25">
      <c r="A130" s="12">
        <v>155</v>
      </c>
      <c r="B130" t="s">
        <v>985</v>
      </c>
      <c r="C130" t="s">
        <v>986</v>
      </c>
      <c r="D130" s="3">
        <f t="shared" si="6"/>
        <v>155</v>
      </c>
      <c r="G130" s="8" t="s">
        <v>1652</v>
      </c>
      <c r="I130" t="s">
        <v>97</v>
      </c>
      <c r="J130" t="s">
        <v>97</v>
      </c>
      <c r="K130">
        <v>-1</v>
      </c>
      <c r="L130">
        <v>-1</v>
      </c>
      <c r="M130">
        <v>-1</v>
      </c>
      <c r="N130">
        <v>0</v>
      </c>
      <c r="O130" s="70" t="s">
        <v>43</v>
      </c>
      <c r="P130" s="3">
        <f>IF(AND(G130&lt;&gt;"LIBSETS_SETTYPE_BATTLEGROUND",G130&lt;&gt;"LIBSETS_SETTYPE_SPECIAL",G130&lt;&gt;"LIBSETS_SETTYPE_MYTHIC"), IF(Q130&lt;&gt;"",VLOOKUP(Q130,'ESO zone constants'!$D$2:$H$4950,5,FALSE),""),"")</f>
        <v>126</v>
      </c>
      <c r="Q130" t="str">
        <f>IF(OR(K130="",K130&lt;=0,ISERROR(K130)),IF(AND(O130&lt;&gt;"",NOT(ISERROR(O130))),O130, ""),VLOOKUP(K130,'ESO wayshrine node constants'!$A$3:$D$10003,4,FALSE))</f>
        <v>Elden Hollow I</v>
      </c>
      <c r="S130" s="19" t="str">
        <f>IF(AND(R130&lt;&gt;"",NOT(ISERROR(R130))),R130,IF(P130&lt;&gt;"",IF(NOT(ISERROR(VLOOKUP(P130,'ESO Dungeon constants'!$D$3:$H$9999,5,FALSE))),VLOOKUP(P130,'ESO Dungeon constants'!$D$3:$I$9999,6,FALSE),VLOOKUP(P130,'ESO zone constants'!$H$2:$K$9984,4,FALSE)),""))</f>
        <v>DLC_BASE_GAME</v>
      </c>
      <c r="T130" s="3" t="str">
        <f>IF(S130&lt;&gt;"",VLOOKUP(S130,'LibSets constants'!$B$4:$C$1000,2,FALSE),"")</f>
        <v>Included in base game</v>
      </c>
      <c r="V130" s="44" t="str">
        <f>IF(U130&lt;&gt;"",IF(U130&lt;&gt;"LIBSETS_DROP_MECHANIC_MONSTER_NAME",VLOOKUP(U130,'LibSets constants'!$I$4:$L$1000,3,FALSE),""),"")</f>
        <v/>
      </c>
      <c r="W130" s="44" t="str">
        <f>IF(U130&lt;&gt;"",IF(U130&lt;&gt;"LIBSETS_DROP_MECHANIC_MONSTER_NAME",VLOOKUP(U130,'LibSets constants'!$I$4:$L$1000,4,FALSE),""),"")</f>
        <v/>
      </c>
      <c r="X130" s="3">
        <f>IF(G130&lt;&gt;"LIBSETS_SETTYPE_BATTLEGROUND",IF(G130&lt;&gt;"LIBSETS_SETTYPE_SPECIAL",IF(Y130&lt;&gt;"",VLOOKUP(Y130,'ESO zone constants'!$D$2:$H$4950,5,FALSE),""),""),"")</f>
        <v>931</v>
      </c>
      <c r="Y130" t="s">
        <v>56</v>
      </c>
      <c r="Z130" s="45"/>
      <c r="AA130" s="44" t="str">
        <f>IF(Z130&lt;&gt;"",IF(Z130&lt;&gt;"LIBSETS_DROP_MECHANIC_MONSTER_NAME",VLOOKUP(Z130,'LibSets constants'!$I$4:$L$1000,3,FALSE),""),"")</f>
        <v/>
      </c>
      <c r="AB130" s="44" t="str">
        <f>IF(Z130&lt;&gt;"",IF(Z130&lt;&gt;"LIBSETS_DROP_MECHANIC_MONSTER_NAME",VLOOKUP(Z130,'LibSets constants'!$I$4:$L$1000,4,FALSE),""),"")</f>
        <v/>
      </c>
      <c r="AC130" s="3" t="str">
        <f>IF(G130&lt;&gt;"LIBSETS_SETTYPE_BATTLEGROUND",IF(G130&lt;&gt;"LIBSETS_SETTYPE_SPECIAL",IF(AD130&lt;&gt;"",VLOOKUP(AD130,'ESO zone constants'!$D$2:$H$4950,5,FALSE),""),""),"")</f>
        <v/>
      </c>
      <c r="AE130" s="45"/>
      <c r="AF130" s="44" t="str">
        <f>IF(AE130&lt;&gt;"",IF(AE130&lt;&gt;"LIBSETS_DROP_MECHANIC_MONSTER_NAME",VLOOKUP(AE130,'LibSets constants'!$I$4:$L$1000,3,FALSE),""),"")</f>
        <v/>
      </c>
      <c r="AG130" s="44" t="str">
        <f>IF(AE130&lt;&gt;"",IF(AE130&lt;&gt;"LIBSETS_DROP_MECHANIC_MONSTER_NAME",VLOOKUP(AE130,'LibSets constants'!$I$4:$L$1000,4,FALSE),""),"")</f>
        <v/>
      </c>
      <c r="AH130" s="3" t="str">
        <f>IF(G130&lt;&gt;"LIBSETS_SETTYPE_BATTLEGROUND",IF(G130&lt;&gt;"LIBSETS_SETTYPE_SPECIAL",IF(AI130&lt;&gt;"",VLOOKUP(AI130,'ESO zone constants'!$D$2:$H$4950,5,FALSE),""),""),"")</f>
        <v/>
      </c>
      <c r="AJ130" s="45"/>
      <c r="AK130" s="44" t="str">
        <f>IF(AJ130&lt;&gt;"",IF(AJ130&lt;&gt;"LIBSETS_DROP_MECHANIC_MONSTER_NAME",VLOOKUP(AJ130,'LibSets constants'!$I$4:$L$1000,3,FALSE),""),"")</f>
        <v/>
      </c>
      <c r="AL130" s="44" t="str">
        <f>IF(AJ130&lt;&gt;"",IF(AJ130&lt;&gt;"LIBSETS_DROP_MECHANIC_MONSTER_NAME",VLOOKUP(AJ130,'LibSets constants'!$I$4:$L$1000,4,FALSE),""),"")</f>
        <v/>
      </c>
      <c r="AM130" s="3" t="str">
        <f>IF(G130&lt;&gt;"LIBSETS_SETTYPE_BATTLEGROUND",IF(G130&lt;&gt;"LIBSETS_SETTYPE_SPECIAL",IF(AN130&lt;&gt;"",VLOOKUP(AN130,'ESO zone constants'!$D$2:$H$4950,5,FALSE),""),""),"")</f>
        <v/>
      </c>
      <c r="AO130" s="45"/>
      <c r="AP130" s="44" t="str">
        <f>IF(AO130&lt;&gt;"",IF(AO130&lt;&gt;"LIBSETS_DROP_MECHANIC_MONSTER_NAME",VLOOKUP(AO130,'LibSets constants'!$I$4:$L$1000,3,FALSE),""),"")</f>
        <v/>
      </c>
      <c r="AQ130" s="44" t="str">
        <f>IF(AO130&lt;&gt;"",IF(AO130&lt;&gt;"LIBSETS_DROP_MECHANIC_MONSTER_NAME",VLOOKUP(AO130,'LibSets constants'!$I$4:$L$1000,4,FALSE),""),"")</f>
        <v/>
      </c>
      <c r="AR130" s="3" t="str">
        <f>IF(G130&lt;&gt;"LIBSETS_SETTYPE_BATTLEGROUND",IF(G130&lt;&gt;"LIBSETS_SETTYPE_SPECIAL",IF(AS130&lt;&gt;"",VLOOKUP(AS130,'ESO zone constants'!$D$2:$H$4950,5,FALSE),""),""),"")</f>
        <v/>
      </c>
      <c r="AT130" s="45"/>
      <c r="AU130" s="44" t="str">
        <f>IF(AT130&lt;&gt;"",IF(AT130&lt;&gt;"LIBSETS_DROP_MECHANIC_MONSTER_NAME",VLOOKUP(AT130,'LibSets constants'!$I$4:$L$1000,3,FALSE),""),"")</f>
        <v/>
      </c>
      <c r="AV130" s="44" t="str">
        <f>IF(AT130&lt;&gt;"",IF(AT130&lt;&gt;"LIBSETS_DROP_MECHANIC_MONSTER_NAME",VLOOKUP(AT130,'LibSets constants'!$I$4:$L$1000,4,FALSE),""),"")</f>
        <v/>
      </c>
      <c r="AW130" s="21" t="str">
        <f t="shared" si="7"/>
        <v>[155] = {wayshrines={-1,-1,-1,}, dlcId=DLC_BASE_GAME</v>
      </c>
      <c r="AX130" s="21" t="str">
        <f t="shared" si="8"/>
        <v>, zoneIds={126,931}, veteran=false</v>
      </c>
      <c r="AY130" s="21" t="str">
        <f t="shared" si="9"/>
        <v>, setType=LIBSETS_SETTYPE_DUNGEON</v>
      </c>
      <c r="AZ130" s="21" t="str">
        <f t="shared" si="10"/>
        <v>},</v>
      </c>
      <c r="BA130" s="21" t="str">
        <f t="shared" si="11"/>
        <v xml:space="preserve"> --Undaunted Bastion / Unerschrockenen-Bastion   [Elden Hollow I, Elden Hollow II]</v>
      </c>
    </row>
    <row r="131" spans="1:53" x14ac:dyDescent="0.25">
      <c r="A131" s="12">
        <v>156</v>
      </c>
      <c r="B131" t="s">
        <v>987</v>
      </c>
      <c r="C131" t="s">
        <v>988</v>
      </c>
      <c r="D131" s="3">
        <f t="shared" ref="D131:D194" si="12">A131</f>
        <v>156</v>
      </c>
      <c r="G131" s="8" t="s">
        <v>1652</v>
      </c>
      <c r="I131" t="s">
        <v>97</v>
      </c>
      <c r="J131" t="s">
        <v>97</v>
      </c>
      <c r="K131">
        <v>-1</v>
      </c>
      <c r="L131">
        <v>-1</v>
      </c>
      <c r="M131">
        <v>-1</v>
      </c>
      <c r="N131">
        <v>0</v>
      </c>
      <c r="O131" s="70" t="s">
        <v>60</v>
      </c>
      <c r="P131" s="3">
        <f>IF(AND(G131&lt;&gt;"LIBSETS_SETTYPE_BATTLEGROUND",G131&lt;&gt;"LIBSETS_SETTYPE_SPECIAL",G131&lt;&gt;"LIBSETS_SETTYPE_MYTHIC"), IF(Q131&lt;&gt;"",VLOOKUP(Q131,'ESO zone constants'!$D$2:$H$4950,5,FALSE),""),"")</f>
        <v>148</v>
      </c>
      <c r="Q131" t="str">
        <f>IF(OR(K131="",K131&lt;=0,ISERROR(K131)),IF(AND(O131&lt;&gt;"",NOT(ISERROR(O131))),O131, ""),VLOOKUP(K131,'ESO wayshrine node constants'!$A$3:$D$10003,4,FALSE))</f>
        <v>Arx Corinium</v>
      </c>
      <c r="S131" s="19" t="str">
        <f>IF(AND(R131&lt;&gt;"",NOT(ISERROR(R131))),R131,IF(P131&lt;&gt;"",IF(NOT(ISERROR(VLOOKUP(P131,'ESO Dungeon constants'!$D$3:$H$9999,5,FALSE))),VLOOKUP(P131,'ESO Dungeon constants'!$D$3:$I$9999,6,FALSE),VLOOKUP(P131,'ESO zone constants'!$H$2:$K$9984,4,FALSE)),""))</f>
        <v>DLC_BASE_GAME</v>
      </c>
      <c r="T131" s="3" t="str">
        <f>IF(S131&lt;&gt;"",VLOOKUP(S131,'LibSets constants'!$B$4:$C$1000,2,FALSE),"")</f>
        <v>Included in base game</v>
      </c>
      <c r="V131" s="44" t="str">
        <f>IF(U131&lt;&gt;"",IF(U131&lt;&gt;"LIBSETS_DROP_MECHANIC_MONSTER_NAME",VLOOKUP(U131,'LibSets constants'!$I$4:$L$1000,3,FALSE),""),"")</f>
        <v/>
      </c>
      <c r="W131" s="44" t="str">
        <f>IF(U131&lt;&gt;"",IF(U131&lt;&gt;"LIBSETS_DROP_MECHANIC_MONSTER_NAME",VLOOKUP(U131,'LibSets constants'!$I$4:$L$1000,4,FALSE),""),"")</f>
        <v/>
      </c>
      <c r="X131" s="3" t="str">
        <f>IF(G131&lt;&gt;"LIBSETS_SETTYPE_BATTLEGROUND",IF(G131&lt;&gt;"LIBSETS_SETTYPE_SPECIAL",IF(Y131&lt;&gt;"",VLOOKUP(Y131,'ESO zone constants'!$D$2:$H$4950,5,FALSE),""),""),"")</f>
        <v/>
      </c>
      <c r="Z131" s="45"/>
      <c r="AA131" s="44" t="str">
        <f>IF(Z131&lt;&gt;"",IF(Z131&lt;&gt;"LIBSETS_DROP_MECHANIC_MONSTER_NAME",VLOOKUP(Z131,'LibSets constants'!$I$4:$L$1000,3,FALSE),""),"")</f>
        <v/>
      </c>
      <c r="AB131" s="44" t="str">
        <f>IF(Z131&lt;&gt;"",IF(Z131&lt;&gt;"LIBSETS_DROP_MECHANIC_MONSTER_NAME",VLOOKUP(Z131,'LibSets constants'!$I$4:$L$1000,4,FALSE),""),"")</f>
        <v/>
      </c>
      <c r="AC131" s="3" t="str">
        <f>IF(G131&lt;&gt;"LIBSETS_SETTYPE_BATTLEGROUND",IF(G131&lt;&gt;"LIBSETS_SETTYPE_SPECIAL",IF(AD131&lt;&gt;"",VLOOKUP(AD131,'ESO zone constants'!$D$2:$H$4950,5,FALSE),""),""),"")</f>
        <v/>
      </c>
      <c r="AE131" s="45"/>
      <c r="AF131" s="44" t="str">
        <f>IF(AE131&lt;&gt;"",IF(AE131&lt;&gt;"LIBSETS_DROP_MECHANIC_MONSTER_NAME",VLOOKUP(AE131,'LibSets constants'!$I$4:$L$1000,3,FALSE),""),"")</f>
        <v/>
      </c>
      <c r="AG131" s="44" t="str">
        <f>IF(AE131&lt;&gt;"",IF(AE131&lt;&gt;"LIBSETS_DROP_MECHANIC_MONSTER_NAME",VLOOKUP(AE131,'LibSets constants'!$I$4:$L$1000,4,FALSE),""),"")</f>
        <v/>
      </c>
      <c r="AH131" s="3" t="str">
        <f>IF(G131&lt;&gt;"LIBSETS_SETTYPE_BATTLEGROUND",IF(G131&lt;&gt;"LIBSETS_SETTYPE_SPECIAL",IF(AI131&lt;&gt;"",VLOOKUP(AI131,'ESO zone constants'!$D$2:$H$4950,5,FALSE),""),""),"")</f>
        <v/>
      </c>
      <c r="AJ131" s="45"/>
      <c r="AK131" s="44" t="str">
        <f>IF(AJ131&lt;&gt;"",IF(AJ131&lt;&gt;"LIBSETS_DROP_MECHANIC_MONSTER_NAME",VLOOKUP(AJ131,'LibSets constants'!$I$4:$L$1000,3,FALSE),""),"")</f>
        <v/>
      </c>
      <c r="AL131" s="44" t="str">
        <f>IF(AJ131&lt;&gt;"",IF(AJ131&lt;&gt;"LIBSETS_DROP_MECHANIC_MONSTER_NAME",VLOOKUP(AJ131,'LibSets constants'!$I$4:$L$1000,4,FALSE),""),"")</f>
        <v/>
      </c>
      <c r="AM131" s="3" t="str">
        <f>IF(G131&lt;&gt;"LIBSETS_SETTYPE_BATTLEGROUND",IF(G131&lt;&gt;"LIBSETS_SETTYPE_SPECIAL",IF(AN131&lt;&gt;"",VLOOKUP(AN131,'ESO zone constants'!$D$2:$H$4950,5,FALSE),""),""),"")</f>
        <v/>
      </c>
      <c r="AO131" s="45"/>
      <c r="AP131" s="44" t="str">
        <f>IF(AO131&lt;&gt;"",IF(AO131&lt;&gt;"LIBSETS_DROP_MECHANIC_MONSTER_NAME",VLOOKUP(AO131,'LibSets constants'!$I$4:$L$1000,3,FALSE),""),"")</f>
        <v/>
      </c>
      <c r="AQ131" s="44" t="str">
        <f>IF(AO131&lt;&gt;"",IF(AO131&lt;&gt;"LIBSETS_DROP_MECHANIC_MONSTER_NAME",VLOOKUP(AO131,'LibSets constants'!$I$4:$L$1000,4,FALSE),""),"")</f>
        <v/>
      </c>
      <c r="AR131" s="3" t="str">
        <f>IF(G131&lt;&gt;"LIBSETS_SETTYPE_BATTLEGROUND",IF(G131&lt;&gt;"LIBSETS_SETTYPE_SPECIAL",IF(AS131&lt;&gt;"",VLOOKUP(AS131,'ESO zone constants'!$D$2:$H$4950,5,FALSE),""),""),"")</f>
        <v/>
      </c>
      <c r="AT131" s="45"/>
      <c r="AU131" s="44" t="str">
        <f>IF(AT131&lt;&gt;"",IF(AT131&lt;&gt;"LIBSETS_DROP_MECHANIC_MONSTER_NAME",VLOOKUP(AT131,'LibSets constants'!$I$4:$L$1000,3,FALSE),""),"")</f>
        <v/>
      </c>
      <c r="AV131" s="44" t="str">
        <f>IF(AT131&lt;&gt;"",IF(AT131&lt;&gt;"LIBSETS_DROP_MECHANIC_MONSTER_NAME",VLOOKUP(AT131,'LibSets constants'!$I$4:$L$1000,4,FALSE),""),"")</f>
        <v/>
      </c>
      <c r="AW131" s="21" t="str">
        <f t="shared" ref="AW131:AW194" si="13">IF(A131="???","--","")&amp;IF(F131&lt;&gt;"Not in the game (anymore)",IF(A131&lt;&gt;"",CONCATENATE("[",A131,"] = {wayshrines={")&amp;IF(K131&lt;&gt;"",CONCATENATE(K131,","),"")&amp;IF(L131&lt;&gt;"",CONCATENATE(L131,","),"")&amp;IF(M131&lt;&gt;"",CONCATENATE(M131,","),"")&amp;CONCATENATE("}")&amp;IF(VALUE(N131)&gt;0,CONCATENATE(", traitsNeeded=",N131),"")&amp;CONCATENATE(", dlcId=",IF(S131&lt;&gt;"",S131,"DLC_BASE_GAME")),""),"")</f>
        <v>[156] = {wayshrines={-1,-1,-1,}, dlcId=DLC_BASE_GAME</v>
      </c>
      <c r="AX131" s="21" t="str">
        <f t="shared" ref="AX131:AX194" si="14">IF(F131&lt;&gt;"Not in the game (anymore)",IF(A131&lt;&gt;"",IF(P131&lt;&gt;"",CONCATENATE(", zoneIds={",P131),"")&amp;IF(X131&lt;&gt;"",CONCATENATE(",",X131),"")&amp;IF(AC131&lt;&gt;"",CONCATENATE(",",AC131),"")&amp;IF(AH131&lt;&gt;"",CONCATENATE(",",AH131),"")&amp;IF(AM131&lt;&gt;"",CONCATENATE(",",AM131),"")&amp;IF(AR131&lt;&gt;"",CONCATENATE(",",AR131),"")&amp;IF(P131&lt;&gt;"",CONCATENATE("}",""),"")&amp;IF(OR(I131="true",I131="false",I131&lt;&gt;""), CONCATENATE(", veteran=", I131), ""),""),"")</f>
        <v>, zoneIds={148}, veteran=false</v>
      </c>
      <c r="AY131" s="21" t="str">
        <f t="shared" ref="AY131:AY194" si="15">IF(F131&lt;&gt;"Not in the game (anymore)",IF(A131&lt;&gt;"",", setType="&amp;G131,"")&amp;IF(J131="true",", multiTrialSet=true",""),"")</f>
        <v>, setType=LIBSETS_SETTYPE_DUNGEON</v>
      </c>
      <c r="AZ131" s="21" t="str">
        <f t="shared" ref="AZ131:AZ194" si="16">IF(F131&lt;&gt;"Not in the game (anymore)",IF(U131&lt;&gt;"",", dropMechanic={"&amp;U131&amp;IF(Z131&lt;&gt;"",","&amp;Z131,"")&amp;IF(AE131&lt;&gt;"",","&amp;AE131,"")&amp;IF(AJ131&lt;&gt;"",","&amp;AJ131,"")&amp;IF(AO131&lt;&gt;"",","&amp;AO131,"")&amp;IF(AT131&lt;&gt;"",","&amp;AT131,"")&amp;"}"&amp;IF(U131="LIBSETS_DROP_MECHANIC_MONSTER_NAME",", dropMechanicNames={" &amp; IF(V131&lt;&gt;"","['en']='"&amp;V131&amp;"'","") &amp; IF(W131&lt;&gt;"",", ['de']='" &amp; W131&amp;"'","") &amp; "}",""),"")&amp;"},","")</f>
        <v>},</v>
      </c>
      <c r="BA131" s="21" t="str">
        <f t="shared" ref="BA131:BA194" si="17">IF(F131&lt;&gt;"Not in the game (anymore)",IF(C131&lt;&gt;"",CONCATENATE(" --",C131," / ",B131,"   [",IF(Q131&lt;&gt;"",Q131,""),IF(Y131&lt;&gt;"",", "&amp;Y131,""),IF(AD131&lt;&gt;"",", "&amp;AD131,""),IF(AI131&lt;&gt;"",", "&amp;AI131,""),IF(AN131&lt;&gt;"",", "&amp;AN131,""),IF(AS131&lt;&gt;"",", "&amp;AS131,""),"]")),"")</f>
        <v xml:space="preserve"> --Undaunted Infiltrator / Unerschrockener Infiltrator   [Arx Corinium]</v>
      </c>
    </row>
    <row r="132" spans="1:53" x14ac:dyDescent="0.25">
      <c r="A132" s="12">
        <v>157</v>
      </c>
      <c r="B132" t="s">
        <v>989</v>
      </c>
      <c r="C132" t="s">
        <v>990</v>
      </c>
      <c r="D132" s="3">
        <f t="shared" si="12"/>
        <v>157</v>
      </c>
      <c r="G132" s="8" t="s">
        <v>1652</v>
      </c>
      <c r="I132" t="s">
        <v>97</v>
      </c>
      <c r="J132" t="s">
        <v>97</v>
      </c>
      <c r="K132">
        <v>-1</v>
      </c>
      <c r="L132">
        <v>-1</v>
      </c>
      <c r="M132">
        <v>-1</v>
      </c>
      <c r="N132">
        <v>0</v>
      </c>
      <c r="O132" s="70" t="s">
        <v>57</v>
      </c>
      <c r="P132" s="3">
        <f>IF(AND(G132&lt;&gt;"LIBSETS_SETTYPE_BATTLEGROUND",G132&lt;&gt;"LIBSETS_SETTYPE_SPECIAL",G132&lt;&gt;"LIBSETS_SETTYPE_MYTHIC"), IF(Q132&lt;&gt;"",VLOOKUP(Q132,'ESO zone constants'!$D$2:$H$4950,5,FALSE),""),"")</f>
        <v>38</v>
      </c>
      <c r="Q132" t="str">
        <f>IF(OR(K132="",K132&lt;=0,ISERROR(K132)),IF(AND(O132&lt;&gt;"",NOT(ISERROR(O132))),O132, ""),VLOOKUP(K132,'ESO wayshrine node constants'!$A$3:$D$10003,4,FALSE))</f>
        <v>Blackheart Haven</v>
      </c>
      <c r="S132" s="19" t="str">
        <f>IF(AND(R132&lt;&gt;"",NOT(ISERROR(R132))),R132,IF(P132&lt;&gt;"",IF(NOT(ISERROR(VLOOKUP(P132,'ESO Dungeon constants'!$D$3:$H$9999,5,FALSE))),VLOOKUP(P132,'ESO Dungeon constants'!$D$3:$I$9999,6,FALSE),VLOOKUP(P132,'ESO zone constants'!$H$2:$K$9984,4,FALSE)),""))</f>
        <v>DLC_BASE_GAME</v>
      </c>
      <c r="T132" s="3" t="str">
        <f>IF(S132&lt;&gt;"",VLOOKUP(S132,'LibSets constants'!$B$4:$C$1000,2,FALSE),"")</f>
        <v>Included in base game</v>
      </c>
      <c r="V132" s="44" t="str">
        <f>IF(U132&lt;&gt;"",IF(U132&lt;&gt;"LIBSETS_DROP_MECHANIC_MONSTER_NAME",VLOOKUP(U132,'LibSets constants'!$I$4:$L$1000,3,FALSE),""),"")</f>
        <v/>
      </c>
      <c r="W132" s="44" t="str">
        <f>IF(U132&lt;&gt;"",IF(U132&lt;&gt;"LIBSETS_DROP_MECHANIC_MONSTER_NAME",VLOOKUP(U132,'LibSets constants'!$I$4:$L$1000,4,FALSE),""),"")</f>
        <v/>
      </c>
      <c r="X132" s="3" t="str">
        <f>IF(G132&lt;&gt;"LIBSETS_SETTYPE_BATTLEGROUND",IF(G132&lt;&gt;"LIBSETS_SETTYPE_SPECIAL",IF(Y132&lt;&gt;"",VLOOKUP(Y132,'ESO zone constants'!$D$2:$H$4950,5,FALSE),""),""),"")</f>
        <v/>
      </c>
      <c r="Z132" s="45"/>
      <c r="AA132" s="44" t="str">
        <f>IF(Z132&lt;&gt;"",IF(Z132&lt;&gt;"LIBSETS_DROP_MECHANIC_MONSTER_NAME",VLOOKUP(Z132,'LibSets constants'!$I$4:$L$1000,3,FALSE),""),"")</f>
        <v/>
      </c>
      <c r="AB132" s="44" t="str">
        <f>IF(Z132&lt;&gt;"",IF(Z132&lt;&gt;"LIBSETS_DROP_MECHANIC_MONSTER_NAME",VLOOKUP(Z132,'LibSets constants'!$I$4:$L$1000,4,FALSE),""),"")</f>
        <v/>
      </c>
      <c r="AC132" s="3" t="str">
        <f>IF(G132&lt;&gt;"LIBSETS_SETTYPE_BATTLEGROUND",IF(G132&lt;&gt;"LIBSETS_SETTYPE_SPECIAL",IF(AD132&lt;&gt;"",VLOOKUP(AD132,'ESO zone constants'!$D$2:$H$4950,5,FALSE),""),""),"")</f>
        <v/>
      </c>
      <c r="AE132" s="45"/>
      <c r="AF132" s="44" t="str">
        <f>IF(AE132&lt;&gt;"",IF(AE132&lt;&gt;"LIBSETS_DROP_MECHANIC_MONSTER_NAME",VLOOKUP(AE132,'LibSets constants'!$I$4:$L$1000,3,FALSE),""),"")</f>
        <v/>
      </c>
      <c r="AG132" s="44" t="str">
        <f>IF(AE132&lt;&gt;"",IF(AE132&lt;&gt;"LIBSETS_DROP_MECHANIC_MONSTER_NAME",VLOOKUP(AE132,'LibSets constants'!$I$4:$L$1000,4,FALSE),""),"")</f>
        <v/>
      </c>
      <c r="AH132" s="3" t="str">
        <f>IF(G132&lt;&gt;"LIBSETS_SETTYPE_BATTLEGROUND",IF(G132&lt;&gt;"LIBSETS_SETTYPE_SPECIAL",IF(AI132&lt;&gt;"",VLOOKUP(AI132,'ESO zone constants'!$D$2:$H$4950,5,FALSE),""),""),"")</f>
        <v/>
      </c>
      <c r="AJ132" s="45"/>
      <c r="AK132" s="44" t="str">
        <f>IF(AJ132&lt;&gt;"",IF(AJ132&lt;&gt;"LIBSETS_DROP_MECHANIC_MONSTER_NAME",VLOOKUP(AJ132,'LibSets constants'!$I$4:$L$1000,3,FALSE),""),"")</f>
        <v/>
      </c>
      <c r="AL132" s="44" t="str">
        <f>IF(AJ132&lt;&gt;"",IF(AJ132&lt;&gt;"LIBSETS_DROP_MECHANIC_MONSTER_NAME",VLOOKUP(AJ132,'LibSets constants'!$I$4:$L$1000,4,FALSE),""),"")</f>
        <v/>
      </c>
      <c r="AM132" s="3" t="str">
        <f>IF(G132&lt;&gt;"LIBSETS_SETTYPE_BATTLEGROUND",IF(G132&lt;&gt;"LIBSETS_SETTYPE_SPECIAL",IF(AN132&lt;&gt;"",VLOOKUP(AN132,'ESO zone constants'!$D$2:$H$4950,5,FALSE),""),""),"")</f>
        <v/>
      </c>
      <c r="AO132" s="45"/>
      <c r="AP132" s="44" t="str">
        <f>IF(AO132&lt;&gt;"",IF(AO132&lt;&gt;"LIBSETS_DROP_MECHANIC_MONSTER_NAME",VLOOKUP(AO132,'LibSets constants'!$I$4:$L$1000,3,FALSE),""),"")</f>
        <v/>
      </c>
      <c r="AQ132" s="44" t="str">
        <f>IF(AO132&lt;&gt;"",IF(AO132&lt;&gt;"LIBSETS_DROP_MECHANIC_MONSTER_NAME",VLOOKUP(AO132,'LibSets constants'!$I$4:$L$1000,4,FALSE),""),"")</f>
        <v/>
      </c>
      <c r="AR132" s="3" t="str">
        <f>IF(G132&lt;&gt;"LIBSETS_SETTYPE_BATTLEGROUND",IF(G132&lt;&gt;"LIBSETS_SETTYPE_SPECIAL",IF(AS132&lt;&gt;"",VLOOKUP(AS132,'ESO zone constants'!$D$2:$H$4950,5,FALSE),""),""),"")</f>
        <v/>
      </c>
      <c r="AT132" s="45"/>
      <c r="AU132" s="44" t="str">
        <f>IF(AT132&lt;&gt;"",IF(AT132&lt;&gt;"LIBSETS_DROP_MECHANIC_MONSTER_NAME",VLOOKUP(AT132,'LibSets constants'!$I$4:$L$1000,3,FALSE),""),"")</f>
        <v/>
      </c>
      <c r="AV132" s="44" t="str">
        <f>IF(AT132&lt;&gt;"",IF(AT132&lt;&gt;"LIBSETS_DROP_MECHANIC_MONSTER_NAME",VLOOKUP(AT132,'LibSets constants'!$I$4:$L$1000,4,FALSE),""),"")</f>
        <v/>
      </c>
      <c r="AW132" s="21" t="str">
        <f t="shared" si="13"/>
        <v>[157] = {wayshrines={-1,-1,-1,}, dlcId=DLC_BASE_GAME</v>
      </c>
      <c r="AX132" s="21" t="str">
        <f t="shared" si="14"/>
        <v>, zoneIds={38}, veteran=false</v>
      </c>
      <c r="AY132" s="21" t="str">
        <f t="shared" si="15"/>
        <v>, setType=LIBSETS_SETTYPE_DUNGEON</v>
      </c>
      <c r="AZ132" s="21" t="str">
        <f t="shared" si="16"/>
        <v>},</v>
      </c>
      <c r="BA132" s="21" t="str">
        <f t="shared" si="17"/>
        <v xml:space="preserve"> --Undaunted Unweaver / Unerschrockener Entflechter   [Blackheart Haven]</v>
      </c>
    </row>
    <row r="133" spans="1:53" x14ac:dyDescent="0.25">
      <c r="A133" s="12">
        <v>158</v>
      </c>
      <c r="B133" t="s">
        <v>991</v>
      </c>
      <c r="C133" t="s">
        <v>992</v>
      </c>
      <c r="D133" s="3">
        <f t="shared" si="12"/>
        <v>158</v>
      </c>
      <c r="G133" s="8" t="s">
        <v>1652</v>
      </c>
      <c r="I133" t="s">
        <v>97</v>
      </c>
      <c r="J133" t="s">
        <v>97</v>
      </c>
      <c r="K133">
        <v>-1</v>
      </c>
      <c r="L133">
        <v>-1</v>
      </c>
      <c r="M133">
        <v>-1</v>
      </c>
      <c r="N133">
        <v>0</v>
      </c>
      <c r="O133" s="70" t="s">
        <v>50</v>
      </c>
      <c r="P133" s="3">
        <f>IF(AND(G133&lt;&gt;"LIBSETS_SETTYPE_BATTLEGROUND",G133&lt;&gt;"LIBSETS_SETTYPE_SPECIAL",G133&lt;&gt;"LIBSETS_SETTYPE_MYTHIC"), IF(Q133&lt;&gt;"",VLOOKUP(Q133,'ESO zone constants'!$D$2:$H$4950,5,FALSE),""),"")</f>
        <v>176</v>
      </c>
      <c r="Q133" t="str">
        <f>IF(OR(K133="",K133&lt;=0,ISERROR(K133)),IF(AND(O133&lt;&gt;"",NOT(ISERROR(O133))),O133, ""),VLOOKUP(K133,'ESO wayshrine node constants'!$A$3:$D$10003,4,FALSE))</f>
        <v>City of Ash I</v>
      </c>
      <c r="S133" s="19" t="str">
        <f>IF(AND(R133&lt;&gt;"",NOT(ISERROR(R133))),R133,IF(P133&lt;&gt;"",IF(NOT(ISERROR(VLOOKUP(P133,'ESO Dungeon constants'!$D$3:$H$9999,5,FALSE))),VLOOKUP(P133,'ESO Dungeon constants'!$D$3:$I$9999,6,FALSE),VLOOKUP(P133,'ESO zone constants'!$H$2:$K$9984,4,FALSE)),""))</f>
        <v>DLC_BASE_GAME</v>
      </c>
      <c r="T133" s="3" t="str">
        <f>IF(S133&lt;&gt;"",VLOOKUP(S133,'LibSets constants'!$B$4:$C$1000,2,FALSE),"")</f>
        <v>Included in base game</v>
      </c>
      <c r="V133" s="3" t="str">
        <f>IF(U133&lt;&gt;"",IF(U133&lt;&gt;"LIBSETS_DROP_MECHANIC_MONSTER_NAME",VLOOKUP(U133,'LibSets constants'!$I$4:$L$1000,3,FALSE),""),"")</f>
        <v/>
      </c>
      <c r="W133" s="3" t="str">
        <f>IF(U133&lt;&gt;"",IF(U133&lt;&gt;"LIBSETS_DROP_MECHANIC_MONSTER_NAME",VLOOKUP(U133,'LibSets constants'!$I$4:$L$1000,4,FALSE),""),"")</f>
        <v/>
      </c>
      <c r="X133" s="3">
        <f>IF(G133&lt;&gt;"LIBSETS_SETTYPE_BATTLEGROUND",IF(G133&lt;&gt;"LIBSETS_SETTYPE_SPECIAL",IF(Y133&lt;&gt;"",VLOOKUP(Y133,'ESO zone constants'!$D$2:$H$4950,5,FALSE),""),""),"")</f>
        <v>681</v>
      </c>
      <c r="Y133" t="s">
        <v>71</v>
      </c>
      <c r="AA133" s="3" t="str">
        <f>IF(Z133&lt;&gt;"",IF(Z133&lt;&gt;"LIBSETS_DROP_MECHANIC_MONSTER_NAME",VLOOKUP(Z133,'LibSets constants'!$I$4:$L$1000,3,FALSE),""),"")</f>
        <v/>
      </c>
      <c r="AB133" s="3" t="str">
        <f>IF(Z133&lt;&gt;"",IF(Z133&lt;&gt;"LIBSETS_DROP_MECHANIC_MONSTER_NAME",VLOOKUP(Z133,'LibSets constants'!$I$4:$L$1000,4,FALSE),""),"")</f>
        <v/>
      </c>
      <c r="AC133" s="3" t="str">
        <f>IF(G133&lt;&gt;"LIBSETS_SETTYPE_BATTLEGROUND",IF(G133&lt;&gt;"LIBSETS_SETTYPE_SPECIAL",IF(AD133&lt;&gt;"",VLOOKUP(AD133,'ESO zone constants'!$D$2:$H$4950,5,FALSE),""),""),"")</f>
        <v/>
      </c>
      <c r="AF133" s="3" t="str">
        <f>IF(AE133&lt;&gt;"",IF(AE133&lt;&gt;"LIBSETS_DROP_MECHANIC_MONSTER_NAME",VLOOKUP(AE133,'LibSets constants'!$I$4:$L$1000,3,FALSE),""),"")</f>
        <v/>
      </c>
      <c r="AG133" s="3" t="str">
        <f>IF(AE133&lt;&gt;"",IF(AE133&lt;&gt;"LIBSETS_DROP_MECHANIC_MONSTER_NAME",VLOOKUP(AE133,'LibSets constants'!$I$4:$L$1000,4,FALSE),""),"")</f>
        <v/>
      </c>
      <c r="AH133" s="3" t="str">
        <f>IF(G133&lt;&gt;"LIBSETS_SETTYPE_BATTLEGROUND",IF(G133&lt;&gt;"LIBSETS_SETTYPE_SPECIAL",IF(AI133&lt;&gt;"",VLOOKUP(AI133,'ESO zone constants'!$D$2:$H$4950,5,FALSE),""),""),"")</f>
        <v/>
      </c>
      <c r="AK133" s="3" t="str">
        <f>IF(AJ133&lt;&gt;"",IF(AJ133&lt;&gt;"LIBSETS_DROP_MECHANIC_MONSTER_NAME",VLOOKUP(AJ133,'LibSets constants'!$I$4:$L$1000,3,FALSE),""),"")</f>
        <v/>
      </c>
      <c r="AL133" s="3" t="str">
        <f>IF(AJ133&lt;&gt;"",IF(AJ133&lt;&gt;"LIBSETS_DROP_MECHANIC_MONSTER_NAME",VLOOKUP(AJ133,'LibSets constants'!$I$4:$L$1000,4,FALSE),""),"")</f>
        <v/>
      </c>
      <c r="AM133" s="3" t="str">
        <f>IF(G133&lt;&gt;"LIBSETS_SETTYPE_BATTLEGROUND",IF(G133&lt;&gt;"LIBSETS_SETTYPE_SPECIAL",IF(AN133&lt;&gt;"",VLOOKUP(AN133,'ESO zone constants'!$D$2:$H$4950,5,FALSE),""),""),"")</f>
        <v/>
      </c>
      <c r="AP133" s="3" t="str">
        <f>IF(AO133&lt;&gt;"",IF(AO133&lt;&gt;"LIBSETS_DROP_MECHANIC_MONSTER_NAME",VLOOKUP(AO133,'LibSets constants'!$I$4:$L$1000,3,FALSE),""),"")</f>
        <v/>
      </c>
      <c r="AQ133" s="3" t="str">
        <f>IF(AO133&lt;&gt;"",IF(AO133&lt;&gt;"LIBSETS_DROP_MECHANIC_MONSTER_NAME",VLOOKUP(AO133,'LibSets constants'!$I$4:$L$1000,4,FALSE),""),"")</f>
        <v/>
      </c>
      <c r="AR133" s="3" t="str">
        <f>IF(G133&lt;&gt;"LIBSETS_SETTYPE_BATTLEGROUND",IF(G133&lt;&gt;"LIBSETS_SETTYPE_SPECIAL",IF(AS133&lt;&gt;"",VLOOKUP(AS133,'ESO zone constants'!$D$2:$H$4950,5,FALSE),""),""),"")</f>
        <v/>
      </c>
      <c r="AU133" s="3" t="str">
        <f>IF(AT133&lt;&gt;"",IF(AT133&lt;&gt;"LIBSETS_DROP_MECHANIC_MONSTER_NAME",VLOOKUP(AT133,'LibSets constants'!$I$4:$L$1000,3,FALSE),""),"")</f>
        <v/>
      </c>
      <c r="AV133" s="3" t="str">
        <f>IF(AT133&lt;&gt;"",IF(AT133&lt;&gt;"LIBSETS_DROP_MECHANIC_MONSTER_NAME",VLOOKUP(AT133,'LibSets constants'!$I$4:$L$1000,4,FALSE),""),"")</f>
        <v/>
      </c>
      <c r="AW133" s="21" t="str">
        <f t="shared" si="13"/>
        <v>[158] = {wayshrines={-1,-1,-1,}, dlcId=DLC_BASE_GAME</v>
      </c>
      <c r="AX133" s="21" t="str">
        <f t="shared" si="14"/>
        <v>, zoneIds={176,681}, veteran=false</v>
      </c>
      <c r="AY133" s="21" t="str">
        <f t="shared" si="15"/>
        <v>, setType=LIBSETS_SETTYPE_DUNGEON</v>
      </c>
      <c r="AZ133" s="21" t="str">
        <f t="shared" si="16"/>
        <v>},</v>
      </c>
      <c r="BA133" s="21" t="str">
        <f t="shared" si="17"/>
        <v xml:space="preserve"> --Embershield / Glutschild   [City of Ash I, City of Ash II]</v>
      </c>
    </row>
    <row r="134" spans="1:53" x14ac:dyDescent="0.25">
      <c r="A134" s="12">
        <v>159</v>
      </c>
      <c r="B134" t="s">
        <v>993</v>
      </c>
      <c r="C134" t="s">
        <v>994</v>
      </c>
      <c r="D134" s="3">
        <f t="shared" si="12"/>
        <v>159</v>
      </c>
      <c r="G134" s="8" t="s">
        <v>1652</v>
      </c>
      <c r="I134" t="s">
        <v>97</v>
      </c>
      <c r="J134" t="s">
        <v>97</v>
      </c>
      <c r="K134">
        <v>-1</v>
      </c>
      <c r="L134">
        <v>-1</v>
      </c>
      <c r="M134">
        <v>-1</v>
      </c>
      <c r="N134">
        <v>0</v>
      </c>
      <c r="O134" s="70" t="s">
        <v>50</v>
      </c>
      <c r="P134" s="3">
        <f>IF(AND(G134&lt;&gt;"LIBSETS_SETTYPE_BATTLEGROUND",G134&lt;&gt;"LIBSETS_SETTYPE_SPECIAL",G134&lt;&gt;"LIBSETS_SETTYPE_MYTHIC"), IF(Q134&lt;&gt;"",VLOOKUP(Q134,'ESO zone constants'!$D$2:$H$4950,5,FALSE),""),"")</f>
        <v>176</v>
      </c>
      <c r="Q134" t="str">
        <f>IF(OR(K134="",K134&lt;=0,ISERROR(K134)),IF(AND(O134&lt;&gt;"",NOT(ISERROR(O134))),O134, ""),VLOOKUP(K134,'ESO wayshrine node constants'!$A$3:$D$10003,4,FALSE))</f>
        <v>City of Ash I</v>
      </c>
      <c r="S134" s="19" t="str">
        <f>IF(AND(R134&lt;&gt;"",NOT(ISERROR(R134))),R134,IF(P134&lt;&gt;"",IF(NOT(ISERROR(VLOOKUP(P134,'ESO Dungeon constants'!$D$3:$H$9999,5,FALSE))),VLOOKUP(P134,'ESO Dungeon constants'!$D$3:$I$9999,6,FALSE),VLOOKUP(P134,'ESO zone constants'!$H$2:$K$9984,4,FALSE)),""))</f>
        <v>DLC_BASE_GAME</v>
      </c>
      <c r="T134" s="3" t="str">
        <f>IF(S134&lt;&gt;"",VLOOKUP(S134,'LibSets constants'!$B$4:$C$1000,2,FALSE),"")</f>
        <v>Included in base game</v>
      </c>
      <c r="V134" s="3" t="str">
        <f>IF(U134&lt;&gt;"",IF(U134&lt;&gt;"LIBSETS_DROP_MECHANIC_MONSTER_NAME",VLOOKUP(U134,'LibSets constants'!$I$4:$L$1000,3,FALSE),""),"")</f>
        <v/>
      </c>
      <c r="W134" s="3" t="str">
        <f>IF(U134&lt;&gt;"",IF(U134&lt;&gt;"LIBSETS_DROP_MECHANIC_MONSTER_NAME",VLOOKUP(U134,'LibSets constants'!$I$4:$L$1000,4,FALSE),""),"")</f>
        <v/>
      </c>
      <c r="X134" s="3">
        <f>IF(G134&lt;&gt;"LIBSETS_SETTYPE_BATTLEGROUND",IF(G134&lt;&gt;"LIBSETS_SETTYPE_SPECIAL",IF(Y134&lt;&gt;"",VLOOKUP(Y134,'ESO zone constants'!$D$2:$H$4950,5,FALSE),""),""),"")</f>
        <v>681</v>
      </c>
      <c r="Y134" t="s">
        <v>71</v>
      </c>
      <c r="AA134" s="3" t="str">
        <f>IF(Z134&lt;&gt;"",IF(Z134&lt;&gt;"LIBSETS_DROP_MECHANIC_MONSTER_NAME",VLOOKUP(Z134,'LibSets constants'!$I$4:$L$1000,3,FALSE),""),"")</f>
        <v/>
      </c>
      <c r="AB134" s="3" t="str">
        <f>IF(Z134&lt;&gt;"",IF(Z134&lt;&gt;"LIBSETS_DROP_MECHANIC_MONSTER_NAME",VLOOKUP(Z134,'LibSets constants'!$I$4:$L$1000,4,FALSE),""),"")</f>
        <v/>
      </c>
      <c r="AC134" s="3" t="str">
        <f>IF(G134&lt;&gt;"LIBSETS_SETTYPE_BATTLEGROUND",IF(G134&lt;&gt;"LIBSETS_SETTYPE_SPECIAL",IF(AD134&lt;&gt;"",VLOOKUP(AD134,'ESO zone constants'!$D$2:$H$4950,5,FALSE),""),""),"")</f>
        <v/>
      </c>
      <c r="AF134" s="3" t="str">
        <f>IF(AE134&lt;&gt;"",IF(AE134&lt;&gt;"LIBSETS_DROP_MECHANIC_MONSTER_NAME",VLOOKUP(AE134,'LibSets constants'!$I$4:$L$1000,3,FALSE),""),"")</f>
        <v/>
      </c>
      <c r="AG134" s="3" t="str">
        <f>IF(AE134&lt;&gt;"",IF(AE134&lt;&gt;"LIBSETS_DROP_MECHANIC_MONSTER_NAME",VLOOKUP(AE134,'LibSets constants'!$I$4:$L$1000,4,FALSE),""),"")</f>
        <v/>
      </c>
      <c r="AH134" s="3" t="str">
        <f>IF(G134&lt;&gt;"LIBSETS_SETTYPE_BATTLEGROUND",IF(G134&lt;&gt;"LIBSETS_SETTYPE_SPECIAL",IF(AI134&lt;&gt;"",VLOOKUP(AI134,'ESO zone constants'!$D$2:$H$4950,5,FALSE),""),""),"")</f>
        <v/>
      </c>
      <c r="AK134" s="3" t="str">
        <f>IF(AJ134&lt;&gt;"",IF(AJ134&lt;&gt;"LIBSETS_DROP_MECHANIC_MONSTER_NAME",VLOOKUP(AJ134,'LibSets constants'!$I$4:$L$1000,3,FALSE),""),"")</f>
        <v/>
      </c>
      <c r="AL134" s="3" t="str">
        <f>IF(AJ134&lt;&gt;"",IF(AJ134&lt;&gt;"LIBSETS_DROP_MECHANIC_MONSTER_NAME",VLOOKUP(AJ134,'LibSets constants'!$I$4:$L$1000,4,FALSE),""),"")</f>
        <v/>
      </c>
      <c r="AM134" s="3" t="str">
        <f>IF(G134&lt;&gt;"LIBSETS_SETTYPE_BATTLEGROUND",IF(G134&lt;&gt;"LIBSETS_SETTYPE_SPECIAL",IF(AN134&lt;&gt;"",VLOOKUP(AN134,'ESO zone constants'!$D$2:$H$4950,5,FALSE),""),""),"")</f>
        <v/>
      </c>
      <c r="AP134" s="3" t="str">
        <f>IF(AO134&lt;&gt;"",IF(AO134&lt;&gt;"LIBSETS_DROP_MECHANIC_MONSTER_NAME",VLOOKUP(AO134,'LibSets constants'!$I$4:$L$1000,3,FALSE),""),"")</f>
        <v/>
      </c>
      <c r="AQ134" s="3" t="str">
        <f>IF(AO134&lt;&gt;"",IF(AO134&lt;&gt;"LIBSETS_DROP_MECHANIC_MONSTER_NAME",VLOOKUP(AO134,'LibSets constants'!$I$4:$L$1000,4,FALSE),""),"")</f>
        <v/>
      </c>
      <c r="AR134" s="3" t="str">
        <f>IF(G134&lt;&gt;"LIBSETS_SETTYPE_BATTLEGROUND",IF(G134&lt;&gt;"LIBSETS_SETTYPE_SPECIAL",IF(AS134&lt;&gt;"",VLOOKUP(AS134,'ESO zone constants'!$D$2:$H$4950,5,FALSE),""),""),"")</f>
        <v/>
      </c>
      <c r="AU134" s="3" t="str">
        <f>IF(AT134&lt;&gt;"",IF(AT134&lt;&gt;"LIBSETS_DROP_MECHANIC_MONSTER_NAME",VLOOKUP(AT134,'LibSets constants'!$I$4:$L$1000,3,FALSE),""),"")</f>
        <v/>
      </c>
      <c r="AV134" s="3" t="str">
        <f>IF(AT134&lt;&gt;"",IF(AT134&lt;&gt;"LIBSETS_DROP_MECHANIC_MONSTER_NAME",VLOOKUP(AT134,'LibSets constants'!$I$4:$L$1000,4,FALSE),""),"")</f>
        <v/>
      </c>
      <c r="AW134" s="21" t="str">
        <f t="shared" si="13"/>
        <v>[159] = {wayshrines={-1,-1,-1,}, dlcId=DLC_BASE_GAME</v>
      </c>
      <c r="AX134" s="21" t="str">
        <f t="shared" si="14"/>
        <v>, zoneIds={176,681}, veteran=false</v>
      </c>
      <c r="AY134" s="21" t="str">
        <f t="shared" si="15"/>
        <v>, setType=LIBSETS_SETTYPE_DUNGEON</v>
      </c>
      <c r="AZ134" s="21" t="str">
        <f t="shared" si="16"/>
        <v>},</v>
      </c>
      <c r="BA134" s="21" t="str">
        <f t="shared" si="17"/>
        <v xml:space="preserve"> --Sunderflame / Trennflamme   [City of Ash I, City of Ash II]</v>
      </c>
    </row>
    <row r="135" spans="1:53" x14ac:dyDescent="0.25">
      <c r="A135" s="12">
        <v>160</v>
      </c>
      <c r="B135" t="s">
        <v>995</v>
      </c>
      <c r="C135" t="s">
        <v>996</v>
      </c>
      <c r="D135" s="3">
        <f t="shared" si="12"/>
        <v>160</v>
      </c>
      <c r="G135" s="8" t="s">
        <v>1652</v>
      </c>
      <c r="I135" t="s">
        <v>97</v>
      </c>
      <c r="J135" t="s">
        <v>97</v>
      </c>
      <c r="K135">
        <v>-1</v>
      </c>
      <c r="L135">
        <v>-1</v>
      </c>
      <c r="M135">
        <v>-1</v>
      </c>
      <c r="N135">
        <v>0</v>
      </c>
      <c r="O135" s="70" t="s">
        <v>50</v>
      </c>
      <c r="P135" s="3">
        <f>IF(AND(G135&lt;&gt;"LIBSETS_SETTYPE_BATTLEGROUND",G135&lt;&gt;"LIBSETS_SETTYPE_SPECIAL",G135&lt;&gt;"LIBSETS_SETTYPE_MYTHIC"), IF(Q135&lt;&gt;"",VLOOKUP(Q135,'ESO zone constants'!$D$2:$H$4950,5,FALSE),""),"")</f>
        <v>176</v>
      </c>
      <c r="Q135" t="str">
        <f>IF(OR(K135="",K135&lt;=0,ISERROR(K135)),IF(AND(O135&lt;&gt;"",NOT(ISERROR(O135))),O135, ""),VLOOKUP(K135,'ESO wayshrine node constants'!$A$3:$D$10003,4,FALSE))</f>
        <v>City of Ash I</v>
      </c>
      <c r="S135" s="19" t="str">
        <f>IF(AND(R135&lt;&gt;"",NOT(ISERROR(R135))),R135,IF(P135&lt;&gt;"",IF(NOT(ISERROR(VLOOKUP(P135,'ESO Dungeon constants'!$D$3:$H$9999,5,FALSE))),VLOOKUP(P135,'ESO Dungeon constants'!$D$3:$I$9999,6,FALSE),VLOOKUP(P135,'ESO zone constants'!$H$2:$K$9984,4,FALSE)),""))</f>
        <v>DLC_BASE_GAME</v>
      </c>
      <c r="T135" s="3" t="str">
        <f>IF(S135&lt;&gt;"",VLOOKUP(S135,'LibSets constants'!$B$4:$C$1000,2,FALSE),"")</f>
        <v>Included in base game</v>
      </c>
      <c r="V135" s="3" t="str">
        <f>IF(U135&lt;&gt;"",IF(U135&lt;&gt;"LIBSETS_DROP_MECHANIC_MONSTER_NAME",VLOOKUP(U135,'LibSets constants'!$I$4:$L$1000,3,FALSE),""),"")</f>
        <v/>
      </c>
      <c r="W135" s="3" t="str">
        <f>IF(U135&lt;&gt;"",IF(U135&lt;&gt;"LIBSETS_DROP_MECHANIC_MONSTER_NAME",VLOOKUP(U135,'LibSets constants'!$I$4:$L$1000,4,FALSE),""),"")</f>
        <v/>
      </c>
      <c r="X135" s="3">
        <f>IF(G135&lt;&gt;"LIBSETS_SETTYPE_BATTLEGROUND",IF(G135&lt;&gt;"LIBSETS_SETTYPE_SPECIAL",IF(Y135&lt;&gt;"",VLOOKUP(Y135,'ESO zone constants'!$D$2:$H$4950,5,FALSE),""),""),"")</f>
        <v>681</v>
      </c>
      <c r="Y135" t="s">
        <v>71</v>
      </c>
      <c r="AA135" s="3" t="str">
        <f>IF(Z135&lt;&gt;"",IF(Z135&lt;&gt;"LIBSETS_DROP_MECHANIC_MONSTER_NAME",VLOOKUP(Z135,'LibSets constants'!$I$4:$L$1000,3,FALSE),""),"")</f>
        <v/>
      </c>
      <c r="AB135" s="3" t="str">
        <f>IF(Z135&lt;&gt;"",IF(Z135&lt;&gt;"LIBSETS_DROP_MECHANIC_MONSTER_NAME",VLOOKUP(Z135,'LibSets constants'!$I$4:$L$1000,4,FALSE),""),"")</f>
        <v/>
      </c>
      <c r="AC135" s="3" t="str">
        <f>IF(G135&lt;&gt;"LIBSETS_SETTYPE_BATTLEGROUND",IF(G135&lt;&gt;"LIBSETS_SETTYPE_SPECIAL",IF(AD135&lt;&gt;"",VLOOKUP(AD135,'ESO zone constants'!$D$2:$H$4950,5,FALSE),""),""),"")</f>
        <v/>
      </c>
      <c r="AF135" s="3" t="str">
        <f>IF(AE135&lt;&gt;"",IF(AE135&lt;&gt;"LIBSETS_DROP_MECHANIC_MONSTER_NAME",VLOOKUP(AE135,'LibSets constants'!$I$4:$L$1000,3,FALSE),""),"")</f>
        <v/>
      </c>
      <c r="AG135" s="3" t="str">
        <f>IF(AE135&lt;&gt;"",IF(AE135&lt;&gt;"LIBSETS_DROP_MECHANIC_MONSTER_NAME",VLOOKUP(AE135,'LibSets constants'!$I$4:$L$1000,4,FALSE),""),"")</f>
        <v/>
      </c>
      <c r="AH135" s="3" t="str">
        <f>IF(G135&lt;&gt;"LIBSETS_SETTYPE_BATTLEGROUND",IF(G135&lt;&gt;"LIBSETS_SETTYPE_SPECIAL",IF(AI135&lt;&gt;"",VLOOKUP(AI135,'ESO zone constants'!$D$2:$H$4950,5,FALSE),""),""),"")</f>
        <v/>
      </c>
      <c r="AK135" s="3" t="str">
        <f>IF(AJ135&lt;&gt;"",IF(AJ135&lt;&gt;"LIBSETS_DROP_MECHANIC_MONSTER_NAME",VLOOKUP(AJ135,'LibSets constants'!$I$4:$L$1000,3,FALSE),""),"")</f>
        <v/>
      </c>
      <c r="AL135" s="3" t="str">
        <f>IF(AJ135&lt;&gt;"",IF(AJ135&lt;&gt;"LIBSETS_DROP_MECHANIC_MONSTER_NAME",VLOOKUP(AJ135,'LibSets constants'!$I$4:$L$1000,4,FALSE),""),"")</f>
        <v/>
      </c>
      <c r="AM135" s="3" t="str">
        <f>IF(G135&lt;&gt;"LIBSETS_SETTYPE_BATTLEGROUND",IF(G135&lt;&gt;"LIBSETS_SETTYPE_SPECIAL",IF(AN135&lt;&gt;"",VLOOKUP(AN135,'ESO zone constants'!$D$2:$H$4950,5,FALSE),""),""),"")</f>
        <v/>
      </c>
      <c r="AP135" s="3" t="str">
        <f>IF(AO135&lt;&gt;"",IF(AO135&lt;&gt;"LIBSETS_DROP_MECHANIC_MONSTER_NAME",VLOOKUP(AO135,'LibSets constants'!$I$4:$L$1000,3,FALSE),""),"")</f>
        <v/>
      </c>
      <c r="AQ135" s="3" t="str">
        <f>IF(AO135&lt;&gt;"",IF(AO135&lt;&gt;"LIBSETS_DROP_MECHANIC_MONSTER_NAME",VLOOKUP(AO135,'LibSets constants'!$I$4:$L$1000,4,FALSE),""),"")</f>
        <v/>
      </c>
      <c r="AR135" s="3" t="str">
        <f>IF(G135&lt;&gt;"LIBSETS_SETTYPE_BATTLEGROUND",IF(G135&lt;&gt;"LIBSETS_SETTYPE_SPECIAL",IF(AS135&lt;&gt;"",VLOOKUP(AS135,'ESO zone constants'!$D$2:$H$4950,5,FALSE),""),""),"")</f>
        <v/>
      </c>
      <c r="AU135" s="3" t="str">
        <f>IF(AT135&lt;&gt;"",IF(AT135&lt;&gt;"LIBSETS_DROP_MECHANIC_MONSTER_NAME",VLOOKUP(AT135,'LibSets constants'!$I$4:$L$1000,3,FALSE),""),"")</f>
        <v/>
      </c>
      <c r="AV135" s="3" t="str">
        <f>IF(AT135&lt;&gt;"",IF(AT135&lt;&gt;"LIBSETS_DROP_MECHANIC_MONSTER_NAME",VLOOKUP(AT135,'LibSets constants'!$I$4:$L$1000,4,FALSE),""),"")</f>
        <v/>
      </c>
      <c r="AW135" s="21" t="str">
        <f t="shared" si="13"/>
        <v>[160] = {wayshrines={-1,-1,-1,}, dlcId=DLC_BASE_GAME</v>
      </c>
      <c r="AX135" s="21" t="str">
        <f t="shared" si="14"/>
        <v>, zoneIds={176,681}, veteran=false</v>
      </c>
      <c r="AY135" s="21" t="str">
        <f t="shared" si="15"/>
        <v>, setType=LIBSETS_SETTYPE_DUNGEON</v>
      </c>
      <c r="AZ135" s="21" t="str">
        <f t="shared" si="16"/>
        <v>},</v>
      </c>
      <c r="BA135" s="21" t="str">
        <f t="shared" si="17"/>
        <v xml:space="preserve"> --Burning Spellweave / Branntzauberweber   [City of Ash I, City of Ash II]</v>
      </c>
    </row>
    <row r="136" spans="1:53" x14ac:dyDescent="0.25">
      <c r="A136" s="5">
        <v>161</v>
      </c>
      <c r="B136" t="s">
        <v>997</v>
      </c>
      <c r="C136" t="s">
        <v>998</v>
      </c>
      <c r="D136" s="3">
        <f t="shared" si="12"/>
        <v>161</v>
      </c>
      <c r="G136" s="8" t="s">
        <v>1649</v>
      </c>
      <c r="I136" t="s">
        <v>97</v>
      </c>
      <c r="J136" t="s">
        <v>97</v>
      </c>
      <c r="K136">
        <v>234</v>
      </c>
      <c r="L136">
        <v>234</v>
      </c>
      <c r="M136">
        <v>234</v>
      </c>
      <c r="N136">
        <v>9</v>
      </c>
      <c r="P136" s="3">
        <f>IF(AND(G136&lt;&gt;"LIBSETS_SETTYPE_BATTLEGROUND",G136&lt;&gt;"LIBSETS_SETTYPE_SPECIAL",G136&lt;&gt;"LIBSETS_SETTYPE_MYTHIC"), IF(Q136&lt;&gt;"",VLOOKUP(Q136,'ESO zone constants'!$D$2:$H$4950,5,FALSE),""),"")</f>
        <v>888</v>
      </c>
      <c r="Q136" t="str">
        <f>IF(OR(K136="",K136&lt;=0,ISERROR(K136)),IF(AND(O136&lt;&gt;"",NOT(ISERROR(O136))),O136, ""),VLOOKUP(K136,'ESO wayshrine node constants'!$A$3:$D$10003,4,FALSE))</f>
        <v>Craglorn</v>
      </c>
      <c r="S136" s="19" t="str">
        <f>IF(AND(R136&lt;&gt;"",NOT(ISERROR(R136))),R136,IF(P136&lt;&gt;"",IF(NOT(ISERROR(VLOOKUP(P136,'ESO Dungeon constants'!$D$3:$H$9999,5,FALSE))),VLOOKUP(P136,'ESO Dungeon constants'!$D$3:$I$9999,6,FALSE),VLOOKUP(P136,'ESO zone constants'!$H$2:$K$9984,4,FALSE)),""))</f>
        <v>DLC_BASE_GAME</v>
      </c>
      <c r="T136" s="3" t="str">
        <f>IF(S136&lt;&gt;"",VLOOKUP(S136,'LibSets constants'!$B$4:$C$1000,2,FALSE),"")</f>
        <v>Included in base game</v>
      </c>
      <c r="V136" s="44" t="str">
        <f>IF(U136&lt;&gt;"",IF(U136&lt;&gt;"LIBSETS_DROP_MECHANIC_MONSTER_NAME",VLOOKUP(U136,'LibSets constants'!$I$4:$L$1000,3,FALSE),""),"")</f>
        <v/>
      </c>
      <c r="W136" s="44" t="str">
        <f>IF(U136&lt;&gt;"",IF(U136&lt;&gt;"LIBSETS_DROP_MECHANIC_MONSTER_NAME",VLOOKUP(U136,'LibSets constants'!$I$4:$L$1000,4,FALSE),""),"")</f>
        <v/>
      </c>
      <c r="X136" s="3">
        <f>IF(G136&lt;&gt;"LIBSETS_SETTYPE_BATTLEGROUND",IF(G136&lt;&gt;"LIBSETS_SETTYPE_SPECIAL",IF(Y136&lt;&gt;"",VLOOKUP(Y136,'ESO zone constants'!$D$2:$H$4950,5,FALSE),""),""),"")</f>
        <v>888</v>
      </c>
      <c r="Y136" t="str">
        <f>VLOOKUP(L136,'ESO wayshrine node constants'!$A$3:$D$10003,4,FALSE)</f>
        <v>Craglorn</v>
      </c>
      <c r="Z136" s="45"/>
      <c r="AA136" s="44" t="str">
        <f>IF(Z136&lt;&gt;"",IF(Z136&lt;&gt;"LIBSETS_DROP_MECHANIC_MONSTER_NAME",VLOOKUP(Z136,'LibSets constants'!$I$4:$L$1000,3,FALSE),""),"")</f>
        <v/>
      </c>
      <c r="AB136" s="44" t="str">
        <f>IF(Z136&lt;&gt;"",IF(Z136&lt;&gt;"LIBSETS_DROP_MECHANIC_MONSTER_NAME",VLOOKUP(Z136,'LibSets constants'!$I$4:$L$1000,4,FALSE),""),"")</f>
        <v/>
      </c>
      <c r="AC136" s="3">
        <f>IF(G136&lt;&gt;"LIBSETS_SETTYPE_BATTLEGROUND",IF(G136&lt;&gt;"LIBSETS_SETTYPE_SPECIAL",IF(AD136&lt;&gt;"",VLOOKUP(AD136,'ESO zone constants'!$D$2:$H$4950,5,FALSE),""),""),"")</f>
        <v>888</v>
      </c>
      <c r="AD136" t="str">
        <f>VLOOKUP(M136,'ESO wayshrine node constants'!$A$3:$D$10003,4,FALSE)</f>
        <v>Craglorn</v>
      </c>
      <c r="AE136" s="45"/>
      <c r="AF136" s="44" t="str">
        <f>IF(AE136&lt;&gt;"",IF(AE136&lt;&gt;"LIBSETS_DROP_MECHANIC_MONSTER_NAME",VLOOKUP(AE136,'LibSets constants'!$I$4:$L$1000,3,FALSE),""),"")</f>
        <v/>
      </c>
      <c r="AG136" s="44" t="str">
        <f>IF(AE136&lt;&gt;"",IF(AE136&lt;&gt;"LIBSETS_DROP_MECHANIC_MONSTER_NAME",VLOOKUP(AE136,'LibSets constants'!$I$4:$L$1000,4,FALSE),""),"")</f>
        <v/>
      </c>
      <c r="AH136" s="3" t="str">
        <f>IF(G136&lt;&gt;"LIBSETS_SETTYPE_BATTLEGROUND",IF(G136&lt;&gt;"LIBSETS_SETTYPE_SPECIAL",IF(AI136&lt;&gt;"",VLOOKUP(AI136,'ESO zone constants'!$D$2:$H$4950,5,FALSE),""),""),"")</f>
        <v/>
      </c>
      <c r="AJ136" s="45"/>
      <c r="AK136" s="44" t="str">
        <f>IF(AJ136&lt;&gt;"",IF(AJ136&lt;&gt;"LIBSETS_DROP_MECHANIC_MONSTER_NAME",VLOOKUP(AJ136,'LibSets constants'!$I$4:$L$1000,3,FALSE),""),"")</f>
        <v/>
      </c>
      <c r="AL136" s="44" t="str">
        <f>IF(AJ136&lt;&gt;"",IF(AJ136&lt;&gt;"LIBSETS_DROP_MECHANIC_MONSTER_NAME",VLOOKUP(AJ136,'LibSets constants'!$I$4:$L$1000,4,FALSE),""),"")</f>
        <v/>
      </c>
      <c r="AM136" s="3" t="str">
        <f>IF(G136&lt;&gt;"LIBSETS_SETTYPE_BATTLEGROUND",IF(G136&lt;&gt;"LIBSETS_SETTYPE_SPECIAL",IF(AN136&lt;&gt;"",VLOOKUP(AN136,'ESO zone constants'!$D$2:$H$4950,5,FALSE),""),""),"")</f>
        <v/>
      </c>
      <c r="AO136" s="45"/>
      <c r="AP136" s="44" t="str">
        <f>IF(AO136&lt;&gt;"",IF(AO136&lt;&gt;"LIBSETS_DROP_MECHANIC_MONSTER_NAME",VLOOKUP(AO136,'LibSets constants'!$I$4:$L$1000,3,FALSE),""),"")</f>
        <v/>
      </c>
      <c r="AQ136" s="44" t="str">
        <f>IF(AO136&lt;&gt;"",IF(AO136&lt;&gt;"LIBSETS_DROP_MECHANIC_MONSTER_NAME",VLOOKUP(AO136,'LibSets constants'!$I$4:$L$1000,4,FALSE),""),"")</f>
        <v/>
      </c>
      <c r="AR136" s="3" t="str">
        <f>IF(G136&lt;&gt;"LIBSETS_SETTYPE_BATTLEGROUND",IF(G136&lt;&gt;"LIBSETS_SETTYPE_SPECIAL",IF(AS136&lt;&gt;"",VLOOKUP(AS136,'ESO zone constants'!$D$2:$H$4950,5,FALSE),""),""),"")</f>
        <v/>
      </c>
      <c r="AT136" s="45"/>
      <c r="AU136" s="44" t="str">
        <f>IF(AT136&lt;&gt;"",IF(AT136&lt;&gt;"LIBSETS_DROP_MECHANIC_MONSTER_NAME",VLOOKUP(AT136,'LibSets constants'!$I$4:$L$1000,3,FALSE),""),"")</f>
        <v/>
      </c>
      <c r="AV136" s="44" t="str">
        <f>IF(AT136&lt;&gt;"",IF(AT136&lt;&gt;"LIBSETS_DROP_MECHANIC_MONSTER_NAME",VLOOKUP(AT136,'LibSets constants'!$I$4:$L$1000,4,FALSE),""),"")</f>
        <v/>
      </c>
      <c r="AW136" s="21" t="str">
        <f t="shared" si="13"/>
        <v>[161] = {wayshrines={234,234,234,}, traitsNeeded=9, dlcId=DLC_BASE_GAME</v>
      </c>
      <c r="AX136" s="21" t="str">
        <f t="shared" si="14"/>
        <v>, zoneIds={888,888,888}, veteran=false</v>
      </c>
      <c r="AY136" s="21" t="str">
        <f t="shared" si="15"/>
        <v>, setType=LIBSETS_SETTYPE_CRAFTED</v>
      </c>
      <c r="AZ136" s="21" t="str">
        <f t="shared" si="16"/>
        <v>},</v>
      </c>
      <c r="BA136" s="21" t="str">
        <f t="shared" si="17"/>
        <v xml:space="preserve"> --Twice-Born Star / Doppelstern   [Craglorn, Craglorn, Craglorn]</v>
      </c>
    </row>
    <row r="137" spans="1:53" x14ac:dyDescent="0.25">
      <c r="A137" s="5">
        <v>162</v>
      </c>
      <c r="B137" t="s">
        <v>999</v>
      </c>
      <c r="C137" t="s">
        <v>24</v>
      </c>
      <c r="D137" s="3">
        <f t="shared" si="12"/>
        <v>162</v>
      </c>
      <c r="G137" s="8" t="s">
        <v>1654</v>
      </c>
      <c r="H137">
        <v>2</v>
      </c>
      <c r="I137" t="s">
        <v>1641</v>
      </c>
      <c r="J137" t="s">
        <v>97</v>
      </c>
      <c r="K137">
        <v>-1</v>
      </c>
      <c r="L137">
        <v>-1</v>
      </c>
      <c r="M137">
        <v>-1</v>
      </c>
      <c r="N137">
        <v>0</v>
      </c>
      <c r="O137" s="70" t="s">
        <v>63</v>
      </c>
      <c r="P137" s="3">
        <f>IF(AND(G137&lt;&gt;"LIBSETS_SETTYPE_BATTLEGROUND",G137&lt;&gt;"LIBSETS_SETTYPE_SPECIAL",G137&lt;&gt;"LIBSETS_SETTYPE_MYTHIC"), IF(Q137&lt;&gt;"",VLOOKUP(Q137,'ESO zone constants'!$D$2:$H$4950,5,FALSE),""),"")</f>
        <v>934</v>
      </c>
      <c r="Q137" t="str">
        <f>IF(OR(K137="",K137&lt;=0,ISERROR(K137)),IF(AND(O137&lt;&gt;"",NOT(ISERROR(O137))),O137, ""),VLOOKUP(K137,'ESO wayshrine node constants'!$A$3:$D$10003,4,FALSE))</f>
        <v>Fungal Grotto II</v>
      </c>
      <c r="S137" s="19" t="str">
        <f>IF(AND(R137&lt;&gt;"",NOT(ISERROR(R137))),R137,IF(P137&lt;&gt;"",IF(NOT(ISERROR(VLOOKUP(P137,'ESO Dungeon constants'!$D$3:$H$9999,5,FALSE))),VLOOKUP(P137,'ESO Dungeon constants'!$D$3:$I$9999,6,FALSE),VLOOKUP(P137,'ESO zone constants'!$H$2:$K$9984,4,FALSE)),""))</f>
        <v>DLC_BASE_GAME</v>
      </c>
      <c r="T137" s="3" t="str">
        <f>IF(S137&lt;&gt;"",VLOOKUP(S137,'LibSets constants'!$B$4:$C$1000,2,FALSE),"")</f>
        <v>Included in base game</v>
      </c>
      <c r="U137" s="33" t="s">
        <v>1726</v>
      </c>
      <c r="V137" s="40" t="s">
        <v>1820</v>
      </c>
      <c r="W137" s="40" t="s">
        <v>1820</v>
      </c>
      <c r="X137" s="3" t="str">
        <f>IF(G137&lt;&gt;"LIBSETS_SETTYPE_BATTLEGROUND",IF(G137&lt;&gt;"LIBSETS_SETTYPE_SPECIAL",IF(Y137&lt;&gt;"",VLOOKUP(Y137,'ESO zone constants'!$D$2:$H$4950,5,FALSE),""),""),"")</f>
        <v/>
      </c>
      <c r="Z137" s="40"/>
      <c r="AA137" s="40"/>
      <c r="AB137" s="40"/>
      <c r="AC137" s="3" t="str">
        <f>IF(G137&lt;&gt;"LIBSETS_SETTYPE_BATTLEGROUND",IF(G137&lt;&gt;"LIBSETS_SETTYPE_SPECIAL",IF(AD137&lt;&gt;"",VLOOKUP(AD137,'ESO zone constants'!$D$2:$H$4950,5,FALSE),""),""),"")</f>
        <v/>
      </c>
      <c r="AE137" s="40"/>
      <c r="AF137" s="40"/>
      <c r="AG137" s="40"/>
      <c r="AH137" s="3" t="str">
        <f>IF(G137&lt;&gt;"LIBSETS_SETTYPE_BATTLEGROUND",IF(G137&lt;&gt;"LIBSETS_SETTYPE_SPECIAL",IF(AI137&lt;&gt;"",VLOOKUP(AI137,'ESO zone constants'!$D$2:$H$4950,5,FALSE),""),""),"")</f>
        <v/>
      </c>
      <c r="AJ137" s="40"/>
      <c r="AK137" s="40"/>
      <c r="AL137" s="40"/>
      <c r="AM137" s="3" t="str">
        <f>IF(G137&lt;&gt;"LIBSETS_SETTYPE_BATTLEGROUND",IF(G137&lt;&gt;"LIBSETS_SETTYPE_SPECIAL",IF(AN137&lt;&gt;"",VLOOKUP(AN137,'ESO zone constants'!$D$2:$H$4950,5,FALSE),""),""),"")</f>
        <v/>
      </c>
      <c r="AO137" s="40"/>
      <c r="AP137" s="40"/>
      <c r="AQ137" s="40"/>
      <c r="AR137" s="3" t="str">
        <f>IF(G137&lt;&gt;"LIBSETS_SETTYPE_BATTLEGROUND",IF(G137&lt;&gt;"LIBSETS_SETTYPE_SPECIAL",IF(AS137&lt;&gt;"",VLOOKUP(AS137,'ESO zone constants'!$D$2:$H$4950,5,FALSE),""),""),"")</f>
        <v/>
      </c>
      <c r="AT137" s="40"/>
      <c r="AU137" s="40"/>
      <c r="AV137" s="40"/>
      <c r="AW137" s="21" t="str">
        <f t="shared" si="13"/>
        <v>[162] = {wayshrines={-1,-1,-1,}, dlcId=DLC_BASE_GAME</v>
      </c>
      <c r="AX137" s="21" t="str">
        <f t="shared" si="14"/>
        <v>, zoneIds={934}, veteran={[EQUIP_TYPE_HEAD]=true, [EQUIP_TYPE_SHOULDERS]=false}</v>
      </c>
      <c r="AY137" s="21" t="str">
        <f t="shared" si="15"/>
        <v>, setType=LIBSETS_SETTYPE_MONSTER</v>
      </c>
      <c r="AZ137" s="21" t="str">
        <f t="shared" si="16"/>
        <v>, dropMechanic={LIBSETS_DROP_MECHANIC_MONSTER_NAME}, dropMechanicNames={['en']='Vila Theran', ['de']='Vila Theran'}},</v>
      </c>
      <c r="BA137" s="21" t="str">
        <f t="shared" si="17"/>
        <v xml:space="preserve"> --Spawn of Mephala / Mephalas Brut   [Fungal Grotto II]</v>
      </c>
    </row>
    <row r="138" spans="1:53" x14ac:dyDescent="0.25">
      <c r="A138" s="5">
        <v>163</v>
      </c>
      <c r="B138" t="s">
        <v>1000</v>
      </c>
      <c r="C138" t="s">
        <v>1</v>
      </c>
      <c r="D138" s="3">
        <f t="shared" si="12"/>
        <v>163</v>
      </c>
      <c r="G138" s="8" t="s">
        <v>1654</v>
      </c>
      <c r="H138">
        <v>2</v>
      </c>
      <c r="I138" t="s">
        <v>1641</v>
      </c>
      <c r="J138" t="s">
        <v>97</v>
      </c>
      <c r="K138">
        <v>-1</v>
      </c>
      <c r="L138">
        <v>-1</v>
      </c>
      <c r="M138">
        <v>-1</v>
      </c>
      <c r="N138">
        <v>0</v>
      </c>
      <c r="O138" s="70" t="s">
        <v>42</v>
      </c>
      <c r="P138" s="3">
        <f>IF(AND(G138&lt;&gt;"LIBSETS_SETTYPE_BATTLEGROUND",G138&lt;&gt;"LIBSETS_SETTYPE_SPECIAL",G138&lt;&gt;"LIBSETS_SETTYPE_MYTHIC"), IF(Q138&lt;&gt;"",VLOOKUP(Q138,'ESO zone constants'!$D$2:$H$4950,5,FALSE),""),"")</f>
        <v>936</v>
      </c>
      <c r="Q138" t="str">
        <f>IF(OR(K138="",K138&lt;=0,ISERROR(K138)),IF(AND(O138&lt;&gt;"",NOT(ISERROR(O138))),O138, ""),VLOOKUP(K138,'ESO wayshrine node constants'!$A$3:$D$10003,4,FALSE))</f>
        <v>Spindleclutch II</v>
      </c>
      <c r="S138" s="19" t="str">
        <f>IF(AND(R138&lt;&gt;"",NOT(ISERROR(R138))),R138,IF(P138&lt;&gt;"",IF(NOT(ISERROR(VLOOKUP(P138,'ESO Dungeon constants'!$D$3:$H$9999,5,FALSE))),VLOOKUP(P138,'ESO Dungeon constants'!$D$3:$I$9999,6,FALSE),VLOOKUP(P138,'ESO zone constants'!$H$2:$K$9984,4,FALSE)),""))</f>
        <v>DLC_BASE_GAME</v>
      </c>
      <c r="T138" s="3" t="str">
        <f>IF(S138&lt;&gt;"",VLOOKUP(S138,'LibSets constants'!$B$4:$C$1000,2,FALSE),"")</f>
        <v>Included in base game</v>
      </c>
      <c r="U138" s="33" t="s">
        <v>1726</v>
      </c>
      <c r="V138" s="40" t="s">
        <v>1527</v>
      </c>
      <c r="W138" s="40" t="s">
        <v>1824</v>
      </c>
      <c r="X138" s="3" t="str">
        <f>IF(G138&lt;&gt;"LIBSETS_SETTYPE_BATTLEGROUND",IF(G138&lt;&gt;"LIBSETS_SETTYPE_SPECIAL",IF(Y138&lt;&gt;"",VLOOKUP(Y138,'ESO zone constants'!$D$2:$H$4950,5,FALSE),""),""),"")</f>
        <v/>
      </c>
      <c r="Z138" s="40"/>
      <c r="AA138" s="40"/>
      <c r="AB138" s="40"/>
      <c r="AC138" s="3" t="str">
        <f>IF(G138&lt;&gt;"LIBSETS_SETTYPE_BATTLEGROUND",IF(G138&lt;&gt;"LIBSETS_SETTYPE_SPECIAL",IF(AD138&lt;&gt;"",VLOOKUP(AD138,'ESO zone constants'!$D$2:$H$4950,5,FALSE),""),""),"")</f>
        <v/>
      </c>
      <c r="AE138" s="40"/>
      <c r="AF138" s="40"/>
      <c r="AG138" s="40"/>
      <c r="AH138" s="3" t="str">
        <f>IF(G138&lt;&gt;"LIBSETS_SETTYPE_BATTLEGROUND",IF(G138&lt;&gt;"LIBSETS_SETTYPE_SPECIAL",IF(AI138&lt;&gt;"",VLOOKUP(AI138,'ESO zone constants'!$D$2:$H$4950,5,FALSE),""),""),"")</f>
        <v/>
      </c>
      <c r="AJ138" s="40"/>
      <c r="AK138" s="40"/>
      <c r="AL138" s="40"/>
      <c r="AM138" s="3" t="str">
        <f>IF(G138&lt;&gt;"LIBSETS_SETTYPE_BATTLEGROUND",IF(G138&lt;&gt;"LIBSETS_SETTYPE_SPECIAL",IF(AN138&lt;&gt;"",VLOOKUP(AN138,'ESO zone constants'!$D$2:$H$4950,5,FALSE),""),""),"")</f>
        <v/>
      </c>
      <c r="AO138" s="40"/>
      <c r="AP138" s="40"/>
      <c r="AQ138" s="40"/>
      <c r="AR138" s="3" t="str">
        <f>IF(G138&lt;&gt;"LIBSETS_SETTYPE_BATTLEGROUND",IF(G138&lt;&gt;"LIBSETS_SETTYPE_SPECIAL",IF(AS138&lt;&gt;"",VLOOKUP(AS138,'ESO zone constants'!$D$2:$H$4950,5,FALSE),""),""),"")</f>
        <v/>
      </c>
      <c r="AT138" s="40"/>
      <c r="AU138" s="40"/>
      <c r="AV138" s="40"/>
      <c r="AW138" s="21" t="str">
        <f t="shared" si="13"/>
        <v>[163] = {wayshrines={-1,-1,-1,}, dlcId=DLC_BASE_GAME</v>
      </c>
      <c r="AX138" s="21" t="str">
        <f t="shared" si="14"/>
        <v>, zoneIds={936}, veteran={[EQUIP_TYPE_HEAD]=true, [EQUIP_TYPE_SHOULDERS]=false}</v>
      </c>
      <c r="AY138" s="21" t="str">
        <f t="shared" si="15"/>
        <v>, setType=LIBSETS_SETTYPE_MONSTER</v>
      </c>
      <c r="AZ138" s="21" t="str">
        <f t="shared" si="16"/>
        <v>, dropMechanic={LIBSETS_DROP_MECHANIC_MONSTER_NAME}, dropMechanicNames={['en']='Vorenor Winterbourne', ['de']='Vorenor Winterkind'}},</v>
      </c>
      <c r="BA138" s="21" t="str">
        <f t="shared" si="17"/>
        <v xml:space="preserve"> --Blood Spawn / Blutbrut   [Spindleclutch II]</v>
      </c>
    </row>
    <row r="139" spans="1:53" x14ac:dyDescent="0.25">
      <c r="A139" s="5">
        <v>164</v>
      </c>
      <c r="B139" t="s">
        <v>1001</v>
      </c>
      <c r="C139" t="s">
        <v>11</v>
      </c>
      <c r="D139" s="3">
        <f t="shared" si="12"/>
        <v>164</v>
      </c>
      <c r="G139" s="8" t="s">
        <v>1654</v>
      </c>
      <c r="H139">
        <v>3</v>
      </c>
      <c r="I139" t="s">
        <v>1641</v>
      </c>
      <c r="J139" t="s">
        <v>97</v>
      </c>
      <c r="K139">
        <v>-1</v>
      </c>
      <c r="L139">
        <v>-1</v>
      </c>
      <c r="M139">
        <v>-1</v>
      </c>
      <c r="N139">
        <v>0</v>
      </c>
      <c r="O139" s="70" t="s">
        <v>52</v>
      </c>
      <c r="P139" s="3">
        <f>IF(AND(G139&lt;&gt;"LIBSETS_SETTYPE_BATTLEGROUND",G139&lt;&gt;"LIBSETS_SETTYPE_SPECIAL",G139&lt;&gt;"LIBSETS_SETTYPE_MYTHIC"), IF(Q139&lt;&gt;"",VLOOKUP(Q139,'ESO zone constants'!$D$2:$H$4950,5,FALSE),""),"")</f>
        <v>678</v>
      </c>
      <c r="Q139" t="str">
        <f>IF(OR(K139="",K139&lt;=0,ISERROR(K139)),IF(AND(O139&lt;&gt;"",NOT(ISERROR(O139))),O139, ""),VLOOKUP(K139,'ESO wayshrine node constants'!$A$3:$D$10003,4,FALSE))</f>
        <v>Imperial City Prison</v>
      </c>
      <c r="S139" s="19" t="str">
        <f>IF(AND(R139&lt;&gt;"",NOT(ISERROR(R139))),R139,IF(P139&lt;&gt;"",IF(NOT(ISERROR(VLOOKUP(P139,'ESO Dungeon constants'!$D$3:$H$9999,5,FALSE))),VLOOKUP(P139,'ESO Dungeon constants'!$D$3:$I$9999,6,FALSE),VLOOKUP(P139,'ESO zone constants'!$H$2:$K$9984,4,FALSE)),""))</f>
        <v>DLC_IMPERIAL_CITY</v>
      </c>
      <c r="T139" s="3" t="str">
        <f>IF(S139&lt;&gt;"",VLOOKUP(S139,'LibSets constants'!$B$4:$C$1000,2,FALSE),"")</f>
        <v>Imperial City</v>
      </c>
      <c r="U139" s="33" t="s">
        <v>1726</v>
      </c>
      <c r="V139" s="40" t="s">
        <v>1727</v>
      </c>
      <c r="W139" s="40" t="s">
        <v>1808</v>
      </c>
      <c r="X139" s="3" t="str">
        <f>IF(G139&lt;&gt;"LIBSETS_SETTYPE_BATTLEGROUND",IF(G139&lt;&gt;"LIBSETS_SETTYPE_SPECIAL",IF(Y139&lt;&gt;"",VLOOKUP(Y139,'ESO zone constants'!$D$2:$H$4950,5,FALSE),""),""),"")</f>
        <v/>
      </c>
      <c r="Z139" s="40"/>
      <c r="AA139" s="40"/>
      <c r="AB139" s="40"/>
      <c r="AC139" s="3" t="str">
        <f>IF(G139&lt;&gt;"LIBSETS_SETTYPE_BATTLEGROUND",IF(G139&lt;&gt;"LIBSETS_SETTYPE_SPECIAL",IF(AD139&lt;&gt;"",VLOOKUP(AD139,'ESO zone constants'!$D$2:$H$4950,5,FALSE),""),""),"")</f>
        <v/>
      </c>
      <c r="AE139" s="40"/>
      <c r="AF139" s="40"/>
      <c r="AG139" s="40"/>
      <c r="AH139" s="3" t="str">
        <f>IF(G139&lt;&gt;"LIBSETS_SETTYPE_BATTLEGROUND",IF(G139&lt;&gt;"LIBSETS_SETTYPE_SPECIAL",IF(AI139&lt;&gt;"",VLOOKUP(AI139,'ESO zone constants'!$D$2:$H$4950,5,FALSE),""),""),"")</f>
        <v/>
      </c>
      <c r="AJ139" s="40"/>
      <c r="AK139" s="40"/>
      <c r="AL139" s="40"/>
      <c r="AM139" s="3" t="str">
        <f>IF(G139&lt;&gt;"LIBSETS_SETTYPE_BATTLEGROUND",IF(G139&lt;&gt;"LIBSETS_SETTYPE_SPECIAL",IF(AN139&lt;&gt;"",VLOOKUP(AN139,'ESO zone constants'!$D$2:$H$4950,5,FALSE),""),""),"")</f>
        <v/>
      </c>
      <c r="AO139" s="40"/>
      <c r="AP139" s="40"/>
      <c r="AQ139" s="40"/>
      <c r="AR139" s="3" t="str">
        <f>IF(G139&lt;&gt;"LIBSETS_SETTYPE_BATTLEGROUND",IF(G139&lt;&gt;"LIBSETS_SETTYPE_SPECIAL",IF(AS139&lt;&gt;"",VLOOKUP(AS139,'ESO zone constants'!$D$2:$H$4950,5,FALSE),""),""),"")</f>
        <v/>
      </c>
      <c r="AT139" s="40"/>
      <c r="AU139" s="40"/>
      <c r="AV139" s="40"/>
      <c r="AW139" s="21" t="str">
        <f t="shared" si="13"/>
        <v>[164] = {wayshrines={-1,-1,-1,}, dlcId=DLC_IMPERIAL_CITY</v>
      </c>
      <c r="AX139" s="21" t="str">
        <f t="shared" si="14"/>
        <v>, zoneIds={678}, veteran={[EQUIP_TYPE_HEAD]=true, [EQUIP_TYPE_SHOULDERS]=false}</v>
      </c>
      <c r="AY139" s="21" t="str">
        <f t="shared" si="15"/>
        <v>, setType=LIBSETS_SETTYPE_MONSTER</v>
      </c>
      <c r="AZ139" s="21" t="str">
        <f t="shared" si="16"/>
        <v>, dropMechanic={LIBSETS_DROP_MECHANIC_MONSTER_NAME}, dropMechanicNames={['en']='Lord Warden Dusk', ['de']='Hochwärter Dämmer'}},</v>
      </c>
      <c r="BA139" s="21" t="str">
        <f t="shared" si="17"/>
        <v xml:space="preserve"> --Lord Warden / Hochwärter   [Imperial City Prison]</v>
      </c>
    </row>
    <row r="140" spans="1:53" x14ac:dyDescent="0.25">
      <c r="A140" s="5">
        <v>165</v>
      </c>
      <c r="B140" t="s">
        <v>1002</v>
      </c>
      <c r="C140" t="s">
        <v>18</v>
      </c>
      <c r="D140" s="3">
        <f t="shared" si="12"/>
        <v>165</v>
      </c>
      <c r="G140" s="8" t="s">
        <v>1654</v>
      </c>
      <c r="H140">
        <v>2</v>
      </c>
      <c r="I140" t="s">
        <v>1641</v>
      </c>
      <c r="J140" t="s">
        <v>97</v>
      </c>
      <c r="K140">
        <v>-1</v>
      </c>
      <c r="L140">
        <v>-1</v>
      </c>
      <c r="M140">
        <v>-1</v>
      </c>
      <c r="N140">
        <v>0</v>
      </c>
      <c r="O140" s="70" t="s">
        <v>58</v>
      </c>
      <c r="P140" s="3">
        <f>IF(AND(G140&lt;&gt;"LIBSETS_SETTYPE_BATTLEGROUND",G140&lt;&gt;"LIBSETS_SETTYPE_SPECIAL",G140&lt;&gt;"LIBSETS_SETTYPE_MYTHIC"), IF(Q140&lt;&gt;"",VLOOKUP(Q140,'ESO zone constants'!$D$2:$H$4950,5,FALSE),""),"")</f>
        <v>933</v>
      </c>
      <c r="Q140" t="str">
        <f>IF(OR(K140="",K140&lt;=0,ISERROR(K140)),IF(AND(O140&lt;&gt;"",NOT(ISERROR(O140))),O140, ""),VLOOKUP(K140,'ESO wayshrine node constants'!$A$3:$D$10003,4,FALSE))</f>
        <v>Wayrest Sewers II</v>
      </c>
      <c r="S140" s="19" t="str">
        <f>IF(AND(R140&lt;&gt;"",NOT(ISERROR(R140))),R140,IF(P140&lt;&gt;"",IF(NOT(ISERROR(VLOOKUP(P140,'ESO Dungeon constants'!$D$3:$H$9999,5,FALSE))),VLOOKUP(P140,'ESO Dungeon constants'!$D$3:$I$9999,6,FALSE),VLOOKUP(P140,'ESO zone constants'!$H$2:$K$9984,4,FALSE)),""))</f>
        <v>DLC_BASE_GAME</v>
      </c>
      <c r="T140" s="3" t="str">
        <f>IF(S140&lt;&gt;"",VLOOKUP(S140,'LibSets constants'!$B$4:$C$1000,2,FALSE),"")</f>
        <v>Included in base game</v>
      </c>
      <c r="U140" s="33" t="s">
        <v>1726</v>
      </c>
      <c r="V140" s="40" t="s">
        <v>1832</v>
      </c>
      <c r="W140" s="46" t="s">
        <v>1833</v>
      </c>
      <c r="X140" s="3" t="str">
        <f>IF(G140&lt;&gt;"LIBSETS_SETTYPE_BATTLEGROUND",IF(G140&lt;&gt;"LIBSETS_SETTYPE_SPECIAL",IF(Y140&lt;&gt;"",VLOOKUP(Y140,'ESO zone constants'!$D$2:$H$4950,5,FALSE),""),""),"")</f>
        <v/>
      </c>
      <c r="Z140" s="40"/>
      <c r="AA140" s="40"/>
      <c r="AB140" s="40"/>
      <c r="AC140" s="3" t="str">
        <f>IF(G140&lt;&gt;"LIBSETS_SETTYPE_BATTLEGROUND",IF(G140&lt;&gt;"LIBSETS_SETTYPE_SPECIAL",IF(AD140&lt;&gt;"",VLOOKUP(AD140,'ESO zone constants'!$D$2:$H$4950,5,FALSE),""),""),"")</f>
        <v/>
      </c>
      <c r="AE140" s="40"/>
      <c r="AF140" s="40"/>
      <c r="AG140" s="40"/>
      <c r="AH140" s="3" t="str">
        <f>IF(G140&lt;&gt;"LIBSETS_SETTYPE_BATTLEGROUND",IF(G140&lt;&gt;"LIBSETS_SETTYPE_SPECIAL",IF(AI140&lt;&gt;"",VLOOKUP(AI140,'ESO zone constants'!$D$2:$H$4950,5,FALSE),""),""),"")</f>
        <v/>
      </c>
      <c r="AJ140" s="40"/>
      <c r="AK140" s="40"/>
      <c r="AL140" s="40"/>
      <c r="AM140" s="3" t="str">
        <f>IF(G140&lt;&gt;"LIBSETS_SETTYPE_BATTLEGROUND",IF(G140&lt;&gt;"LIBSETS_SETTYPE_SPECIAL",IF(AN140&lt;&gt;"",VLOOKUP(AN140,'ESO zone constants'!$D$2:$H$4950,5,FALSE),""),""),"")</f>
        <v/>
      </c>
      <c r="AO140" s="40"/>
      <c r="AP140" s="40"/>
      <c r="AQ140" s="40"/>
      <c r="AR140" s="3" t="str">
        <f>IF(G140&lt;&gt;"LIBSETS_SETTYPE_BATTLEGROUND",IF(G140&lt;&gt;"LIBSETS_SETTYPE_SPECIAL",IF(AS140&lt;&gt;"",VLOOKUP(AS140,'ESO zone constants'!$D$2:$H$4950,5,FALSE),""),""),"")</f>
        <v/>
      </c>
      <c r="AT140" s="40"/>
      <c r="AU140" s="40"/>
      <c r="AV140" s="40"/>
      <c r="AW140" s="21" t="str">
        <f t="shared" si="13"/>
        <v>[165] = {wayshrines={-1,-1,-1,}, dlcId=DLC_BASE_GAME</v>
      </c>
      <c r="AX140" s="21" t="str">
        <f t="shared" si="14"/>
        <v>, zoneIds={933}, veteran={[EQUIP_TYPE_HEAD]=true, [EQUIP_TYPE_SHOULDERS]=false}</v>
      </c>
      <c r="AY140" s="21" t="str">
        <f t="shared" si="15"/>
        <v>, setType=LIBSETS_SETTYPE_MONSTER</v>
      </c>
      <c r="AZ140" s="21" t="str">
        <f t="shared" si="16"/>
        <v>, dropMechanic={LIBSETS_DROP_MECHANIC_MONSTER_NAME}, dropMechanicNames={['en']='Varaine and Allene Pellingare', ['de']='Varaine und Allene Pellingare'}},</v>
      </c>
      <c r="BA140" s="21" t="str">
        <f t="shared" si="17"/>
        <v xml:space="preserve"> --Scourge Harvester / Geißelernter   [Wayrest Sewers II]</v>
      </c>
    </row>
    <row r="141" spans="1:53" x14ac:dyDescent="0.25">
      <c r="A141" s="5">
        <v>166</v>
      </c>
      <c r="B141" t="s">
        <v>1003</v>
      </c>
      <c r="C141" t="s">
        <v>5</v>
      </c>
      <c r="D141" s="3">
        <f t="shared" si="12"/>
        <v>166</v>
      </c>
      <c r="G141" s="8" t="s">
        <v>1654</v>
      </c>
      <c r="H141">
        <v>2</v>
      </c>
      <c r="I141" t="s">
        <v>1641</v>
      </c>
      <c r="J141" t="s">
        <v>97</v>
      </c>
      <c r="K141">
        <v>-1</v>
      </c>
      <c r="L141">
        <v>-1</v>
      </c>
      <c r="M141">
        <v>-1</v>
      </c>
      <c r="N141">
        <v>0</v>
      </c>
      <c r="O141" s="70" t="s">
        <v>46</v>
      </c>
      <c r="P141" s="3">
        <f>IF(AND(G141&lt;&gt;"LIBSETS_SETTYPE_BATTLEGROUND",G141&lt;&gt;"LIBSETS_SETTYPE_SPECIAL",G141&lt;&gt;"LIBSETS_SETTYPE_MYTHIC"), IF(Q141&lt;&gt;"",VLOOKUP(Q141,'ESO zone constants'!$D$2:$H$4950,5,FALSE),""),"")</f>
        <v>930</v>
      </c>
      <c r="Q141" t="str">
        <f>IF(OR(K141="",K141&lt;=0,ISERROR(K141)),IF(AND(O141&lt;&gt;"",NOT(ISERROR(O141))),O141, ""),VLOOKUP(K141,'ESO wayshrine node constants'!$A$3:$D$10003,4,FALSE))</f>
        <v>Darkshade Caverns II</v>
      </c>
      <c r="S141" s="19" t="str">
        <f>IF(AND(R141&lt;&gt;"",NOT(ISERROR(R141))),R141,IF(P141&lt;&gt;"",IF(NOT(ISERROR(VLOOKUP(P141,'ESO Dungeon constants'!$D$3:$H$9999,5,FALSE))),VLOOKUP(P141,'ESO Dungeon constants'!$D$3:$I$9999,6,FALSE),VLOOKUP(P141,'ESO zone constants'!$H$2:$K$9984,4,FALSE)),""))</f>
        <v>DLC_BASE_GAME</v>
      </c>
      <c r="T141" s="3" t="str">
        <f>IF(S141&lt;&gt;"",VLOOKUP(S141,'LibSets constants'!$B$4:$C$1000,2,FALSE),"")</f>
        <v>Included in base game</v>
      </c>
      <c r="U141" s="33" t="s">
        <v>1726</v>
      </c>
      <c r="V141" s="40" t="s">
        <v>1529</v>
      </c>
      <c r="W141" s="40" t="s">
        <v>1813</v>
      </c>
      <c r="X141" s="3" t="str">
        <f>IF(G141&lt;&gt;"LIBSETS_SETTYPE_BATTLEGROUND",IF(G141&lt;&gt;"LIBSETS_SETTYPE_SPECIAL",IF(Y141&lt;&gt;"",VLOOKUP(Y141,'ESO zone constants'!$D$2:$H$4950,5,FALSE),""),""),"")</f>
        <v/>
      </c>
      <c r="Z141" s="40"/>
      <c r="AA141" s="40"/>
      <c r="AB141" s="40"/>
      <c r="AC141" s="3" t="str">
        <f>IF(G141&lt;&gt;"LIBSETS_SETTYPE_BATTLEGROUND",IF(G141&lt;&gt;"LIBSETS_SETTYPE_SPECIAL",IF(AD141&lt;&gt;"",VLOOKUP(AD141,'ESO zone constants'!$D$2:$H$4950,5,FALSE),""),""),"")</f>
        <v/>
      </c>
      <c r="AE141" s="40"/>
      <c r="AF141" s="40"/>
      <c r="AG141" s="40"/>
      <c r="AH141" s="3" t="str">
        <f>IF(G141&lt;&gt;"LIBSETS_SETTYPE_BATTLEGROUND",IF(G141&lt;&gt;"LIBSETS_SETTYPE_SPECIAL",IF(AI141&lt;&gt;"",VLOOKUP(AI141,'ESO zone constants'!$D$2:$H$4950,5,FALSE),""),""),"")</f>
        <v/>
      </c>
      <c r="AJ141" s="40"/>
      <c r="AK141" s="40"/>
      <c r="AL141" s="40"/>
      <c r="AM141" s="3" t="str">
        <f>IF(G141&lt;&gt;"LIBSETS_SETTYPE_BATTLEGROUND",IF(G141&lt;&gt;"LIBSETS_SETTYPE_SPECIAL",IF(AN141&lt;&gt;"",VLOOKUP(AN141,'ESO zone constants'!$D$2:$H$4950,5,FALSE),""),""),"")</f>
        <v/>
      </c>
      <c r="AO141" s="40"/>
      <c r="AP141" s="40"/>
      <c r="AQ141" s="40"/>
      <c r="AR141" s="3" t="str">
        <f>IF(G141&lt;&gt;"LIBSETS_SETTYPE_BATTLEGROUND",IF(G141&lt;&gt;"LIBSETS_SETTYPE_SPECIAL",IF(AS141&lt;&gt;"",VLOOKUP(AS141,'ESO zone constants'!$D$2:$H$4950,5,FALSE),""),""),"")</f>
        <v/>
      </c>
      <c r="AT141" s="40"/>
      <c r="AU141" s="40"/>
      <c r="AV141" s="40"/>
      <c r="AW141" s="21" t="str">
        <f t="shared" si="13"/>
        <v>[166] = {wayshrines={-1,-1,-1,}, dlcId=DLC_BASE_GAME</v>
      </c>
      <c r="AX141" s="21" t="str">
        <f t="shared" si="14"/>
        <v>, zoneIds={930}, veteran={[EQUIP_TYPE_HEAD]=true, [EQUIP_TYPE_SHOULDERS]=false}</v>
      </c>
      <c r="AY141" s="21" t="str">
        <f t="shared" si="15"/>
        <v>, setType=LIBSETS_SETTYPE_MONSTER</v>
      </c>
      <c r="AZ141" s="21" t="str">
        <f t="shared" si="16"/>
        <v>, dropMechanic={LIBSETS_DROP_MECHANIC_MONSTER_NAME}, dropMechanicNames={['en']='The Engine Guardian', ['de']='Der Maschinenwächter'}},</v>
      </c>
      <c r="BA141" s="21" t="str">
        <f t="shared" si="17"/>
        <v xml:space="preserve"> --Engine Guardian / Maschinenwächter   [Darkshade Caverns II]</v>
      </c>
    </row>
    <row r="142" spans="1:53" x14ac:dyDescent="0.25">
      <c r="A142" s="5">
        <v>167</v>
      </c>
      <c r="B142" t="s">
        <v>1004</v>
      </c>
      <c r="C142" t="s">
        <v>16</v>
      </c>
      <c r="D142" s="3">
        <f t="shared" si="12"/>
        <v>167</v>
      </c>
      <c r="G142" s="8" t="s">
        <v>1654</v>
      </c>
      <c r="H142">
        <v>2</v>
      </c>
      <c r="I142" t="s">
        <v>1641</v>
      </c>
      <c r="J142" t="s">
        <v>97</v>
      </c>
      <c r="K142">
        <v>-1</v>
      </c>
      <c r="L142">
        <v>-1</v>
      </c>
      <c r="M142">
        <v>-1</v>
      </c>
      <c r="N142">
        <v>0</v>
      </c>
      <c r="O142" s="70" t="s">
        <v>56</v>
      </c>
      <c r="P142" s="3">
        <f>IF(AND(G142&lt;&gt;"LIBSETS_SETTYPE_BATTLEGROUND",G142&lt;&gt;"LIBSETS_SETTYPE_SPECIAL",G142&lt;&gt;"LIBSETS_SETTYPE_MYTHIC"), IF(Q142&lt;&gt;"",VLOOKUP(Q142,'ESO zone constants'!$D$2:$H$4950,5,FALSE),""),"")</f>
        <v>931</v>
      </c>
      <c r="Q142" t="str">
        <f>IF(OR(K142="",K142&lt;=0,ISERROR(K142)),IF(AND(O142&lt;&gt;"",NOT(ISERROR(O142))),O142, ""),VLOOKUP(K142,'ESO wayshrine node constants'!$A$3:$D$10003,4,FALSE))</f>
        <v>Elden Hollow II</v>
      </c>
      <c r="S142" s="19" t="str">
        <f>IF(AND(R142&lt;&gt;"",NOT(ISERROR(R142))),R142,IF(P142&lt;&gt;"",IF(NOT(ISERROR(VLOOKUP(P142,'ESO Dungeon constants'!$D$3:$H$9999,5,FALSE))),VLOOKUP(P142,'ESO Dungeon constants'!$D$3:$I$9999,6,FALSE),VLOOKUP(P142,'ESO zone constants'!$H$2:$K$9984,4,FALSE)),""))</f>
        <v>DLC_BASE_GAME</v>
      </c>
      <c r="T142" s="3" t="str">
        <f>IF(S142&lt;&gt;"",VLOOKUP(S142,'LibSets constants'!$B$4:$C$1000,2,FALSE),"")</f>
        <v>Included in base game</v>
      </c>
      <c r="U142" s="33" t="s">
        <v>1726</v>
      </c>
      <c r="V142" s="40" t="s">
        <v>1728</v>
      </c>
      <c r="W142" s="40" t="s">
        <v>1814</v>
      </c>
      <c r="X142" s="3" t="str">
        <f>IF(G142&lt;&gt;"LIBSETS_SETTYPE_BATTLEGROUND",IF(G142&lt;&gt;"LIBSETS_SETTYPE_SPECIAL",IF(Y142&lt;&gt;"",VLOOKUP(Y142,'ESO zone constants'!$D$2:$H$4950,5,FALSE),""),""),"")</f>
        <v/>
      </c>
      <c r="Z142" s="40"/>
      <c r="AA142" s="40"/>
      <c r="AB142" s="40"/>
      <c r="AC142" s="3" t="str">
        <f>IF(G142&lt;&gt;"LIBSETS_SETTYPE_BATTLEGROUND",IF(G142&lt;&gt;"LIBSETS_SETTYPE_SPECIAL",IF(AD142&lt;&gt;"",VLOOKUP(AD142,'ESO zone constants'!$D$2:$H$4950,5,FALSE),""),""),"")</f>
        <v/>
      </c>
      <c r="AE142" s="40"/>
      <c r="AF142" s="40"/>
      <c r="AG142" s="40"/>
      <c r="AH142" s="3" t="str">
        <f>IF(G142&lt;&gt;"LIBSETS_SETTYPE_BATTLEGROUND",IF(G142&lt;&gt;"LIBSETS_SETTYPE_SPECIAL",IF(AI142&lt;&gt;"",VLOOKUP(AI142,'ESO zone constants'!$D$2:$H$4950,5,FALSE),""),""),"")</f>
        <v/>
      </c>
      <c r="AJ142" s="40"/>
      <c r="AK142" s="40"/>
      <c r="AL142" s="40"/>
      <c r="AM142" s="3" t="str">
        <f>IF(G142&lt;&gt;"LIBSETS_SETTYPE_BATTLEGROUND",IF(G142&lt;&gt;"LIBSETS_SETTYPE_SPECIAL",IF(AN142&lt;&gt;"",VLOOKUP(AN142,'ESO zone constants'!$D$2:$H$4950,5,FALSE),""),""),"")</f>
        <v/>
      </c>
      <c r="AO142" s="40"/>
      <c r="AP142" s="40"/>
      <c r="AQ142" s="40"/>
      <c r="AR142" s="3" t="str">
        <f>IF(G142&lt;&gt;"LIBSETS_SETTYPE_BATTLEGROUND",IF(G142&lt;&gt;"LIBSETS_SETTYPE_SPECIAL",IF(AS142&lt;&gt;"",VLOOKUP(AS142,'ESO zone constants'!$D$2:$H$4950,5,FALSE),""),""),"")</f>
        <v/>
      </c>
      <c r="AT142" s="40"/>
      <c r="AU142" s="40"/>
      <c r="AV142" s="40"/>
      <c r="AW142" s="21" t="str">
        <f t="shared" si="13"/>
        <v>[167] = {wayshrines={-1,-1,-1,}, dlcId=DLC_BASE_GAME</v>
      </c>
      <c r="AX142" s="21" t="str">
        <f t="shared" si="14"/>
        <v>, zoneIds={931}, veteran={[EQUIP_TYPE_HEAD]=true, [EQUIP_TYPE_SHOULDERS]=false}</v>
      </c>
      <c r="AY142" s="21" t="str">
        <f t="shared" si="15"/>
        <v>, setType=LIBSETS_SETTYPE_MONSTER</v>
      </c>
      <c r="AZ142" s="21" t="str">
        <f t="shared" si="16"/>
        <v>, dropMechanic={LIBSETS_DROP_MECHANIC_MONSTER_NAME}, dropMechanicNames={['en']='Bogdan the Nightflame', ['de']='Bogdan die Nachtflamme'}},</v>
      </c>
      <c r="BA142" s="21" t="str">
        <f t="shared" si="17"/>
        <v xml:space="preserve"> --Nightflame / Nachtflamme   [Elden Hollow II]</v>
      </c>
    </row>
    <row r="143" spans="1:53" x14ac:dyDescent="0.25">
      <c r="A143" s="5">
        <v>168</v>
      </c>
      <c r="B143" t="s">
        <v>15</v>
      </c>
      <c r="C143" t="s">
        <v>15</v>
      </c>
      <c r="D143" s="3">
        <f t="shared" si="12"/>
        <v>168</v>
      </c>
      <c r="G143" s="8" t="s">
        <v>1654</v>
      </c>
      <c r="H143">
        <v>1</v>
      </c>
      <c r="I143" t="s">
        <v>1641</v>
      </c>
      <c r="J143" t="s">
        <v>97</v>
      </c>
      <c r="K143">
        <v>-1</v>
      </c>
      <c r="L143">
        <v>-1</v>
      </c>
      <c r="M143">
        <v>-1</v>
      </c>
      <c r="N143">
        <v>0</v>
      </c>
      <c r="O143" s="70" t="s">
        <v>55</v>
      </c>
      <c r="P143" s="3">
        <f>IF(AND(G143&lt;&gt;"LIBSETS_SETTYPE_BATTLEGROUND",G143&lt;&gt;"LIBSETS_SETTYPE_SPECIAL",G143&lt;&gt;"LIBSETS_SETTYPE_MYTHIC"), IF(Q143&lt;&gt;"",VLOOKUP(Q143,'ESO zone constants'!$D$2:$H$4950,5,FALSE),""),"")</f>
        <v>932</v>
      </c>
      <c r="Q143" t="str">
        <f>IF(OR(K143="",K143&lt;=0,ISERROR(K143)),IF(AND(O143&lt;&gt;"",NOT(ISERROR(O143))),O143, ""),VLOOKUP(K143,'ESO wayshrine node constants'!$A$3:$D$10003,4,FALSE))</f>
        <v>Crypt of Hearts II</v>
      </c>
      <c r="S143" s="19" t="str">
        <f>IF(AND(R143&lt;&gt;"",NOT(ISERROR(R143))),R143,IF(P143&lt;&gt;"",IF(NOT(ISERROR(VLOOKUP(P143,'ESO Dungeon constants'!$D$3:$H$9999,5,FALSE))),VLOOKUP(P143,'ESO Dungeon constants'!$D$3:$I$9999,6,FALSE),VLOOKUP(P143,'ESO zone constants'!$H$2:$K$9984,4,FALSE)),""))</f>
        <v>DLC_BASE_GAME</v>
      </c>
      <c r="T143" s="3" t="str">
        <f>IF(S143&lt;&gt;"",VLOOKUP(S143,'LibSets constants'!$B$4:$C$1000,2,FALSE),"")</f>
        <v>Included in base game</v>
      </c>
      <c r="U143" s="33" t="s">
        <v>1726</v>
      </c>
      <c r="V143" s="40" t="s">
        <v>1741</v>
      </c>
      <c r="W143" s="40" t="s">
        <v>1818</v>
      </c>
      <c r="X143" s="3" t="str">
        <f>IF(G143&lt;&gt;"LIBSETS_SETTYPE_BATTLEGROUND",IF(G143&lt;&gt;"LIBSETS_SETTYPE_SPECIAL",IF(Y143&lt;&gt;"",VLOOKUP(Y143,'ESO zone constants'!$D$2:$H$4950,5,FALSE),""),""),"")</f>
        <v/>
      </c>
      <c r="Z143" s="40"/>
      <c r="AA143" s="40"/>
      <c r="AB143" s="40"/>
      <c r="AC143" s="3" t="str">
        <f>IF(G143&lt;&gt;"LIBSETS_SETTYPE_BATTLEGROUND",IF(G143&lt;&gt;"LIBSETS_SETTYPE_SPECIAL",IF(AD143&lt;&gt;"",VLOOKUP(AD143,'ESO zone constants'!$D$2:$H$4950,5,FALSE),""),""),"")</f>
        <v/>
      </c>
      <c r="AE143" s="40"/>
      <c r="AF143" s="40"/>
      <c r="AG143" s="40"/>
      <c r="AH143" s="3" t="str">
        <f>IF(G143&lt;&gt;"LIBSETS_SETTYPE_BATTLEGROUND",IF(G143&lt;&gt;"LIBSETS_SETTYPE_SPECIAL",IF(AI143&lt;&gt;"",VLOOKUP(AI143,'ESO zone constants'!$D$2:$H$4950,5,FALSE),""),""),"")</f>
        <v/>
      </c>
      <c r="AJ143" s="40"/>
      <c r="AK143" s="40"/>
      <c r="AL143" s="40"/>
      <c r="AM143" s="3" t="str">
        <f>IF(G143&lt;&gt;"LIBSETS_SETTYPE_BATTLEGROUND",IF(G143&lt;&gt;"LIBSETS_SETTYPE_SPECIAL",IF(AN143&lt;&gt;"",VLOOKUP(AN143,'ESO zone constants'!$D$2:$H$4950,5,FALSE),""),""),"")</f>
        <v/>
      </c>
      <c r="AO143" s="40"/>
      <c r="AP143" s="40"/>
      <c r="AQ143" s="40"/>
      <c r="AR143" s="3" t="str">
        <f>IF(G143&lt;&gt;"LIBSETS_SETTYPE_BATTLEGROUND",IF(G143&lt;&gt;"LIBSETS_SETTYPE_SPECIAL",IF(AS143&lt;&gt;"",VLOOKUP(AS143,'ESO zone constants'!$D$2:$H$4950,5,FALSE),""),""),"")</f>
        <v/>
      </c>
      <c r="AT143" s="40"/>
      <c r="AU143" s="40"/>
      <c r="AV143" s="40"/>
      <c r="AW143" s="21" t="str">
        <f t="shared" si="13"/>
        <v>[168] = {wayshrines={-1,-1,-1,}, dlcId=DLC_BASE_GAME</v>
      </c>
      <c r="AX143" s="21" t="str">
        <f t="shared" si="14"/>
        <v>, zoneIds={932}, veteran={[EQUIP_TYPE_HEAD]=true, [EQUIP_TYPE_SHOULDERS]=false}</v>
      </c>
      <c r="AY143" s="21" t="str">
        <f t="shared" si="15"/>
        <v>, setType=LIBSETS_SETTYPE_MONSTER</v>
      </c>
      <c r="AZ143" s="21" t="str">
        <f t="shared" si="16"/>
        <v>, dropMechanic={LIBSETS_DROP_MECHANIC_MONSTER_NAME}, dropMechanicNames={['en']='Nerien\'eth', ['de']='Nerien\’eth'}},</v>
      </c>
      <c r="BA143" s="21" t="str">
        <f t="shared" si="17"/>
        <v xml:space="preserve"> --Nerien'eth / Nerien'eth   [Crypt of Hearts II]</v>
      </c>
    </row>
    <row r="144" spans="1:53" x14ac:dyDescent="0.25">
      <c r="A144" s="5">
        <v>169</v>
      </c>
      <c r="B144" t="s">
        <v>31</v>
      </c>
      <c r="C144" t="s">
        <v>31</v>
      </c>
      <c r="D144" s="3">
        <f t="shared" si="12"/>
        <v>169</v>
      </c>
      <c r="G144" s="8" t="s">
        <v>1654</v>
      </c>
      <c r="H144">
        <v>1</v>
      </c>
      <c r="I144" t="s">
        <v>1641</v>
      </c>
      <c r="J144" t="s">
        <v>97</v>
      </c>
      <c r="K144">
        <v>-1</v>
      </c>
      <c r="L144">
        <v>-1</v>
      </c>
      <c r="M144">
        <v>-1</v>
      </c>
      <c r="N144">
        <v>0</v>
      </c>
      <c r="O144" s="70" t="s">
        <v>71</v>
      </c>
      <c r="P144" s="3">
        <f>IF(AND(G144&lt;&gt;"LIBSETS_SETTYPE_BATTLEGROUND",G144&lt;&gt;"LIBSETS_SETTYPE_SPECIAL",G144&lt;&gt;"LIBSETS_SETTYPE_MYTHIC"), IF(Q144&lt;&gt;"",VLOOKUP(Q144,'ESO zone constants'!$D$2:$H$4950,5,FALSE),""),"")</f>
        <v>681</v>
      </c>
      <c r="Q144" t="str">
        <f>IF(OR(K144="",K144&lt;=0,ISERROR(K144)),IF(AND(O144&lt;&gt;"",NOT(ISERROR(O144))),O144, ""),VLOOKUP(K144,'ESO wayshrine node constants'!$A$3:$D$10003,4,FALSE))</f>
        <v>City of Ash II</v>
      </c>
      <c r="S144" s="19" t="str">
        <f>IF(AND(R144&lt;&gt;"",NOT(ISERROR(R144))),R144,IF(P144&lt;&gt;"",IF(NOT(ISERROR(VLOOKUP(P144,'ESO Dungeon constants'!$D$3:$H$9999,5,FALSE))),VLOOKUP(P144,'ESO Dungeon constants'!$D$3:$I$9999,6,FALSE),VLOOKUP(P144,'ESO zone constants'!$H$2:$K$9984,4,FALSE)),""))</f>
        <v>DLC_BASE_GAME</v>
      </c>
      <c r="T144" s="3" t="str">
        <f>IF(S144&lt;&gt;"",VLOOKUP(S144,'LibSets constants'!$B$4:$C$1000,2,FALSE),"")</f>
        <v>Included in base game</v>
      </c>
      <c r="U144" s="33" t="s">
        <v>1726</v>
      </c>
      <c r="V144" s="40" t="s">
        <v>31</v>
      </c>
      <c r="W144" s="40" t="s">
        <v>31</v>
      </c>
      <c r="X144" s="3" t="str">
        <f>IF(G144&lt;&gt;"LIBSETS_SETTYPE_BATTLEGROUND",IF(G144&lt;&gt;"LIBSETS_SETTYPE_SPECIAL",IF(Y144&lt;&gt;"",VLOOKUP(Y144,'ESO zone constants'!$D$2:$H$4950,5,FALSE),""),""),"")</f>
        <v/>
      </c>
      <c r="Z144" s="40"/>
      <c r="AA144" s="40"/>
      <c r="AB144" s="40"/>
      <c r="AC144" s="3" t="str">
        <f>IF(G144&lt;&gt;"LIBSETS_SETTYPE_BATTLEGROUND",IF(G144&lt;&gt;"LIBSETS_SETTYPE_SPECIAL",IF(AD144&lt;&gt;"",VLOOKUP(AD144,'ESO zone constants'!$D$2:$H$4950,5,FALSE),""),""),"")</f>
        <v/>
      </c>
      <c r="AE144" s="40"/>
      <c r="AF144" s="40"/>
      <c r="AG144" s="40"/>
      <c r="AH144" s="3" t="str">
        <f>IF(G144&lt;&gt;"LIBSETS_SETTYPE_BATTLEGROUND",IF(G144&lt;&gt;"LIBSETS_SETTYPE_SPECIAL",IF(AI144&lt;&gt;"",VLOOKUP(AI144,'ESO zone constants'!$D$2:$H$4950,5,FALSE),""),""),"")</f>
        <v/>
      </c>
      <c r="AJ144" s="40"/>
      <c r="AK144" s="40"/>
      <c r="AL144" s="40"/>
      <c r="AM144" s="3" t="str">
        <f>IF(G144&lt;&gt;"LIBSETS_SETTYPE_BATTLEGROUND",IF(G144&lt;&gt;"LIBSETS_SETTYPE_SPECIAL",IF(AN144&lt;&gt;"",VLOOKUP(AN144,'ESO zone constants'!$D$2:$H$4950,5,FALSE),""),""),"")</f>
        <v/>
      </c>
      <c r="AO144" s="40"/>
      <c r="AP144" s="40"/>
      <c r="AQ144" s="40"/>
      <c r="AR144" s="3" t="str">
        <f>IF(G144&lt;&gt;"LIBSETS_SETTYPE_BATTLEGROUND",IF(G144&lt;&gt;"LIBSETS_SETTYPE_SPECIAL",IF(AS144&lt;&gt;"",VLOOKUP(AS144,'ESO zone constants'!$D$2:$H$4950,5,FALSE),""),""),"")</f>
        <v/>
      </c>
      <c r="AT144" s="40"/>
      <c r="AU144" s="40"/>
      <c r="AV144" s="40"/>
      <c r="AW144" s="21" t="str">
        <f t="shared" si="13"/>
        <v>[169] = {wayshrines={-1,-1,-1,}, dlcId=DLC_BASE_GAME</v>
      </c>
      <c r="AX144" s="21" t="str">
        <f t="shared" si="14"/>
        <v>, zoneIds={681}, veteran={[EQUIP_TYPE_HEAD]=true, [EQUIP_TYPE_SHOULDERS]=false}</v>
      </c>
      <c r="AY144" s="21" t="str">
        <f t="shared" si="15"/>
        <v>, setType=LIBSETS_SETTYPE_MONSTER</v>
      </c>
      <c r="AZ144" s="21" t="str">
        <f t="shared" si="16"/>
        <v>, dropMechanic={LIBSETS_DROP_MECHANIC_MONSTER_NAME}, dropMechanicNames={['en']='Valkyn Skoria', ['de']='Valkyn Skoria'}},</v>
      </c>
      <c r="BA144" s="21" t="str">
        <f t="shared" si="17"/>
        <v xml:space="preserve"> --Valkyn Skoria / Valkyn Skoria   [City of Ash II]</v>
      </c>
    </row>
    <row r="145" spans="1:53" x14ac:dyDescent="0.25">
      <c r="A145" s="5">
        <v>170</v>
      </c>
      <c r="B145" t="s">
        <v>1005</v>
      </c>
      <c r="C145" t="s">
        <v>12</v>
      </c>
      <c r="D145" s="3">
        <f t="shared" si="12"/>
        <v>170</v>
      </c>
      <c r="G145" s="8" t="s">
        <v>1654</v>
      </c>
      <c r="H145">
        <v>2</v>
      </c>
      <c r="I145" t="s">
        <v>1641</v>
      </c>
      <c r="J145" t="s">
        <v>97</v>
      </c>
      <c r="K145">
        <v>-1</v>
      </c>
      <c r="L145">
        <v>-1</v>
      </c>
      <c r="M145">
        <v>-1</v>
      </c>
      <c r="N145">
        <v>0</v>
      </c>
      <c r="O145" s="70" t="s">
        <v>103</v>
      </c>
      <c r="P145" s="3">
        <f>IF(AND(G145&lt;&gt;"LIBSETS_SETTYPE_BATTLEGROUND",G145&lt;&gt;"LIBSETS_SETTYPE_SPECIAL",G145&lt;&gt;"LIBSETS_SETTYPE_MYTHIC"), IF(Q145&lt;&gt;"",VLOOKUP(Q145,'ESO zone constants'!$D$2:$H$4950,5,FALSE),""),"")</f>
        <v>935</v>
      </c>
      <c r="Q145" t="str">
        <f>IF(OR(K145="",K145&lt;=0,ISERROR(K145)),IF(AND(O145&lt;&gt;"",NOT(ISERROR(O145))),O145, ""),VLOOKUP(K145,'ESO wayshrine node constants'!$A$3:$D$10003,4,FALSE))</f>
        <v>The Banished Cells II</v>
      </c>
      <c r="S145" s="19" t="str">
        <f>IF(AND(R145&lt;&gt;"",NOT(ISERROR(R145))),R145,IF(P145&lt;&gt;"",IF(NOT(ISERROR(VLOOKUP(P145,'ESO Dungeon constants'!$D$3:$H$9999,5,FALSE))),VLOOKUP(P145,'ESO Dungeon constants'!$D$3:$I$9999,6,FALSE),VLOOKUP(P145,'ESO zone constants'!$H$2:$K$9984,4,FALSE)),""))</f>
        <v>DLC_BASE_GAME</v>
      </c>
      <c r="T145" s="3" t="str">
        <f>IF(S145&lt;&gt;"",VLOOKUP(S145,'LibSets constants'!$B$4:$C$1000,2,FALSE),"")</f>
        <v>Included in base game</v>
      </c>
      <c r="U145" s="33" t="s">
        <v>1726</v>
      </c>
      <c r="V145" s="40" t="s">
        <v>1531</v>
      </c>
      <c r="W145" s="40" t="s">
        <v>1826</v>
      </c>
      <c r="X145" s="3" t="str">
        <f>IF(G145&lt;&gt;"LIBSETS_SETTYPE_BATTLEGROUND",IF(G145&lt;&gt;"LIBSETS_SETTYPE_SPECIAL",IF(Y145&lt;&gt;"",VLOOKUP(Y145,'ESO zone constants'!$D$2:$H$4950,5,FALSE),""),""),"")</f>
        <v/>
      </c>
      <c r="Z145" s="40"/>
      <c r="AA145" s="40"/>
      <c r="AB145" s="40"/>
      <c r="AC145" s="3" t="str">
        <f>IF(G145&lt;&gt;"LIBSETS_SETTYPE_BATTLEGROUND",IF(G145&lt;&gt;"LIBSETS_SETTYPE_SPECIAL",IF(AD145&lt;&gt;"",VLOOKUP(AD145,'ESO zone constants'!$D$2:$H$4950,5,FALSE),""),""),"")</f>
        <v/>
      </c>
      <c r="AE145" s="40"/>
      <c r="AF145" s="40"/>
      <c r="AG145" s="40"/>
      <c r="AH145" s="3" t="str">
        <f>IF(G145&lt;&gt;"LIBSETS_SETTYPE_BATTLEGROUND",IF(G145&lt;&gt;"LIBSETS_SETTYPE_SPECIAL",IF(AI145&lt;&gt;"",VLOOKUP(AI145,'ESO zone constants'!$D$2:$H$4950,5,FALSE),""),""),"")</f>
        <v/>
      </c>
      <c r="AJ145" s="40"/>
      <c r="AK145" s="40"/>
      <c r="AL145" s="40"/>
      <c r="AM145" s="3" t="str">
        <f>IF(G145&lt;&gt;"LIBSETS_SETTYPE_BATTLEGROUND",IF(G145&lt;&gt;"LIBSETS_SETTYPE_SPECIAL",IF(AN145&lt;&gt;"",VLOOKUP(AN145,'ESO zone constants'!$D$2:$H$4950,5,FALSE),""),""),"")</f>
        <v/>
      </c>
      <c r="AO145" s="40"/>
      <c r="AP145" s="40"/>
      <c r="AQ145" s="40"/>
      <c r="AR145" s="3" t="str">
        <f>IF(G145&lt;&gt;"LIBSETS_SETTYPE_BATTLEGROUND",IF(G145&lt;&gt;"LIBSETS_SETTYPE_SPECIAL",IF(AS145&lt;&gt;"",VLOOKUP(AS145,'ESO zone constants'!$D$2:$H$4950,5,FALSE),""),""),"")</f>
        <v/>
      </c>
      <c r="AT145" s="40"/>
      <c r="AU145" s="40"/>
      <c r="AV145" s="40"/>
      <c r="AW145" s="21" t="str">
        <f t="shared" si="13"/>
        <v>[170] = {wayshrines={-1,-1,-1,}, dlcId=DLC_BASE_GAME</v>
      </c>
      <c r="AX145" s="21" t="str">
        <f t="shared" si="14"/>
        <v>, zoneIds={935}, veteran={[EQUIP_TYPE_HEAD]=true, [EQUIP_TYPE_SHOULDERS]=false}</v>
      </c>
      <c r="AY145" s="21" t="str">
        <f t="shared" si="15"/>
        <v>, setType=LIBSETS_SETTYPE_MONSTER</v>
      </c>
      <c r="AZ145" s="21" t="str">
        <f t="shared" si="16"/>
        <v>, dropMechanic={LIBSETS_DROP_MECHANIC_MONSTER_NAME}, dropMechanicNames={['en']='High Kinlord Rilis', ['de']='Sippenhochfürst Rilis'}},</v>
      </c>
      <c r="BA145" s="21" t="str">
        <f t="shared" si="17"/>
        <v xml:space="preserve"> --Maw of the Infernal / Schlund des Infernalen   [The Banished Cells II]</v>
      </c>
    </row>
    <row r="146" spans="1:53" x14ac:dyDescent="0.25">
      <c r="A146" s="12">
        <v>171</v>
      </c>
      <c r="B146" t="s">
        <v>1006</v>
      </c>
      <c r="C146" t="s">
        <v>1007</v>
      </c>
      <c r="D146" s="3">
        <f t="shared" si="12"/>
        <v>171</v>
      </c>
      <c r="F146" t="s">
        <v>1603</v>
      </c>
      <c r="G146" s="8" t="s">
        <v>1656</v>
      </c>
      <c r="I146" t="s">
        <v>97</v>
      </c>
      <c r="J146" t="s">
        <v>98</v>
      </c>
      <c r="K146">
        <v>-1</v>
      </c>
      <c r="L146">
        <v>-1</v>
      </c>
      <c r="M146">
        <v>-1</v>
      </c>
      <c r="N146">
        <v>0</v>
      </c>
      <c r="O146" s="70" t="s">
        <v>448</v>
      </c>
      <c r="P146" s="3">
        <f>IF(AND(G146&lt;&gt;"LIBSETS_SETTYPE_BATTLEGROUND",G146&lt;&gt;"LIBSETS_SETTYPE_SPECIAL",G146&lt;&gt;"LIBSETS_SETTYPE_MYTHIC"), IF(Q146&lt;&gt;"",VLOOKUP(Q146,'ESO zone constants'!$D$2:$H$4950,5,FALSE),""),"")</f>
        <v>636</v>
      </c>
      <c r="Q146" t="str">
        <f>IF(OR(K146="",K146&lt;=0,ISERROR(K146)),IF(AND(O146&lt;&gt;"",NOT(ISERROR(O146))),O146, ""),VLOOKUP(K146,'ESO wayshrine node constants'!$A$3:$D$10003,4,FALSE))</f>
        <v>Hel Ra Citadel</v>
      </c>
      <c r="S146" s="19" t="str">
        <f>IF(AND(R146&lt;&gt;"",NOT(ISERROR(R146))),R146,IF(P146&lt;&gt;"",IF(NOT(ISERROR(VLOOKUP(P146,'ESO Dungeon constants'!$D$3:$H$9999,5,FALSE))),VLOOKUP(P146,'ESO Dungeon constants'!$D$3:$I$9999,6,FALSE),VLOOKUP(P146,'ESO zone constants'!$H$2:$K$9984,4,FALSE)),""))</f>
        <v>DLC_BASE_GAME</v>
      </c>
      <c r="T146" s="3" t="str">
        <f>IF(S146&lt;&gt;"",VLOOKUP(S146,'LibSets constants'!$B$4:$C$1000,2,FALSE),"")</f>
        <v>Included in base game</v>
      </c>
      <c r="U146" s="33" t="s">
        <v>1726</v>
      </c>
      <c r="V146" s="40"/>
      <c r="W146" s="40"/>
      <c r="X146" s="3">
        <f>IF(G146&lt;&gt;"LIBSETS_SETTYPE_BATTLEGROUND",IF(G146&lt;&gt;"LIBSETS_SETTYPE_SPECIAL",IF(Y146&lt;&gt;"",VLOOKUP(Y146,'ESO zone constants'!$D$2:$H$4950,5,FALSE),""),""),"")</f>
        <v>639</v>
      </c>
      <c r="Y146" t="s">
        <v>451</v>
      </c>
      <c r="Z146" s="40"/>
      <c r="AA146" s="40"/>
      <c r="AB146" s="40"/>
      <c r="AC146" s="3">
        <f>IF(G146&lt;&gt;"LIBSETS_SETTYPE_BATTLEGROUND",IF(G146&lt;&gt;"LIBSETS_SETTYPE_SPECIAL",IF(AD146&lt;&gt;"",VLOOKUP(AD146,'ESO zone constants'!$D$2:$H$4950,5,FALSE),""),""),"")</f>
        <v>638</v>
      </c>
      <c r="AD146" t="s">
        <v>450</v>
      </c>
      <c r="AE146" s="40"/>
      <c r="AF146" s="40"/>
      <c r="AG146" s="40"/>
      <c r="AH146" s="3" t="str">
        <f>IF(G146&lt;&gt;"LIBSETS_SETTYPE_BATTLEGROUND",IF(G146&lt;&gt;"LIBSETS_SETTYPE_SPECIAL",IF(AI146&lt;&gt;"",VLOOKUP(AI146,'ESO zone constants'!$D$2:$H$4950,5,FALSE),""),""),"")</f>
        <v/>
      </c>
      <c r="AJ146" s="40"/>
      <c r="AK146" s="40"/>
      <c r="AL146" s="40"/>
      <c r="AM146" s="3" t="str">
        <f>IF(G146&lt;&gt;"LIBSETS_SETTYPE_BATTLEGROUND",IF(G146&lt;&gt;"LIBSETS_SETTYPE_SPECIAL",IF(AN146&lt;&gt;"",VLOOKUP(AN146,'ESO zone constants'!$D$2:$H$4950,5,FALSE),""),""),"")</f>
        <v/>
      </c>
      <c r="AO146" s="40"/>
      <c r="AP146" s="40"/>
      <c r="AQ146" s="40"/>
      <c r="AR146" s="3" t="str">
        <f>IF(G146&lt;&gt;"LIBSETS_SETTYPE_BATTLEGROUND",IF(G146&lt;&gt;"LIBSETS_SETTYPE_SPECIAL",IF(AS146&lt;&gt;"",VLOOKUP(AS146,'ESO zone constants'!$D$2:$H$4950,5,FALSE),""),""),"")</f>
        <v/>
      </c>
      <c r="AT146" s="40"/>
      <c r="AU146" s="40"/>
      <c r="AV146" s="40"/>
      <c r="AW146" s="21" t="str">
        <f t="shared" si="13"/>
        <v>[171] = {wayshrines={-1,-1,-1,}, dlcId=DLC_BASE_GAME</v>
      </c>
      <c r="AX146" s="21" t="str">
        <f t="shared" si="14"/>
        <v>, zoneIds={636,639,638}, veteran=false</v>
      </c>
      <c r="AY146" s="21" t="str">
        <f t="shared" si="15"/>
        <v>, setType=LIBSETS_SETTYPE_TRIAL, multiTrialSet=true</v>
      </c>
      <c r="AZ146" s="21" t="str">
        <f t="shared" si="16"/>
        <v>, dropMechanic={LIBSETS_DROP_MECHANIC_MONSTER_NAME}, dropMechanicNames={}},</v>
      </c>
      <c r="BA146" s="21" t="str">
        <f t="shared" si="17"/>
        <v xml:space="preserve"> --Eternal Warrior / Ewiger Krieger   [Hel Ra Citadel, Sanctum Ophidia, Aetherian Archive]</v>
      </c>
    </row>
    <row r="147" spans="1:53" x14ac:dyDescent="0.25">
      <c r="A147" s="12">
        <v>172</v>
      </c>
      <c r="B147" t="s">
        <v>1008</v>
      </c>
      <c r="C147" t="s">
        <v>1009</v>
      </c>
      <c r="D147" s="3">
        <f t="shared" si="12"/>
        <v>172</v>
      </c>
      <c r="F147" t="s">
        <v>1603</v>
      </c>
      <c r="G147" s="8" t="s">
        <v>1656</v>
      </c>
      <c r="I147" t="s">
        <v>97</v>
      </c>
      <c r="J147" t="s">
        <v>98</v>
      </c>
      <c r="K147">
        <v>-1</v>
      </c>
      <c r="L147">
        <v>-1</v>
      </c>
      <c r="M147">
        <v>-1</v>
      </c>
      <c r="N147">
        <v>0</v>
      </c>
      <c r="O147" s="70" t="s">
        <v>448</v>
      </c>
      <c r="P147" s="3">
        <f>IF(AND(G147&lt;&gt;"LIBSETS_SETTYPE_BATTLEGROUND",G147&lt;&gt;"LIBSETS_SETTYPE_SPECIAL",G147&lt;&gt;"LIBSETS_SETTYPE_MYTHIC"), IF(Q147&lt;&gt;"",VLOOKUP(Q147,'ESO zone constants'!$D$2:$H$4950,5,FALSE),""),"")</f>
        <v>636</v>
      </c>
      <c r="Q147" t="str">
        <f>IF(OR(K147="",K147&lt;=0,ISERROR(K147)),IF(AND(O147&lt;&gt;"",NOT(ISERROR(O147))),O147, ""),VLOOKUP(K147,'ESO wayshrine node constants'!$A$3:$D$10003,4,FALSE))</f>
        <v>Hel Ra Citadel</v>
      </c>
      <c r="S147" s="19" t="str">
        <f>IF(AND(R147&lt;&gt;"",NOT(ISERROR(R147))),R147,IF(P147&lt;&gt;"",IF(NOT(ISERROR(VLOOKUP(P147,'ESO Dungeon constants'!$D$3:$H$9999,5,FALSE))),VLOOKUP(P147,'ESO Dungeon constants'!$D$3:$I$9999,6,FALSE),VLOOKUP(P147,'ESO zone constants'!$H$2:$K$9984,4,FALSE)),""))</f>
        <v>DLC_BASE_GAME</v>
      </c>
      <c r="T147" s="3" t="str">
        <f>IF(S147&lt;&gt;"",VLOOKUP(S147,'LibSets constants'!$B$4:$C$1000,2,FALSE),"")</f>
        <v>Included in base game</v>
      </c>
      <c r="U147" s="33" t="s">
        <v>1726</v>
      </c>
      <c r="V147" s="40"/>
      <c r="W147" s="40"/>
      <c r="X147" s="3">
        <f>IF(G147&lt;&gt;"LIBSETS_SETTYPE_BATTLEGROUND",IF(G147&lt;&gt;"LIBSETS_SETTYPE_SPECIAL",IF(Y147&lt;&gt;"",VLOOKUP(Y147,'ESO zone constants'!$D$2:$H$4950,5,FALSE),""),""),"")</f>
        <v>639</v>
      </c>
      <c r="Y147" t="s">
        <v>451</v>
      </c>
      <c r="Z147" s="40"/>
      <c r="AA147" s="40"/>
      <c r="AB147" s="40"/>
      <c r="AC147" s="3">
        <f>IF(G147&lt;&gt;"LIBSETS_SETTYPE_BATTLEGROUND",IF(G147&lt;&gt;"LIBSETS_SETTYPE_SPECIAL",IF(AD147&lt;&gt;"",VLOOKUP(AD147,'ESO zone constants'!$D$2:$H$4950,5,FALSE),""),""),"")</f>
        <v>638</v>
      </c>
      <c r="AD147" t="s">
        <v>450</v>
      </c>
      <c r="AE147" s="40"/>
      <c r="AF147" s="40"/>
      <c r="AG147" s="40"/>
      <c r="AH147" s="3" t="str">
        <f>IF(G147&lt;&gt;"LIBSETS_SETTYPE_BATTLEGROUND",IF(G147&lt;&gt;"LIBSETS_SETTYPE_SPECIAL",IF(AI147&lt;&gt;"",VLOOKUP(AI147,'ESO zone constants'!$D$2:$H$4950,5,FALSE),""),""),"")</f>
        <v/>
      </c>
      <c r="AJ147" s="40"/>
      <c r="AK147" s="40"/>
      <c r="AL147" s="40"/>
      <c r="AM147" s="3" t="str">
        <f>IF(G147&lt;&gt;"LIBSETS_SETTYPE_BATTLEGROUND",IF(G147&lt;&gt;"LIBSETS_SETTYPE_SPECIAL",IF(AN147&lt;&gt;"",VLOOKUP(AN147,'ESO zone constants'!$D$2:$H$4950,5,FALSE),""),""),"")</f>
        <v/>
      </c>
      <c r="AO147" s="40"/>
      <c r="AP147" s="40"/>
      <c r="AQ147" s="40"/>
      <c r="AR147" s="3" t="str">
        <f>IF(G147&lt;&gt;"LIBSETS_SETTYPE_BATTLEGROUND",IF(G147&lt;&gt;"LIBSETS_SETTYPE_SPECIAL",IF(AS147&lt;&gt;"",VLOOKUP(AS147,'ESO zone constants'!$D$2:$H$4950,5,FALSE),""),""),"")</f>
        <v/>
      </c>
      <c r="AT147" s="40"/>
      <c r="AU147" s="40"/>
      <c r="AV147" s="40"/>
      <c r="AW147" s="21" t="str">
        <f t="shared" si="13"/>
        <v>[172] = {wayshrines={-1,-1,-1,}, dlcId=DLC_BASE_GAME</v>
      </c>
      <c r="AX147" s="21" t="str">
        <f t="shared" si="14"/>
        <v>, zoneIds={636,639,638}, veteran=false</v>
      </c>
      <c r="AY147" s="21" t="str">
        <f t="shared" si="15"/>
        <v>, setType=LIBSETS_SETTYPE_TRIAL, multiTrialSet=true</v>
      </c>
      <c r="AZ147" s="21" t="str">
        <f t="shared" si="16"/>
        <v>, dropMechanic={LIBSETS_DROP_MECHANIC_MONSTER_NAME}, dropMechanicNames={}},</v>
      </c>
      <c r="BA147" s="21" t="str">
        <f t="shared" si="17"/>
        <v xml:space="preserve"> --Infallible Mage / Unfehlbare Magierin   [Hel Ra Citadel, Sanctum Ophidia, Aetherian Archive]</v>
      </c>
    </row>
    <row r="148" spans="1:53" x14ac:dyDescent="0.25">
      <c r="A148" s="12">
        <v>173</v>
      </c>
      <c r="B148" t="s">
        <v>1010</v>
      </c>
      <c r="C148" t="s">
        <v>1011</v>
      </c>
      <c r="D148" s="3">
        <f t="shared" si="12"/>
        <v>173</v>
      </c>
      <c r="F148" t="s">
        <v>1603</v>
      </c>
      <c r="G148" s="8" t="s">
        <v>1656</v>
      </c>
      <c r="I148" t="s">
        <v>97</v>
      </c>
      <c r="J148" t="s">
        <v>98</v>
      </c>
      <c r="K148">
        <v>-1</v>
      </c>
      <c r="L148">
        <v>-1</v>
      </c>
      <c r="M148">
        <v>-1</v>
      </c>
      <c r="N148">
        <v>0</v>
      </c>
      <c r="O148" s="70" t="s">
        <v>448</v>
      </c>
      <c r="P148" s="3">
        <f>IF(AND(G148&lt;&gt;"LIBSETS_SETTYPE_BATTLEGROUND",G148&lt;&gt;"LIBSETS_SETTYPE_SPECIAL",G148&lt;&gt;"LIBSETS_SETTYPE_MYTHIC"), IF(Q148&lt;&gt;"",VLOOKUP(Q148,'ESO zone constants'!$D$2:$H$4950,5,FALSE),""),"")</f>
        <v>636</v>
      </c>
      <c r="Q148" t="str">
        <f>IF(OR(K148="",K148&lt;=0,ISERROR(K148)),IF(AND(O148&lt;&gt;"",NOT(ISERROR(O148))),O148, ""),VLOOKUP(K148,'ESO wayshrine node constants'!$A$3:$D$10003,4,FALSE))</f>
        <v>Hel Ra Citadel</v>
      </c>
      <c r="S148" s="19" t="str">
        <f>IF(AND(R148&lt;&gt;"",NOT(ISERROR(R148))),R148,IF(P148&lt;&gt;"",IF(NOT(ISERROR(VLOOKUP(P148,'ESO Dungeon constants'!$D$3:$H$9999,5,FALSE))),VLOOKUP(P148,'ESO Dungeon constants'!$D$3:$I$9999,6,FALSE),VLOOKUP(P148,'ESO zone constants'!$H$2:$K$9984,4,FALSE)),""))</f>
        <v>DLC_BASE_GAME</v>
      </c>
      <c r="T148" s="3" t="str">
        <f>IF(S148&lt;&gt;"",VLOOKUP(S148,'LibSets constants'!$B$4:$C$1000,2,FALSE),"")</f>
        <v>Included in base game</v>
      </c>
      <c r="U148" s="33" t="s">
        <v>1726</v>
      </c>
      <c r="V148" s="40"/>
      <c r="W148" s="40"/>
      <c r="X148" s="3">
        <f>IF(G148&lt;&gt;"LIBSETS_SETTYPE_BATTLEGROUND",IF(G148&lt;&gt;"LIBSETS_SETTYPE_SPECIAL",IF(Y148&lt;&gt;"",VLOOKUP(Y148,'ESO zone constants'!$D$2:$H$4950,5,FALSE),""),""),"")</f>
        <v>639</v>
      </c>
      <c r="Y148" t="s">
        <v>451</v>
      </c>
      <c r="Z148" s="40"/>
      <c r="AA148" s="40"/>
      <c r="AB148" s="40"/>
      <c r="AC148" s="3">
        <f>IF(G148&lt;&gt;"LIBSETS_SETTYPE_BATTLEGROUND",IF(G148&lt;&gt;"LIBSETS_SETTYPE_SPECIAL",IF(AD148&lt;&gt;"",VLOOKUP(AD148,'ESO zone constants'!$D$2:$H$4950,5,FALSE),""),""),"")</f>
        <v>638</v>
      </c>
      <c r="AD148" t="s">
        <v>450</v>
      </c>
      <c r="AE148" s="40"/>
      <c r="AF148" s="40"/>
      <c r="AG148" s="40"/>
      <c r="AH148" s="3" t="str">
        <f>IF(G148&lt;&gt;"LIBSETS_SETTYPE_BATTLEGROUND",IF(G148&lt;&gt;"LIBSETS_SETTYPE_SPECIAL",IF(AI148&lt;&gt;"",VLOOKUP(AI148,'ESO zone constants'!$D$2:$H$4950,5,FALSE),""),""),"")</f>
        <v/>
      </c>
      <c r="AJ148" s="40"/>
      <c r="AK148" s="40"/>
      <c r="AL148" s="40"/>
      <c r="AM148" s="3" t="str">
        <f>IF(G148&lt;&gt;"LIBSETS_SETTYPE_BATTLEGROUND",IF(G148&lt;&gt;"LIBSETS_SETTYPE_SPECIAL",IF(AN148&lt;&gt;"",VLOOKUP(AN148,'ESO zone constants'!$D$2:$H$4950,5,FALSE),""),""),"")</f>
        <v/>
      </c>
      <c r="AO148" s="40"/>
      <c r="AP148" s="40"/>
      <c r="AQ148" s="40"/>
      <c r="AR148" s="3" t="str">
        <f>IF(G148&lt;&gt;"LIBSETS_SETTYPE_BATTLEGROUND",IF(G148&lt;&gt;"LIBSETS_SETTYPE_SPECIAL",IF(AS148&lt;&gt;"",VLOOKUP(AS148,'ESO zone constants'!$D$2:$H$4950,5,FALSE),""),""),"")</f>
        <v/>
      </c>
      <c r="AT148" s="40"/>
      <c r="AU148" s="40"/>
      <c r="AV148" s="40"/>
      <c r="AW148" s="21" t="str">
        <f t="shared" si="13"/>
        <v>[173] = {wayshrines={-1,-1,-1,}, dlcId=DLC_BASE_GAME</v>
      </c>
      <c r="AX148" s="21" t="str">
        <f t="shared" si="14"/>
        <v>, zoneIds={636,639,638}, veteran=false</v>
      </c>
      <c r="AY148" s="21" t="str">
        <f t="shared" si="15"/>
        <v>, setType=LIBSETS_SETTYPE_TRIAL, multiTrialSet=true</v>
      </c>
      <c r="AZ148" s="21" t="str">
        <f t="shared" si="16"/>
        <v>, dropMechanic={LIBSETS_DROP_MECHANIC_MONSTER_NAME}, dropMechanicNames={}},</v>
      </c>
      <c r="BA148" s="21" t="str">
        <f t="shared" si="17"/>
        <v xml:space="preserve"> --Vicious Serpent / Boshafte Schlange   [Hel Ra Citadel, Sanctum Ophidia, Aetherian Archive]</v>
      </c>
    </row>
    <row r="149" spans="1:53" x14ac:dyDescent="0.25">
      <c r="A149" s="5">
        <v>176</v>
      </c>
      <c r="B149" t="s">
        <v>1012</v>
      </c>
      <c r="C149" t="s">
        <v>1013</v>
      </c>
      <c r="D149" s="3">
        <f t="shared" si="12"/>
        <v>176</v>
      </c>
      <c r="G149" s="8" t="s">
        <v>1649</v>
      </c>
      <c r="I149" t="s">
        <v>97</v>
      </c>
      <c r="J149" t="s">
        <v>97</v>
      </c>
      <c r="K149">
        <v>199</v>
      </c>
      <c r="L149">
        <v>201</v>
      </c>
      <c r="M149">
        <v>203</v>
      </c>
      <c r="N149">
        <v>5</v>
      </c>
      <c r="P149" s="3">
        <f>IF(AND(G149&lt;&gt;"LIBSETS_SETTYPE_BATTLEGROUND",G149&lt;&gt;"LIBSETS_SETTYPE_SPECIAL",G149&lt;&gt;"LIBSETS_SETTYPE_MYTHIC"), IF(Q149&lt;&gt;"",VLOOKUP(Q149,'ESO zone constants'!$D$2:$H$4950,5,FALSE),""),"")</f>
        <v>584</v>
      </c>
      <c r="Q149" t="str">
        <f>IF(OR(K149="",K149&lt;=0,ISERROR(K149)),IF(AND(O149&lt;&gt;"",NOT(ISERROR(O149))),O149, ""),VLOOKUP(K149,'ESO wayshrine node constants'!$A$3:$D$10003,4,FALSE))</f>
        <v>Imperial City</v>
      </c>
      <c r="S149" s="19" t="str">
        <f>IF(AND(R149&lt;&gt;"",NOT(ISERROR(R149))),R149,IF(P149&lt;&gt;"",IF(NOT(ISERROR(VLOOKUP(P149,'ESO Dungeon constants'!$D$3:$H$9999,5,FALSE))),VLOOKUP(P149,'ESO Dungeon constants'!$D$3:$I$9999,6,FALSE),VLOOKUP(P149,'ESO zone constants'!$H$2:$K$9984,4,FALSE)),""))</f>
        <v>DLC_IMPERIAL_CITY</v>
      </c>
      <c r="T149" s="3" t="str">
        <f>IF(S149&lt;&gt;"",VLOOKUP(S149,'LibSets constants'!$B$4:$C$1000,2,FALSE),"")</f>
        <v>Imperial City</v>
      </c>
      <c r="V149" s="44" t="str">
        <f>IF(U149&lt;&gt;"",IF(U149&lt;&gt;"LIBSETS_DROP_MECHANIC_MONSTER_NAME",VLOOKUP(U149,'LibSets constants'!$I$4:$L$1000,3,FALSE),""),"")</f>
        <v/>
      </c>
      <c r="W149" s="40" t="str">
        <f>IF(U149&lt;&gt;"",IF(U149&lt;&gt;"LIBSETS_DROP_MECHANIC_MONSTER_NAME",VLOOKUP(U149,'LibSets constants'!$I$4:$L$1000,4,FALSE),""),"")</f>
        <v/>
      </c>
      <c r="X149" s="3">
        <f>IF(G149&lt;&gt;"LIBSETS_SETTYPE_BATTLEGROUND",IF(G149&lt;&gt;"LIBSETS_SETTYPE_SPECIAL",IF(Y149&lt;&gt;"",VLOOKUP(Y149,'ESO zone constants'!$D$2:$H$4950,5,FALSE),""),""),"")</f>
        <v>584</v>
      </c>
      <c r="Y149" t="str">
        <f>VLOOKUP(L149,'ESO wayshrine node constants'!$A$3:$D$10003,4,FALSE)</f>
        <v>Imperial City</v>
      </c>
      <c r="Z149" s="45"/>
      <c r="AA149" s="44" t="str">
        <f>IF(Z149&lt;&gt;"",IF(Z149&lt;&gt;"LIBSETS_DROP_MECHANIC_MONSTER_NAME",VLOOKUP(Z149,'LibSets constants'!$I$4:$L$1000,3,FALSE),""),"")</f>
        <v/>
      </c>
      <c r="AB149" s="44" t="str">
        <f>IF(Z149&lt;&gt;"",IF(Z149&lt;&gt;"LIBSETS_DROP_MECHANIC_MONSTER_NAME",VLOOKUP(Z149,'LibSets constants'!$I$4:$L$1000,4,FALSE),""),"")</f>
        <v/>
      </c>
      <c r="AC149" s="3">
        <f>IF(G149&lt;&gt;"LIBSETS_SETTYPE_BATTLEGROUND",IF(G149&lt;&gt;"LIBSETS_SETTYPE_SPECIAL",IF(AD149&lt;&gt;"",VLOOKUP(AD149,'ESO zone constants'!$D$2:$H$4950,5,FALSE),""),""),"")</f>
        <v>584</v>
      </c>
      <c r="AD149" t="str">
        <f>VLOOKUP(M149,'ESO wayshrine node constants'!$A$3:$D$10003,4,FALSE)</f>
        <v>Imperial City</v>
      </c>
      <c r="AE149" s="45"/>
      <c r="AF149" s="44" t="str">
        <f>IF(AE149&lt;&gt;"",IF(AE149&lt;&gt;"LIBSETS_DROP_MECHANIC_MONSTER_NAME",VLOOKUP(AE149,'LibSets constants'!$I$4:$L$1000,3,FALSE),""),"")</f>
        <v/>
      </c>
      <c r="AG149" s="44" t="str">
        <f>IF(AE149&lt;&gt;"",IF(AE149&lt;&gt;"LIBSETS_DROP_MECHANIC_MONSTER_NAME",VLOOKUP(AE149,'LibSets constants'!$I$4:$L$1000,4,FALSE),""),"")</f>
        <v/>
      </c>
      <c r="AH149" s="3" t="str">
        <f>IF(G149&lt;&gt;"LIBSETS_SETTYPE_BATTLEGROUND",IF(G149&lt;&gt;"LIBSETS_SETTYPE_SPECIAL",IF(AI149&lt;&gt;"",VLOOKUP(AI149,'ESO zone constants'!$D$2:$H$4950,5,FALSE),""),""),"")</f>
        <v/>
      </c>
      <c r="AJ149" s="45"/>
      <c r="AK149" s="44" t="str">
        <f>IF(AJ149&lt;&gt;"",IF(AJ149&lt;&gt;"LIBSETS_DROP_MECHANIC_MONSTER_NAME",VLOOKUP(AJ149,'LibSets constants'!$I$4:$L$1000,3,FALSE),""),"")</f>
        <v/>
      </c>
      <c r="AL149" s="44" t="str">
        <f>IF(AJ149&lt;&gt;"",IF(AJ149&lt;&gt;"LIBSETS_DROP_MECHANIC_MONSTER_NAME",VLOOKUP(AJ149,'LibSets constants'!$I$4:$L$1000,4,FALSE),""),"")</f>
        <v/>
      </c>
      <c r="AM149" s="3" t="str">
        <f>IF(G149&lt;&gt;"LIBSETS_SETTYPE_BATTLEGROUND",IF(G149&lt;&gt;"LIBSETS_SETTYPE_SPECIAL",IF(AN149&lt;&gt;"",VLOOKUP(AN149,'ESO zone constants'!$D$2:$H$4950,5,FALSE),""),""),"")</f>
        <v/>
      </c>
      <c r="AO149" s="45"/>
      <c r="AP149" s="44" t="str">
        <f>IF(AO149&lt;&gt;"",IF(AO149&lt;&gt;"LIBSETS_DROP_MECHANIC_MONSTER_NAME",VLOOKUP(AO149,'LibSets constants'!$I$4:$L$1000,3,FALSE),""),"")</f>
        <v/>
      </c>
      <c r="AQ149" s="44" t="str">
        <f>IF(AO149&lt;&gt;"",IF(AO149&lt;&gt;"LIBSETS_DROP_MECHANIC_MONSTER_NAME",VLOOKUP(AO149,'LibSets constants'!$I$4:$L$1000,4,FALSE),""),"")</f>
        <v/>
      </c>
      <c r="AR149" s="3" t="str">
        <f>IF(G149&lt;&gt;"LIBSETS_SETTYPE_BATTLEGROUND",IF(G149&lt;&gt;"LIBSETS_SETTYPE_SPECIAL",IF(AS149&lt;&gt;"",VLOOKUP(AS149,'ESO zone constants'!$D$2:$H$4950,5,FALSE),""),""),"")</f>
        <v/>
      </c>
      <c r="AT149" s="45"/>
      <c r="AU149" s="44" t="str">
        <f>IF(AT149&lt;&gt;"",IF(AT149&lt;&gt;"LIBSETS_DROP_MECHANIC_MONSTER_NAME",VLOOKUP(AT149,'LibSets constants'!$I$4:$L$1000,3,FALSE),""),"")</f>
        <v/>
      </c>
      <c r="AV149" s="44" t="str">
        <f>IF(AT149&lt;&gt;"",IF(AT149&lt;&gt;"LIBSETS_DROP_MECHANIC_MONSTER_NAME",VLOOKUP(AT149,'LibSets constants'!$I$4:$L$1000,4,FALSE),""),"")</f>
        <v/>
      </c>
      <c r="AW149" s="21" t="str">
        <f t="shared" si="13"/>
        <v>[176] = {wayshrines={199,201,203,}, traitsNeeded=5, dlcId=DLC_IMPERIAL_CITY</v>
      </c>
      <c r="AX149" s="21" t="str">
        <f t="shared" si="14"/>
        <v>, zoneIds={584,584,584}, veteran=false</v>
      </c>
      <c r="AY149" s="21" t="str">
        <f t="shared" si="15"/>
        <v>, setType=LIBSETS_SETTYPE_CRAFTED</v>
      </c>
      <c r="AZ149" s="21" t="str">
        <f t="shared" si="16"/>
        <v>},</v>
      </c>
      <c r="BA149" s="21" t="str">
        <f t="shared" si="17"/>
        <v xml:space="preserve"> --Noble's Conquest / Adelssieg   [Imperial City, Imperial City, Imperial City]</v>
      </c>
    </row>
    <row r="150" spans="1:53" x14ac:dyDescent="0.25">
      <c r="A150" s="5">
        <v>177</v>
      </c>
      <c r="B150" t="s">
        <v>1014</v>
      </c>
      <c r="C150" t="s">
        <v>1015</v>
      </c>
      <c r="D150" s="3">
        <f t="shared" si="12"/>
        <v>177</v>
      </c>
      <c r="G150" s="8" t="s">
        <v>1649</v>
      </c>
      <c r="I150" t="s">
        <v>97</v>
      </c>
      <c r="J150" t="s">
        <v>97</v>
      </c>
      <c r="K150">
        <v>199</v>
      </c>
      <c r="L150">
        <v>201</v>
      </c>
      <c r="M150">
        <v>203</v>
      </c>
      <c r="N150">
        <v>7</v>
      </c>
      <c r="P150" s="3">
        <f>IF(AND(G150&lt;&gt;"LIBSETS_SETTYPE_BATTLEGROUND",G150&lt;&gt;"LIBSETS_SETTYPE_SPECIAL",G150&lt;&gt;"LIBSETS_SETTYPE_MYTHIC"), IF(Q150&lt;&gt;"",VLOOKUP(Q150,'ESO zone constants'!$D$2:$H$4950,5,FALSE),""),"")</f>
        <v>584</v>
      </c>
      <c r="Q150" t="str">
        <f>IF(OR(K150="",K150&lt;=0,ISERROR(K150)),IF(AND(O150&lt;&gt;"",NOT(ISERROR(O150))),O150, ""),VLOOKUP(K150,'ESO wayshrine node constants'!$A$3:$D$10003,4,FALSE))</f>
        <v>Imperial City</v>
      </c>
      <c r="S150" s="19" t="str">
        <f>IF(AND(R150&lt;&gt;"",NOT(ISERROR(R150))),R150,IF(P150&lt;&gt;"",IF(NOT(ISERROR(VLOOKUP(P150,'ESO Dungeon constants'!$D$3:$H$9999,5,FALSE))),VLOOKUP(P150,'ESO Dungeon constants'!$D$3:$I$9999,6,FALSE),VLOOKUP(P150,'ESO zone constants'!$H$2:$K$9984,4,FALSE)),""))</f>
        <v>DLC_IMPERIAL_CITY</v>
      </c>
      <c r="T150" s="3" t="str">
        <f>IF(S150&lt;&gt;"",VLOOKUP(S150,'LibSets constants'!$B$4:$C$1000,2,FALSE),"")</f>
        <v>Imperial City</v>
      </c>
      <c r="V150" s="3" t="str">
        <f>IF(U150&lt;&gt;"",IF(U150&lt;&gt;"LIBSETS_DROP_MECHANIC_MONSTER_NAME",VLOOKUP(U150,'LibSets constants'!$I$4:$L$1000,3,FALSE),""),"")</f>
        <v/>
      </c>
      <c r="W150" s="40" t="str">
        <f>IF(U150&lt;&gt;"",IF(U150&lt;&gt;"LIBSETS_DROP_MECHANIC_MONSTER_NAME",VLOOKUP(U150,'LibSets constants'!$I$4:$L$1000,4,FALSE),""),"")</f>
        <v/>
      </c>
      <c r="X150" s="3">
        <f>IF(G150&lt;&gt;"LIBSETS_SETTYPE_BATTLEGROUND",IF(G150&lt;&gt;"LIBSETS_SETTYPE_SPECIAL",IF(Y150&lt;&gt;"",VLOOKUP(Y150,'ESO zone constants'!$D$2:$H$4950,5,FALSE),""),""),"")</f>
        <v>584</v>
      </c>
      <c r="Y150" t="str">
        <f>VLOOKUP(L150,'ESO wayshrine node constants'!$A$3:$D$10003,4,FALSE)</f>
        <v>Imperial City</v>
      </c>
      <c r="AA150" s="3" t="str">
        <f>IF(Z150&lt;&gt;"",IF(Z150&lt;&gt;"LIBSETS_DROP_MECHANIC_MONSTER_NAME",VLOOKUP(Z150,'LibSets constants'!$I$4:$L$1000,3,FALSE),""),"")</f>
        <v/>
      </c>
      <c r="AB150" s="3" t="str">
        <f>IF(Z150&lt;&gt;"",IF(Z150&lt;&gt;"LIBSETS_DROP_MECHANIC_MONSTER_NAME",VLOOKUP(Z150,'LibSets constants'!$I$4:$L$1000,4,FALSE),""),"")</f>
        <v/>
      </c>
      <c r="AC150" s="3">
        <f>IF(G150&lt;&gt;"LIBSETS_SETTYPE_BATTLEGROUND",IF(G150&lt;&gt;"LIBSETS_SETTYPE_SPECIAL",IF(AD150&lt;&gt;"",VLOOKUP(AD150,'ESO zone constants'!$D$2:$H$4950,5,FALSE),""),""),"")</f>
        <v>584</v>
      </c>
      <c r="AD150" t="str">
        <f>VLOOKUP(M150,'ESO wayshrine node constants'!$A$3:$D$10003,4,FALSE)</f>
        <v>Imperial City</v>
      </c>
      <c r="AF150" s="3" t="str">
        <f>IF(AE150&lt;&gt;"",IF(AE150&lt;&gt;"LIBSETS_DROP_MECHANIC_MONSTER_NAME",VLOOKUP(AE150,'LibSets constants'!$I$4:$L$1000,3,FALSE),""),"")</f>
        <v/>
      </c>
      <c r="AG150" s="3" t="str">
        <f>IF(AE150&lt;&gt;"",IF(AE150&lt;&gt;"LIBSETS_DROP_MECHANIC_MONSTER_NAME",VLOOKUP(AE150,'LibSets constants'!$I$4:$L$1000,4,FALSE),""),"")</f>
        <v/>
      </c>
      <c r="AH150" s="3" t="str">
        <f>IF(G150&lt;&gt;"LIBSETS_SETTYPE_BATTLEGROUND",IF(G150&lt;&gt;"LIBSETS_SETTYPE_SPECIAL",IF(AI150&lt;&gt;"",VLOOKUP(AI150,'ESO zone constants'!$D$2:$H$4950,5,FALSE),""),""),"")</f>
        <v/>
      </c>
      <c r="AK150" s="3" t="str">
        <f>IF(AJ150&lt;&gt;"",IF(AJ150&lt;&gt;"LIBSETS_DROP_MECHANIC_MONSTER_NAME",VLOOKUP(AJ150,'LibSets constants'!$I$4:$L$1000,3,FALSE),""),"")</f>
        <v/>
      </c>
      <c r="AL150" s="3" t="str">
        <f>IF(AJ150&lt;&gt;"",IF(AJ150&lt;&gt;"LIBSETS_DROP_MECHANIC_MONSTER_NAME",VLOOKUP(AJ150,'LibSets constants'!$I$4:$L$1000,4,FALSE),""),"")</f>
        <v/>
      </c>
      <c r="AM150" s="3" t="str">
        <f>IF(G150&lt;&gt;"LIBSETS_SETTYPE_BATTLEGROUND",IF(G150&lt;&gt;"LIBSETS_SETTYPE_SPECIAL",IF(AN150&lt;&gt;"",VLOOKUP(AN150,'ESO zone constants'!$D$2:$H$4950,5,FALSE),""),""),"")</f>
        <v/>
      </c>
      <c r="AP150" s="3" t="str">
        <f>IF(AO150&lt;&gt;"",IF(AO150&lt;&gt;"LIBSETS_DROP_MECHANIC_MONSTER_NAME",VLOOKUP(AO150,'LibSets constants'!$I$4:$L$1000,3,FALSE),""),"")</f>
        <v/>
      </c>
      <c r="AQ150" s="3" t="str">
        <f>IF(AO150&lt;&gt;"",IF(AO150&lt;&gt;"LIBSETS_DROP_MECHANIC_MONSTER_NAME",VLOOKUP(AO150,'LibSets constants'!$I$4:$L$1000,4,FALSE),""),"")</f>
        <v/>
      </c>
      <c r="AR150" s="3" t="str">
        <f>IF(G150&lt;&gt;"LIBSETS_SETTYPE_BATTLEGROUND",IF(G150&lt;&gt;"LIBSETS_SETTYPE_SPECIAL",IF(AS150&lt;&gt;"",VLOOKUP(AS150,'ESO zone constants'!$D$2:$H$4950,5,FALSE),""),""),"")</f>
        <v/>
      </c>
      <c r="AU150" s="3" t="str">
        <f>IF(AT150&lt;&gt;"",IF(AT150&lt;&gt;"LIBSETS_DROP_MECHANIC_MONSTER_NAME",VLOOKUP(AT150,'LibSets constants'!$I$4:$L$1000,3,FALSE),""),"")</f>
        <v/>
      </c>
      <c r="AV150" s="3" t="str">
        <f>IF(AT150&lt;&gt;"",IF(AT150&lt;&gt;"LIBSETS_DROP_MECHANIC_MONSTER_NAME",VLOOKUP(AT150,'LibSets constants'!$I$4:$L$1000,4,FALSE),""),"")</f>
        <v/>
      </c>
      <c r="AW150" s="21" t="str">
        <f t="shared" si="13"/>
        <v>[177] = {wayshrines={199,201,203,}, traitsNeeded=7, dlcId=DLC_IMPERIAL_CITY</v>
      </c>
      <c r="AX150" s="21" t="str">
        <f t="shared" si="14"/>
        <v>, zoneIds={584,584,584}, veteran=false</v>
      </c>
      <c r="AY150" s="21" t="str">
        <f t="shared" si="15"/>
        <v>, setType=LIBSETS_SETTYPE_CRAFTED</v>
      </c>
      <c r="AZ150" s="21" t="str">
        <f t="shared" si="16"/>
        <v>},</v>
      </c>
      <c r="BA150" s="21" t="str">
        <f t="shared" si="17"/>
        <v xml:space="preserve"> --Redistributor / Umverteilung   [Imperial City, Imperial City, Imperial City]</v>
      </c>
    </row>
    <row r="151" spans="1:53" x14ac:dyDescent="0.25">
      <c r="A151" s="5">
        <v>178</v>
      </c>
      <c r="B151" t="s">
        <v>1016</v>
      </c>
      <c r="C151" t="s">
        <v>1017</v>
      </c>
      <c r="D151" s="3">
        <f t="shared" si="12"/>
        <v>178</v>
      </c>
      <c r="G151" s="8" t="s">
        <v>1649</v>
      </c>
      <c r="I151" t="s">
        <v>97</v>
      </c>
      <c r="J151" t="s">
        <v>97</v>
      </c>
      <c r="K151">
        <v>199</v>
      </c>
      <c r="L151">
        <v>201</v>
      </c>
      <c r="M151">
        <v>203</v>
      </c>
      <c r="N151">
        <v>9</v>
      </c>
      <c r="P151" s="3">
        <f>IF(AND(G151&lt;&gt;"LIBSETS_SETTYPE_BATTLEGROUND",G151&lt;&gt;"LIBSETS_SETTYPE_SPECIAL",G151&lt;&gt;"LIBSETS_SETTYPE_MYTHIC"), IF(Q151&lt;&gt;"",VLOOKUP(Q151,'ESO zone constants'!$D$2:$H$4950,5,FALSE),""),"")</f>
        <v>584</v>
      </c>
      <c r="Q151" t="str">
        <f>IF(OR(K151="",K151&lt;=0,ISERROR(K151)),IF(AND(O151&lt;&gt;"",NOT(ISERROR(O151))),O151, ""),VLOOKUP(K151,'ESO wayshrine node constants'!$A$3:$D$10003,4,FALSE))</f>
        <v>Imperial City</v>
      </c>
      <c r="S151" s="19" t="str">
        <f>IF(AND(R151&lt;&gt;"",NOT(ISERROR(R151))),R151,IF(P151&lt;&gt;"",IF(NOT(ISERROR(VLOOKUP(P151,'ESO Dungeon constants'!$D$3:$H$9999,5,FALSE))),VLOOKUP(P151,'ESO Dungeon constants'!$D$3:$I$9999,6,FALSE),VLOOKUP(P151,'ESO zone constants'!$H$2:$K$9984,4,FALSE)),""))</f>
        <v>DLC_IMPERIAL_CITY</v>
      </c>
      <c r="T151" s="3" t="str">
        <f>IF(S151&lt;&gt;"",VLOOKUP(S151,'LibSets constants'!$B$4:$C$1000,2,FALSE),"")</f>
        <v>Imperial City</v>
      </c>
      <c r="V151" s="3" t="str">
        <f>IF(U151&lt;&gt;"",IF(U151&lt;&gt;"LIBSETS_DROP_MECHANIC_MONSTER_NAME",VLOOKUP(U151,'LibSets constants'!$I$4:$L$1000,3,FALSE),""),"")</f>
        <v/>
      </c>
      <c r="W151" s="40" t="str">
        <f>IF(U151&lt;&gt;"",IF(U151&lt;&gt;"LIBSETS_DROP_MECHANIC_MONSTER_NAME",VLOOKUP(U151,'LibSets constants'!$I$4:$L$1000,4,FALSE),""),"")</f>
        <v/>
      </c>
      <c r="X151" s="3">
        <f>IF(G151&lt;&gt;"LIBSETS_SETTYPE_BATTLEGROUND",IF(G151&lt;&gt;"LIBSETS_SETTYPE_SPECIAL",IF(Y151&lt;&gt;"",VLOOKUP(Y151,'ESO zone constants'!$D$2:$H$4950,5,FALSE),""),""),"")</f>
        <v>584</v>
      </c>
      <c r="Y151" t="str">
        <f>VLOOKUP(L151,'ESO wayshrine node constants'!$A$3:$D$10003,4,FALSE)</f>
        <v>Imperial City</v>
      </c>
      <c r="AA151" s="3" t="str">
        <f>IF(Z151&lt;&gt;"",IF(Z151&lt;&gt;"LIBSETS_DROP_MECHANIC_MONSTER_NAME",VLOOKUP(Z151,'LibSets constants'!$I$4:$L$1000,3,FALSE),""),"")</f>
        <v/>
      </c>
      <c r="AB151" s="3" t="str">
        <f>IF(Z151&lt;&gt;"",IF(Z151&lt;&gt;"LIBSETS_DROP_MECHANIC_MONSTER_NAME",VLOOKUP(Z151,'LibSets constants'!$I$4:$L$1000,4,FALSE),""),"")</f>
        <v/>
      </c>
      <c r="AC151" s="3">
        <f>IF(G151&lt;&gt;"LIBSETS_SETTYPE_BATTLEGROUND",IF(G151&lt;&gt;"LIBSETS_SETTYPE_SPECIAL",IF(AD151&lt;&gt;"",VLOOKUP(AD151,'ESO zone constants'!$D$2:$H$4950,5,FALSE),""),""),"")</f>
        <v>584</v>
      </c>
      <c r="AD151" t="str">
        <f>VLOOKUP(M151,'ESO wayshrine node constants'!$A$3:$D$10003,4,FALSE)</f>
        <v>Imperial City</v>
      </c>
      <c r="AF151" s="3" t="str">
        <f>IF(AE151&lt;&gt;"",IF(AE151&lt;&gt;"LIBSETS_DROP_MECHANIC_MONSTER_NAME",VLOOKUP(AE151,'LibSets constants'!$I$4:$L$1000,3,FALSE),""),"")</f>
        <v/>
      </c>
      <c r="AG151" s="3" t="str">
        <f>IF(AE151&lt;&gt;"",IF(AE151&lt;&gt;"LIBSETS_DROP_MECHANIC_MONSTER_NAME",VLOOKUP(AE151,'LibSets constants'!$I$4:$L$1000,4,FALSE),""),"")</f>
        <v/>
      </c>
      <c r="AH151" s="3" t="str">
        <f>IF(G151&lt;&gt;"LIBSETS_SETTYPE_BATTLEGROUND",IF(G151&lt;&gt;"LIBSETS_SETTYPE_SPECIAL",IF(AI151&lt;&gt;"",VLOOKUP(AI151,'ESO zone constants'!$D$2:$H$4950,5,FALSE),""),""),"")</f>
        <v/>
      </c>
      <c r="AK151" s="3" t="str">
        <f>IF(AJ151&lt;&gt;"",IF(AJ151&lt;&gt;"LIBSETS_DROP_MECHANIC_MONSTER_NAME",VLOOKUP(AJ151,'LibSets constants'!$I$4:$L$1000,3,FALSE),""),"")</f>
        <v/>
      </c>
      <c r="AL151" s="3" t="str">
        <f>IF(AJ151&lt;&gt;"",IF(AJ151&lt;&gt;"LIBSETS_DROP_MECHANIC_MONSTER_NAME",VLOOKUP(AJ151,'LibSets constants'!$I$4:$L$1000,4,FALSE),""),"")</f>
        <v/>
      </c>
      <c r="AM151" s="3" t="str">
        <f>IF(G151&lt;&gt;"LIBSETS_SETTYPE_BATTLEGROUND",IF(G151&lt;&gt;"LIBSETS_SETTYPE_SPECIAL",IF(AN151&lt;&gt;"",VLOOKUP(AN151,'ESO zone constants'!$D$2:$H$4950,5,FALSE),""),""),"")</f>
        <v/>
      </c>
      <c r="AP151" s="3" t="str">
        <f>IF(AO151&lt;&gt;"",IF(AO151&lt;&gt;"LIBSETS_DROP_MECHANIC_MONSTER_NAME",VLOOKUP(AO151,'LibSets constants'!$I$4:$L$1000,3,FALSE),""),"")</f>
        <v/>
      </c>
      <c r="AQ151" s="3" t="str">
        <f>IF(AO151&lt;&gt;"",IF(AO151&lt;&gt;"LIBSETS_DROP_MECHANIC_MONSTER_NAME",VLOOKUP(AO151,'LibSets constants'!$I$4:$L$1000,4,FALSE),""),"")</f>
        <v/>
      </c>
      <c r="AR151" s="3" t="str">
        <f>IF(G151&lt;&gt;"LIBSETS_SETTYPE_BATTLEGROUND",IF(G151&lt;&gt;"LIBSETS_SETTYPE_SPECIAL",IF(AS151&lt;&gt;"",VLOOKUP(AS151,'ESO zone constants'!$D$2:$H$4950,5,FALSE),""),""),"")</f>
        <v/>
      </c>
      <c r="AU151" s="3" t="str">
        <f>IF(AT151&lt;&gt;"",IF(AT151&lt;&gt;"LIBSETS_DROP_MECHANIC_MONSTER_NAME",VLOOKUP(AT151,'LibSets constants'!$I$4:$L$1000,3,FALSE),""),"")</f>
        <v/>
      </c>
      <c r="AV151" s="3" t="str">
        <f>IF(AT151&lt;&gt;"",IF(AT151&lt;&gt;"LIBSETS_DROP_MECHANIC_MONSTER_NAME",VLOOKUP(AT151,'LibSets constants'!$I$4:$L$1000,4,FALSE),""),"")</f>
        <v/>
      </c>
      <c r="AW151" s="21" t="str">
        <f t="shared" si="13"/>
        <v>[178] = {wayshrines={199,201,203,}, traitsNeeded=9, dlcId=DLC_IMPERIAL_CITY</v>
      </c>
      <c r="AX151" s="21" t="str">
        <f t="shared" si="14"/>
        <v>, zoneIds={584,584,584}, veteran=false</v>
      </c>
      <c r="AY151" s="21" t="str">
        <f t="shared" si="15"/>
        <v>, setType=LIBSETS_SETTYPE_CRAFTED</v>
      </c>
      <c r="AZ151" s="21" t="str">
        <f t="shared" si="16"/>
        <v>},</v>
      </c>
      <c r="BA151" s="21" t="str">
        <f t="shared" si="17"/>
        <v xml:space="preserve"> --Armor Master / Rüstungsmeister   [Imperial City, Imperial City, Imperial City]</v>
      </c>
    </row>
    <row r="152" spans="1:53" x14ac:dyDescent="0.25">
      <c r="A152" s="12">
        <v>179</v>
      </c>
      <c r="B152" t="s">
        <v>1018</v>
      </c>
      <c r="C152" t="s">
        <v>1019</v>
      </c>
      <c r="D152" s="3">
        <f t="shared" si="12"/>
        <v>179</v>
      </c>
      <c r="F152" t="s">
        <v>39</v>
      </c>
      <c r="G152" s="8" t="s">
        <v>1653</v>
      </c>
      <c r="I152" t="s">
        <v>97</v>
      </c>
      <c r="J152" t="s">
        <v>97</v>
      </c>
      <c r="K152">
        <v>-1</v>
      </c>
      <c r="L152">
        <v>-1</v>
      </c>
      <c r="M152">
        <v>-1</v>
      </c>
      <c r="N152">
        <v>0</v>
      </c>
      <c r="O152" s="70" t="s">
        <v>454</v>
      </c>
      <c r="P152" s="3">
        <f>IF(AND(G152&lt;&gt;"LIBSETS_SETTYPE_BATTLEGROUND",G152&lt;&gt;"LIBSETS_SETTYPE_SPECIAL",G152&lt;&gt;"LIBSETS_SETTYPE_MYTHIC"), IF(Q152&lt;&gt;"",VLOOKUP(Q152,'ESO zone constants'!$D$2:$H$4950,5,FALSE),""),"")</f>
        <v>643</v>
      </c>
      <c r="Q152" t="str">
        <f>IF(OR(K152="",K152&lt;=0,ISERROR(K152)),IF(AND(O152&lt;&gt;"",NOT(ISERROR(O152))),O152, ""),VLOOKUP(K152,'ESO wayshrine node constants'!$A$3:$D$10003,4,FALSE))</f>
        <v>Imperial Sewers</v>
      </c>
      <c r="S152" s="19" t="str">
        <f>IF(AND(R152&lt;&gt;"",NOT(ISERROR(R152))),R152,IF(P152&lt;&gt;"",IF(NOT(ISERROR(VLOOKUP(P152,'ESO Dungeon constants'!$D$3:$H$9999,5,FALSE))),VLOOKUP(P152,'ESO Dungeon constants'!$D$3:$I$9999,6,FALSE),VLOOKUP(P152,'ESO zone constants'!$H$2:$K$9984,4,FALSE)),""))</f>
        <v>DLC_IMPERIAL_CITY</v>
      </c>
      <c r="T152" s="3" t="str">
        <f>IF(S152&lt;&gt;"",VLOOKUP(S152,'LibSets constants'!$B$4:$C$1000,2,FALSE),"")</f>
        <v>Imperial City</v>
      </c>
      <c r="V152" s="3" t="str">
        <f>IF(U152&lt;&gt;"",IF(U152&lt;&gt;"LIBSETS_DROP_MECHANIC_MONSTER_NAME",VLOOKUP(U152,'LibSets constants'!$I$4:$L$1000,3,FALSE),""),"")</f>
        <v/>
      </c>
      <c r="W152" s="40" t="str">
        <f>IF(U152&lt;&gt;"",IF(U152&lt;&gt;"LIBSETS_DROP_MECHANIC_MONSTER_NAME",VLOOKUP(U152,'LibSets constants'!$I$4:$L$1000,4,FALSE),""),"")</f>
        <v/>
      </c>
      <c r="X152" s="3" t="str">
        <f>IF(G152&lt;&gt;"LIBSETS_SETTYPE_BATTLEGROUND",IF(G152&lt;&gt;"LIBSETS_SETTYPE_SPECIAL",IF(Y152&lt;&gt;"",VLOOKUP(Y152,'ESO zone constants'!$D$2:$H$4950,5,FALSE),""),""),"")</f>
        <v/>
      </c>
      <c r="AA152" s="3" t="str">
        <f>IF(Z152&lt;&gt;"",IF(Z152&lt;&gt;"LIBSETS_DROP_MECHANIC_MONSTER_NAME",VLOOKUP(Z152,'LibSets constants'!$I$4:$L$1000,3,FALSE),""),"")</f>
        <v/>
      </c>
      <c r="AB152" s="3" t="str">
        <f>IF(Z152&lt;&gt;"",IF(Z152&lt;&gt;"LIBSETS_DROP_MECHANIC_MONSTER_NAME",VLOOKUP(Z152,'LibSets constants'!$I$4:$L$1000,4,FALSE),""),"")</f>
        <v/>
      </c>
      <c r="AC152" s="3" t="str">
        <f>IF(G152&lt;&gt;"LIBSETS_SETTYPE_BATTLEGROUND",IF(G152&lt;&gt;"LIBSETS_SETTYPE_SPECIAL",IF(AD152&lt;&gt;"",VLOOKUP(AD152,'ESO zone constants'!$D$2:$H$4950,5,FALSE),""),""),"")</f>
        <v/>
      </c>
      <c r="AF152" s="3" t="str">
        <f>IF(AE152&lt;&gt;"",IF(AE152&lt;&gt;"LIBSETS_DROP_MECHANIC_MONSTER_NAME",VLOOKUP(AE152,'LibSets constants'!$I$4:$L$1000,3,FALSE),""),"")</f>
        <v/>
      </c>
      <c r="AG152" s="3" t="str">
        <f>IF(AE152&lt;&gt;"",IF(AE152&lt;&gt;"LIBSETS_DROP_MECHANIC_MONSTER_NAME",VLOOKUP(AE152,'LibSets constants'!$I$4:$L$1000,4,FALSE),""),"")</f>
        <v/>
      </c>
      <c r="AH152" s="3" t="str">
        <f>IF(G152&lt;&gt;"LIBSETS_SETTYPE_BATTLEGROUND",IF(G152&lt;&gt;"LIBSETS_SETTYPE_SPECIAL",IF(AI152&lt;&gt;"",VLOOKUP(AI152,'ESO zone constants'!$D$2:$H$4950,5,FALSE),""),""),"")</f>
        <v/>
      </c>
      <c r="AK152" s="3" t="str">
        <f>IF(AJ152&lt;&gt;"",IF(AJ152&lt;&gt;"LIBSETS_DROP_MECHANIC_MONSTER_NAME",VLOOKUP(AJ152,'LibSets constants'!$I$4:$L$1000,3,FALSE),""),"")</f>
        <v/>
      </c>
      <c r="AL152" s="3" t="str">
        <f>IF(AJ152&lt;&gt;"",IF(AJ152&lt;&gt;"LIBSETS_DROP_MECHANIC_MONSTER_NAME",VLOOKUP(AJ152,'LibSets constants'!$I$4:$L$1000,4,FALSE),""),"")</f>
        <v/>
      </c>
      <c r="AM152" s="3" t="str">
        <f>IF(G152&lt;&gt;"LIBSETS_SETTYPE_BATTLEGROUND",IF(G152&lt;&gt;"LIBSETS_SETTYPE_SPECIAL",IF(AN152&lt;&gt;"",VLOOKUP(AN152,'ESO zone constants'!$D$2:$H$4950,5,FALSE),""),""),"")</f>
        <v/>
      </c>
      <c r="AP152" s="3" t="str">
        <f>IF(AO152&lt;&gt;"",IF(AO152&lt;&gt;"LIBSETS_DROP_MECHANIC_MONSTER_NAME",VLOOKUP(AO152,'LibSets constants'!$I$4:$L$1000,3,FALSE),""),"")</f>
        <v/>
      </c>
      <c r="AQ152" s="3" t="str">
        <f>IF(AO152&lt;&gt;"",IF(AO152&lt;&gt;"LIBSETS_DROP_MECHANIC_MONSTER_NAME",VLOOKUP(AO152,'LibSets constants'!$I$4:$L$1000,4,FALSE),""),"")</f>
        <v/>
      </c>
      <c r="AR152" s="3" t="str">
        <f>IF(G152&lt;&gt;"LIBSETS_SETTYPE_BATTLEGROUND",IF(G152&lt;&gt;"LIBSETS_SETTYPE_SPECIAL",IF(AS152&lt;&gt;"",VLOOKUP(AS152,'ESO zone constants'!$D$2:$H$4950,5,FALSE),""),""),"")</f>
        <v/>
      </c>
      <c r="AU152" s="3" t="str">
        <f>IF(AT152&lt;&gt;"",IF(AT152&lt;&gt;"LIBSETS_DROP_MECHANIC_MONSTER_NAME",VLOOKUP(AT152,'LibSets constants'!$I$4:$L$1000,3,FALSE),""),"")</f>
        <v/>
      </c>
      <c r="AV152" s="3" t="str">
        <f>IF(AT152&lt;&gt;"",IF(AT152&lt;&gt;"LIBSETS_DROP_MECHANIC_MONSTER_NAME",VLOOKUP(AT152,'LibSets constants'!$I$4:$L$1000,4,FALSE),""),"")</f>
        <v/>
      </c>
      <c r="AW152" s="21" t="str">
        <f t="shared" si="13"/>
        <v>[179] = {wayshrines={-1,-1,-1,}, dlcId=DLC_IMPERIAL_CITY</v>
      </c>
      <c r="AX152" s="21" t="str">
        <f t="shared" si="14"/>
        <v>, zoneIds={643}, veteran=false</v>
      </c>
      <c r="AY152" s="21" t="str">
        <f t="shared" si="15"/>
        <v>, setType=LIBSETS_SETTYPE_IMPERIALCITY</v>
      </c>
      <c r="AZ152" s="21" t="str">
        <f t="shared" si="16"/>
        <v>},</v>
      </c>
      <c r="BA152" s="21" t="str">
        <f t="shared" si="17"/>
        <v xml:space="preserve"> --Black Rose / Schwarze Rose   [Imperial Sewers]</v>
      </c>
    </row>
    <row r="153" spans="1:53" x14ac:dyDescent="0.25">
      <c r="A153" s="12">
        <v>180</v>
      </c>
      <c r="B153" t="s">
        <v>1020</v>
      </c>
      <c r="C153" t="s">
        <v>1021</v>
      </c>
      <c r="D153" s="3">
        <f t="shared" si="12"/>
        <v>180</v>
      </c>
      <c r="F153" t="s">
        <v>39</v>
      </c>
      <c r="G153" s="8" t="s">
        <v>1653</v>
      </c>
      <c r="I153" t="s">
        <v>97</v>
      </c>
      <c r="J153" t="s">
        <v>97</v>
      </c>
      <c r="K153">
        <v>-1</v>
      </c>
      <c r="L153">
        <v>-1</v>
      </c>
      <c r="M153">
        <v>-1</v>
      </c>
      <c r="N153">
        <v>0</v>
      </c>
      <c r="O153" s="70" t="s">
        <v>454</v>
      </c>
      <c r="P153" s="3">
        <f>IF(AND(G153&lt;&gt;"LIBSETS_SETTYPE_BATTLEGROUND",G153&lt;&gt;"LIBSETS_SETTYPE_SPECIAL",G153&lt;&gt;"LIBSETS_SETTYPE_MYTHIC"), IF(Q153&lt;&gt;"",VLOOKUP(Q153,'ESO zone constants'!$D$2:$H$4950,5,FALSE),""),"")</f>
        <v>643</v>
      </c>
      <c r="Q153" t="str">
        <f>IF(OR(K153="",K153&lt;=0,ISERROR(K153)),IF(AND(O153&lt;&gt;"",NOT(ISERROR(O153))),O153, ""),VLOOKUP(K153,'ESO wayshrine node constants'!$A$3:$D$10003,4,FALSE))</f>
        <v>Imperial Sewers</v>
      </c>
      <c r="S153" s="19" t="str">
        <f>IF(AND(R153&lt;&gt;"",NOT(ISERROR(R153))),R153,IF(P153&lt;&gt;"",IF(NOT(ISERROR(VLOOKUP(P153,'ESO Dungeon constants'!$D$3:$H$9999,5,FALSE))),VLOOKUP(P153,'ESO Dungeon constants'!$D$3:$I$9999,6,FALSE),VLOOKUP(P153,'ESO zone constants'!$H$2:$K$9984,4,FALSE)),""))</f>
        <v>DLC_IMPERIAL_CITY</v>
      </c>
      <c r="T153" s="3" t="str">
        <f>IF(S153&lt;&gt;"",VLOOKUP(S153,'LibSets constants'!$B$4:$C$1000,2,FALSE),"")</f>
        <v>Imperial City</v>
      </c>
      <c r="V153" s="3" t="str">
        <f>IF(U153&lt;&gt;"",IF(U153&lt;&gt;"LIBSETS_DROP_MECHANIC_MONSTER_NAME",VLOOKUP(U153,'LibSets constants'!$I$4:$L$1000,3,FALSE),""),"")</f>
        <v/>
      </c>
      <c r="W153" s="40" t="str">
        <f>IF(U153&lt;&gt;"",IF(U153&lt;&gt;"LIBSETS_DROP_MECHANIC_MONSTER_NAME",VLOOKUP(U153,'LibSets constants'!$I$4:$L$1000,4,FALSE),""),"")</f>
        <v/>
      </c>
      <c r="X153" s="3" t="str">
        <f>IF(G153&lt;&gt;"LIBSETS_SETTYPE_BATTLEGROUND",IF(G153&lt;&gt;"LIBSETS_SETTYPE_SPECIAL",IF(Y153&lt;&gt;"",VLOOKUP(Y153,'ESO zone constants'!$D$2:$H$4950,5,FALSE),""),""),"")</f>
        <v/>
      </c>
      <c r="AA153" s="3" t="str">
        <f>IF(Z153&lt;&gt;"",IF(Z153&lt;&gt;"LIBSETS_DROP_MECHANIC_MONSTER_NAME",VLOOKUP(Z153,'LibSets constants'!$I$4:$L$1000,3,FALSE),""),"")</f>
        <v/>
      </c>
      <c r="AB153" s="3" t="str">
        <f>IF(Z153&lt;&gt;"",IF(Z153&lt;&gt;"LIBSETS_DROP_MECHANIC_MONSTER_NAME",VLOOKUP(Z153,'LibSets constants'!$I$4:$L$1000,4,FALSE),""),"")</f>
        <v/>
      </c>
      <c r="AC153" s="3" t="str">
        <f>IF(G153&lt;&gt;"LIBSETS_SETTYPE_BATTLEGROUND",IF(G153&lt;&gt;"LIBSETS_SETTYPE_SPECIAL",IF(AD153&lt;&gt;"",VLOOKUP(AD153,'ESO zone constants'!$D$2:$H$4950,5,FALSE),""),""),"")</f>
        <v/>
      </c>
      <c r="AF153" s="3" t="str">
        <f>IF(AE153&lt;&gt;"",IF(AE153&lt;&gt;"LIBSETS_DROP_MECHANIC_MONSTER_NAME",VLOOKUP(AE153,'LibSets constants'!$I$4:$L$1000,3,FALSE),""),"")</f>
        <v/>
      </c>
      <c r="AG153" s="3" t="str">
        <f>IF(AE153&lt;&gt;"",IF(AE153&lt;&gt;"LIBSETS_DROP_MECHANIC_MONSTER_NAME",VLOOKUP(AE153,'LibSets constants'!$I$4:$L$1000,4,FALSE),""),"")</f>
        <v/>
      </c>
      <c r="AH153" s="3" t="str">
        <f>IF(G153&lt;&gt;"LIBSETS_SETTYPE_BATTLEGROUND",IF(G153&lt;&gt;"LIBSETS_SETTYPE_SPECIAL",IF(AI153&lt;&gt;"",VLOOKUP(AI153,'ESO zone constants'!$D$2:$H$4950,5,FALSE),""),""),"")</f>
        <v/>
      </c>
      <c r="AK153" s="3" t="str">
        <f>IF(AJ153&lt;&gt;"",IF(AJ153&lt;&gt;"LIBSETS_DROP_MECHANIC_MONSTER_NAME",VLOOKUP(AJ153,'LibSets constants'!$I$4:$L$1000,3,FALSE),""),"")</f>
        <v/>
      </c>
      <c r="AL153" s="3" t="str">
        <f>IF(AJ153&lt;&gt;"",IF(AJ153&lt;&gt;"LIBSETS_DROP_MECHANIC_MONSTER_NAME",VLOOKUP(AJ153,'LibSets constants'!$I$4:$L$1000,4,FALSE),""),"")</f>
        <v/>
      </c>
      <c r="AM153" s="3" t="str">
        <f>IF(G153&lt;&gt;"LIBSETS_SETTYPE_BATTLEGROUND",IF(G153&lt;&gt;"LIBSETS_SETTYPE_SPECIAL",IF(AN153&lt;&gt;"",VLOOKUP(AN153,'ESO zone constants'!$D$2:$H$4950,5,FALSE),""),""),"")</f>
        <v/>
      </c>
      <c r="AP153" s="3" t="str">
        <f>IF(AO153&lt;&gt;"",IF(AO153&lt;&gt;"LIBSETS_DROP_MECHANIC_MONSTER_NAME",VLOOKUP(AO153,'LibSets constants'!$I$4:$L$1000,3,FALSE),""),"")</f>
        <v/>
      </c>
      <c r="AQ153" s="3" t="str">
        <f>IF(AO153&lt;&gt;"",IF(AO153&lt;&gt;"LIBSETS_DROP_MECHANIC_MONSTER_NAME",VLOOKUP(AO153,'LibSets constants'!$I$4:$L$1000,4,FALSE),""),"")</f>
        <v/>
      </c>
      <c r="AR153" s="3" t="str">
        <f>IF(G153&lt;&gt;"LIBSETS_SETTYPE_BATTLEGROUND",IF(G153&lt;&gt;"LIBSETS_SETTYPE_SPECIAL",IF(AS153&lt;&gt;"",VLOOKUP(AS153,'ESO zone constants'!$D$2:$H$4950,5,FALSE),""),""),"")</f>
        <v/>
      </c>
      <c r="AU153" s="3" t="str">
        <f>IF(AT153&lt;&gt;"",IF(AT153&lt;&gt;"LIBSETS_DROP_MECHANIC_MONSTER_NAME",VLOOKUP(AT153,'LibSets constants'!$I$4:$L$1000,3,FALSE),""),"")</f>
        <v/>
      </c>
      <c r="AV153" s="3" t="str">
        <f>IF(AT153&lt;&gt;"",IF(AT153&lt;&gt;"LIBSETS_DROP_MECHANIC_MONSTER_NAME",VLOOKUP(AT153,'LibSets constants'!$I$4:$L$1000,4,FALSE),""),"")</f>
        <v/>
      </c>
      <c r="AW153" s="21" t="str">
        <f t="shared" si="13"/>
        <v>[180] = {wayshrines={-1,-1,-1,}, dlcId=DLC_IMPERIAL_CITY</v>
      </c>
      <c r="AX153" s="21" t="str">
        <f t="shared" si="14"/>
        <v>, zoneIds={643}, veteran=false</v>
      </c>
      <c r="AY153" s="21" t="str">
        <f t="shared" si="15"/>
        <v>, setType=LIBSETS_SETTYPE_IMPERIALCITY</v>
      </c>
      <c r="AZ153" s="21" t="str">
        <f t="shared" si="16"/>
        <v>},</v>
      </c>
      <c r="BA153" s="21" t="str">
        <f t="shared" si="17"/>
        <v xml:space="preserve"> --Powerful Assault / Kraftvoller Ansturm   [Imperial Sewers]</v>
      </c>
    </row>
    <row r="154" spans="1:53" x14ac:dyDescent="0.25">
      <c r="A154" s="12">
        <v>181</v>
      </c>
      <c r="B154" t="s">
        <v>1022</v>
      </c>
      <c r="C154" t="s">
        <v>1023</v>
      </c>
      <c r="D154" s="3">
        <f t="shared" si="12"/>
        <v>181</v>
      </c>
      <c r="F154" t="s">
        <v>39</v>
      </c>
      <c r="G154" s="8" t="s">
        <v>1653</v>
      </c>
      <c r="I154" t="s">
        <v>97</v>
      </c>
      <c r="J154" t="s">
        <v>97</v>
      </c>
      <c r="K154">
        <v>-1</v>
      </c>
      <c r="L154">
        <v>-1</v>
      </c>
      <c r="M154">
        <v>-1</v>
      </c>
      <c r="N154">
        <v>0</v>
      </c>
      <c r="O154" s="70" t="s">
        <v>454</v>
      </c>
      <c r="P154" s="3">
        <f>IF(AND(G154&lt;&gt;"LIBSETS_SETTYPE_BATTLEGROUND",G154&lt;&gt;"LIBSETS_SETTYPE_SPECIAL",G154&lt;&gt;"LIBSETS_SETTYPE_MYTHIC"), IF(Q154&lt;&gt;"",VLOOKUP(Q154,'ESO zone constants'!$D$2:$H$4950,5,FALSE),""),"")</f>
        <v>643</v>
      </c>
      <c r="Q154" t="str">
        <f>IF(OR(K154="",K154&lt;=0,ISERROR(K154)),IF(AND(O154&lt;&gt;"",NOT(ISERROR(O154))),O154, ""),VLOOKUP(K154,'ESO wayshrine node constants'!$A$3:$D$10003,4,FALSE))</f>
        <v>Imperial Sewers</v>
      </c>
      <c r="S154" s="19" t="str">
        <f>IF(AND(R154&lt;&gt;"",NOT(ISERROR(R154))),R154,IF(P154&lt;&gt;"",IF(NOT(ISERROR(VLOOKUP(P154,'ESO Dungeon constants'!$D$3:$H$9999,5,FALSE))),VLOOKUP(P154,'ESO Dungeon constants'!$D$3:$I$9999,6,FALSE),VLOOKUP(P154,'ESO zone constants'!$H$2:$K$9984,4,FALSE)),""))</f>
        <v>DLC_IMPERIAL_CITY</v>
      </c>
      <c r="T154" s="3" t="str">
        <f>IF(S154&lt;&gt;"",VLOOKUP(S154,'LibSets constants'!$B$4:$C$1000,2,FALSE),"")</f>
        <v>Imperial City</v>
      </c>
      <c r="V154" s="3" t="str">
        <f>IF(U154&lt;&gt;"",IF(U154&lt;&gt;"LIBSETS_DROP_MECHANIC_MONSTER_NAME",VLOOKUP(U154,'LibSets constants'!$I$4:$L$1000,3,FALSE),""),"")</f>
        <v/>
      </c>
      <c r="W154" s="40" t="str">
        <f>IF(U154&lt;&gt;"",IF(U154&lt;&gt;"LIBSETS_DROP_MECHANIC_MONSTER_NAME",VLOOKUP(U154,'LibSets constants'!$I$4:$L$1000,4,FALSE),""),"")</f>
        <v/>
      </c>
      <c r="X154" s="3" t="str">
        <f>IF(G154&lt;&gt;"LIBSETS_SETTYPE_BATTLEGROUND",IF(G154&lt;&gt;"LIBSETS_SETTYPE_SPECIAL",IF(Y154&lt;&gt;"",VLOOKUP(Y154,'ESO zone constants'!$D$2:$H$4950,5,FALSE),""),""),"")</f>
        <v/>
      </c>
      <c r="AA154" s="3" t="str">
        <f>IF(Z154&lt;&gt;"",IF(Z154&lt;&gt;"LIBSETS_DROP_MECHANIC_MONSTER_NAME",VLOOKUP(Z154,'LibSets constants'!$I$4:$L$1000,3,FALSE),""),"")</f>
        <v/>
      </c>
      <c r="AB154" s="3" t="str">
        <f>IF(Z154&lt;&gt;"",IF(Z154&lt;&gt;"LIBSETS_DROP_MECHANIC_MONSTER_NAME",VLOOKUP(Z154,'LibSets constants'!$I$4:$L$1000,4,FALSE),""),"")</f>
        <v/>
      </c>
      <c r="AC154" s="3" t="str">
        <f>IF(G154&lt;&gt;"LIBSETS_SETTYPE_BATTLEGROUND",IF(G154&lt;&gt;"LIBSETS_SETTYPE_SPECIAL",IF(AD154&lt;&gt;"",VLOOKUP(AD154,'ESO zone constants'!$D$2:$H$4950,5,FALSE),""),""),"")</f>
        <v/>
      </c>
      <c r="AF154" s="3" t="str">
        <f>IF(AE154&lt;&gt;"",IF(AE154&lt;&gt;"LIBSETS_DROP_MECHANIC_MONSTER_NAME",VLOOKUP(AE154,'LibSets constants'!$I$4:$L$1000,3,FALSE),""),"")</f>
        <v/>
      </c>
      <c r="AG154" s="3" t="str">
        <f>IF(AE154&lt;&gt;"",IF(AE154&lt;&gt;"LIBSETS_DROP_MECHANIC_MONSTER_NAME",VLOOKUP(AE154,'LibSets constants'!$I$4:$L$1000,4,FALSE),""),"")</f>
        <v/>
      </c>
      <c r="AH154" s="3" t="str">
        <f>IF(G154&lt;&gt;"LIBSETS_SETTYPE_BATTLEGROUND",IF(G154&lt;&gt;"LIBSETS_SETTYPE_SPECIAL",IF(AI154&lt;&gt;"",VLOOKUP(AI154,'ESO zone constants'!$D$2:$H$4950,5,FALSE),""),""),"")</f>
        <v/>
      </c>
      <c r="AK154" s="3" t="str">
        <f>IF(AJ154&lt;&gt;"",IF(AJ154&lt;&gt;"LIBSETS_DROP_MECHANIC_MONSTER_NAME",VLOOKUP(AJ154,'LibSets constants'!$I$4:$L$1000,3,FALSE),""),"")</f>
        <v/>
      </c>
      <c r="AL154" s="3" t="str">
        <f>IF(AJ154&lt;&gt;"",IF(AJ154&lt;&gt;"LIBSETS_DROP_MECHANIC_MONSTER_NAME",VLOOKUP(AJ154,'LibSets constants'!$I$4:$L$1000,4,FALSE),""),"")</f>
        <v/>
      </c>
      <c r="AM154" s="3" t="str">
        <f>IF(G154&lt;&gt;"LIBSETS_SETTYPE_BATTLEGROUND",IF(G154&lt;&gt;"LIBSETS_SETTYPE_SPECIAL",IF(AN154&lt;&gt;"",VLOOKUP(AN154,'ESO zone constants'!$D$2:$H$4950,5,FALSE),""),""),"")</f>
        <v/>
      </c>
      <c r="AP154" s="3" t="str">
        <f>IF(AO154&lt;&gt;"",IF(AO154&lt;&gt;"LIBSETS_DROP_MECHANIC_MONSTER_NAME",VLOOKUP(AO154,'LibSets constants'!$I$4:$L$1000,3,FALSE),""),"")</f>
        <v/>
      </c>
      <c r="AQ154" s="3" t="str">
        <f>IF(AO154&lt;&gt;"",IF(AO154&lt;&gt;"LIBSETS_DROP_MECHANIC_MONSTER_NAME",VLOOKUP(AO154,'LibSets constants'!$I$4:$L$1000,4,FALSE),""),"")</f>
        <v/>
      </c>
      <c r="AR154" s="3" t="str">
        <f>IF(G154&lt;&gt;"LIBSETS_SETTYPE_BATTLEGROUND",IF(G154&lt;&gt;"LIBSETS_SETTYPE_SPECIAL",IF(AS154&lt;&gt;"",VLOOKUP(AS154,'ESO zone constants'!$D$2:$H$4950,5,FALSE),""),""),"")</f>
        <v/>
      </c>
      <c r="AU154" s="3" t="str">
        <f>IF(AT154&lt;&gt;"",IF(AT154&lt;&gt;"LIBSETS_DROP_MECHANIC_MONSTER_NAME",VLOOKUP(AT154,'LibSets constants'!$I$4:$L$1000,3,FALSE),""),"")</f>
        <v/>
      </c>
      <c r="AV154" s="3" t="str">
        <f>IF(AT154&lt;&gt;"",IF(AT154&lt;&gt;"LIBSETS_DROP_MECHANIC_MONSTER_NAME",VLOOKUP(AT154,'LibSets constants'!$I$4:$L$1000,4,FALSE),""),"")</f>
        <v/>
      </c>
      <c r="AW154" s="21" t="str">
        <f t="shared" si="13"/>
        <v>[181] = {wayshrines={-1,-1,-1,}, dlcId=DLC_IMPERIAL_CITY</v>
      </c>
      <c r="AX154" s="21" t="str">
        <f t="shared" si="14"/>
        <v>, zoneIds={643}, veteran=false</v>
      </c>
      <c r="AY154" s="21" t="str">
        <f t="shared" si="15"/>
        <v>, setType=LIBSETS_SETTYPE_IMPERIALCITY</v>
      </c>
      <c r="AZ154" s="21" t="str">
        <f t="shared" si="16"/>
        <v>},</v>
      </c>
      <c r="BA154" s="21" t="str">
        <f t="shared" si="17"/>
        <v xml:space="preserve"> --Meritorious Service / Meritorischer Dienst   [Imperial Sewers]</v>
      </c>
    </row>
    <row r="155" spans="1:53" x14ac:dyDescent="0.25">
      <c r="A155" s="5">
        <v>183</v>
      </c>
      <c r="B155" t="s">
        <v>14</v>
      </c>
      <c r="C155" t="s">
        <v>14</v>
      </c>
      <c r="D155" s="3">
        <f t="shared" si="12"/>
        <v>183</v>
      </c>
      <c r="G155" s="8" t="s">
        <v>1654</v>
      </c>
      <c r="H155">
        <v>3</v>
      </c>
      <c r="I155" t="s">
        <v>1641</v>
      </c>
      <c r="J155" t="s">
        <v>97</v>
      </c>
      <c r="K155">
        <v>-1</v>
      </c>
      <c r="L155">
        <v>-1</v>
      </c>
      <c r="M155">
        <v>-1</v>
      </c>
      <c r="N155">
        <v>0</v>
      </c>
      <c r="O155" s="70" t="s">
        <v>54</v>
      </c>
      <c r="P155" s="3">
        <f>IF(AND(G155&lt;&gt;"LIBSETS_SETTYPE_BATTLEGROUND",G155&lt;&gt;"LIBSETS_SETTYPE_SPECIAL",G155&lt;&gt;"LIBSETS_SETTYPE_MYTHIC"), IF(Q155&lt;&gt;"",VLOOKUP(Q155,'ESO zone constants'!$D$2:$H$4950,5,FALSE),""),"")</f>
        <v>688</v>
      </c>
      <c r="Q155" t="str">
        <f>IF(OR(K155="",K155&lt;=0,ISERROR(K155)),IF(AND(O155&lt;&gt;"",NOT(ISERROR(O155))),O155, ""),VLOOKUP(K155,'ESO wayshrine node constants'!$A$3:$D$10003,4,FALSE))</f>
        <v>White-Gold Tower</v>
      </c>
      <c r="S155" s="19" t="str">
        <f>IF(AND(R155&lt;&gt;"",NOT(ISERROR(R155))),R155,IF(P155&lt;&gt;"",IF(NOT(ISERROR(VLOOKUP(P155,'ESO Dungeon constants'!$D$3:$H$9999,5,FALSE))),VLOOKUP(P155,'ESO Dungeon constants'!$D$3:$I$9999,6,FALSE),VLOOKUP(P155,'ESO zone constants'!$H$2:$K$9984,4,FALSE)),""))</f>
        <v>DLC_IMPERIAL_CITY</v>
      </c>
      <c r="T155" s="3" t="str">
        <f>IF(S155&lt;&gt;"",VLOOKUP(S155,'LibSets constants'!$B$4:$C$1000,2,FALSE),"")</f>
        <v>Imperial City</v>
      </c>
      <c r="U155" s="33" t="s">
        <v>1726</v>
      </c>
      <c r="V155" s="40" t="s">
        <v>14</v>
      </c>
      <c r="W155" s="40" t="s">
        <v>14</v>
      </c>
      <c r="X155" s="3" t="str">
        <f>IF(G155&lt;&gt;"LIBSETS_SETTYPE_BATTLEGROUND",IF(G155&lt;&gt;"LIBSETS_SETTYPE_SPECIAL",IF(Y155&lt;&gt;"",VLOOKUP(Y155,'ESO zone constants'!$D$2:$H$4950,5,FALSE),""),""),"")</f>
        <v/>
      </c>
      <c r="Z155" s="40"/>
      <c r="AA155" s="40"/>
      <c r="AB155" s="40"/>
      <c r="AC155" s="3" t="str">
        <f>IF(G155&lt;&gt;"LIBSETS_SETTYPE_BATTLEGROUND",IF(G155&lt;&gt;"LIBSETS_SETTYPE_SPECIAL",IF(AD155&lt;&gt;"",VLOOKUP(AD155,'ESO zone constants'!$D$2:$H$4950,5,FALSE),""),""),"")</f>
        <v/>
      </c>
      <c r="AE155" s="40"/>
      <c r="AF155" s="40"/>
      <c r="AG155" s="40"/>
      <c r="AH155" s="3" t="str">
        <f>IF(G155&lt;&gt;"LIBSETS_SETTYPE_BATTLEGROUND",IF(G155&lt;&gt;"LIBSETS_SETTYPE_SPECIAL",IF(AI155&lt;&gt;"",VLOOKUP(AI155,'ESO zone constants'!$D$2:$H$4950,5,FALSE),""),""),"")</f>
        <v/>
      </c>
      <c r="AJ155" s="40"/>
      <c r="AK155" s="40"/>
      <c r="AL155" s="40"/>
      <c r="AM155" s="3" t="str">
        <f>IF(G155&lt;&gt;"LIBSETS_SETTYPE_BATTLEGROUND",IF(G155&lt;&gt;"LIBSETS_SETTYPE_SPECIAL",IF(AN155&lt;&gt;"",VLOOKUP(AN155,'ESO zone constants'!$D$2:$H$4950,5,FALSE),""),""),"")</f>
        <v/>
      </c>
      <c r="AO155" s="40"/>
      <c r="AP155" s="40"/>
      <c r="AQ155" s="40"/>
      <c r="AR155" s="3" t="str">
        <f>IF(G155&lt;&gt;"LIBSETS_SETTYPE_BATTLEGROUND",IF(G155&lt;&gt;"LIBSETS_SETTYPE_SPECIAL",IF(AS155&lt;&gt;"",VLOOKUP(AS155,'ESO zone constants'!$D$2:$H$4950,5,FALSE),""),""),"")</f>
        <v/>
      </c>
      <c r="AT155" s="40"/>
      <c r="AU155" s="40"/>
      <c r="AV155" s="40"/>
      <c r="AW155" s="21" t="str">
        <f t="shared" si="13"/>
        <v>[183] = {wayshrines={-1,-1,-1,}, dlcId=DLC_IMPERIAL_CITY</v>
      </c>
      <c r="AX155" s="21" t="str">
        <f t="shared" si="14"/>
        <v>, zoneIds={688}, veteran={[EQUIP_TYPE_HEAD]=true, [EQUIP_TYPE_SHOULDERS]=false}</v>
      </c>
      <c r="AY155" s="21" t="str">
        <f t="shared" si="15"/>
        <v>, setType=LIBSETS_SETTYPE_MONSTER</v>
      </c>
      <c r="AZ155" s="21" t="str">
        <f t="shared" si="16"/>
        <v>, dropMechanic={LIBSETS_DROP_MECHANIC_MONSTER_NAME}, dropMechanicNames={['en']='Molag Kena', ['de']='Molag Kena'}},</v>
      </c>
      <c r="BA155" s="21" t="str">
        <f t="shared" si="17"/>
        <v xml:space="preserve"> --Molag Kena / Molag Kena   [White-Gold Tower]</v>
      </c>
    </row>
    <row r="156" spans="1:53" x14ac:dyDescent="0.25">
      <c r="A156" s="12">
        <v>184</v>
      </c>
      <c r="B156" t="s">
        <v>1024</v>
      </c>
      <c r="C156" t="s">
        <v>1025</v>
      </c>
      <c r="D156" s="3">
        <f t="shared" si="12"/>
        <v>184</v>
      </c>
      <c r="G156" s="8" t="s">
        <v>1652</v>
      </c>
      <c r="I156" t="s">
        <v>97</v>
      </c>
      <c r="J156" t="s">
        <v>97</v>
      </c>
      <c r="K156">
        <v>-1</v>
      </c>
      <c r="L156">
        <v>-1</v>
      </c>
      <c r="M156">
        <v>-1</v>
      </c>
      <c r="N156">
        <v>0</v>
      </c>
      <c r="O156" s="70" t="s">
        <v>54</v>
      </c>
      <c r="P156" s="3">
        <f>IF(AND(G156&lt;&gt;"LIBSETS_SETTYPE_BATTLEGROUND",G156&lt;&gt;"LIBSETS_SETTYPE_SPECIAL",G156&lt;&gt;"LIBSETS_SETTYPE_MYTHIC"), IF(Q156&lt;&gt;"",VLOOKUP(Q156,'ESO zone constants'!$D$2:$H$4950,5,FALSE),""),"")</f>
        <v>688</v>
      </c>
      <c r="Q156" t="str">
        <f>IF(OR(K156="",K156&lt;=0,ISERROR(K156)),IF(AND(O156&lt;&gt;"",NOT(ISERROR(O156))),O156, ""),VLOOKUP(K156,'ESO wayshrine node constants'!$A$3:$D$10003,4,FALSE))</f>
        <v>White-Gold Tower</v>
      </c>
      <c r="S156" s="19" t="str">
        <f>IF(AND(R156&lt;&gt;"",NOT(ISERROR(R156))),R156,IF(P156&lt;&gt;"",IF(NOT(ISERROR(VLOOKUP(P156,'ESO Dungeon constants'!$D$3:$H$9999,5,FALSE))),VLOOKUP(P156,'ESO Dungeon constants'!$D$3:$I$9999,6,FALSE),VLOOKUP(P156,'ESO zone constants'!$H$2:$K$9984,4,FALSE)),""))</f>
        <v>DLC_IMPERIAL_CITY</v>
      </c>
      <c r="T156" s="3" t="str">
        <f>IF(S156&lt;&gt;"",VLOOKUP(S156,'LibSets constants'!$B$4:$C$1000,2,FALSE),"")</f>
        <v>Imperial City</v>
      </c>
      <c r="V156" s="3" t="str">
        <f>IF(U156&lt;&gt;"",IF(U156&lt;&gt;"LIBSETS_DROP_MECHANIC_MONSTER_NAME",VLOOKUP(U156,'LibSets constants'!$I$4:$L$1000,3,FALSE),""),"")</f>
        <v/>
      </c>
      <c r="W156" s="40" t="str">
        <f>IF(U156&lt;&gt;"",IF(U156&lt;&gt;"LIBSETS_DROP_MECHANIC_MONSTER_NAME",VLOOKUP(U156,'LibSets constants'!$I$4:$L$1000,4,FALSE),""),"")</f>
        <v/>
      </c>
      <c r="X156" s="3" t="str">
        <f>IF(G156&lt;&gt;"LIBSETS_SETTYPE_BATTLEGROUND",IF(G156&lt;&gt;"LIBSETS_SETTYPE_SPECIAL",IF(Y156&lt;&gt;"",VLOOKUP(Y156,'ESO zone constants'!$D$2:$H$4950,5,FALSE),""),""),"")</f>
        <v/>
      </c>
      <c r="AA156" s="3" t="str">
        <f>IF(Z156&lt;&gt;"",IF(Z156&lt;&gt;"LIBSETS_DROP_MECHANIC_MONSTER_NAME",VLOOKUP(Z156,'LibSets constants'!$I$4:$L$1000,3,FALSE),""),"")</f>
        <v/>
      </c>
      <c r="AB156" s="3" t="str">
        <f>IF(Z156&lt;&gt;"",IF(Z156&lt;&gt;"LIBSETS_DROP_MECHANIC_MONSTER_NAME",VLOOKUP(Z156,'LibSets constants'!$I$4:$L$1000,4,FALSE),""),"")</f>
        <v/>
      </c>
      <c r="AC156" s="3" t="str">
        <f>IF(G156&lt;&gt;"LIBSETS_SETTYPE_BATTLEGROUND",IF(G156&lt;&gt;"LIBSETS_SETTYPE_SPECIAL",IF(AD156&lt;&gt;"",VLOOKUP(AD156,'ESO zone constants'!$D$2:$H$4950,5,FALSE),""),""),"")</f>
        <v/>
      </c>
      <c r="AF156" s="3" t="str">
        <f>IF(AE156&lt;&gt;"",IF(AE156&lt;&gt;"LIBSETS_DROP_MECHANIC_MONSTER_NAME",VLOOKUP(AE156,'LibSets constants'!$I$4:$L$1000,3,FALSE),""),"")</f>
        <v/>
      </c>
      <c r="AG156" s="3" t="str">
        <f>IF(AE156&lt;&gt;"",IF(AE156&lt;&gt;"LIBSETS_DROP_MECHANIC_MONSTER_NAME",VLOOKUP(AE156,'LibSets constants'!$I$4:$L$1000,4,FALSE),""),"")</f>
        <v/>
      </c>
      <c r="AH156" s="3" t="str">
        <f>IF(G156&lt;&gt;"LIBSETS_SETTYPE_BATTLEGROUND",IF(G156&lt;&gt;"LIBSETS_SETTYPE_SPECIAL",IF(AI156&lt;&gt;"",VLOOKUP(AI156,'ESO zone constants'!$D$2:$H$4950,5,FALSE),""),""),"")</f>
        <v/>
      </c>
      <c r="AK156" s="3" t="str">
        <f>IF(AJ156&lt;&gt;"",IF(AJ156&lt;&gt;"LIBSETS_DROP_MECHANIC_MONSTER_NAME",VLOOKUP(AJ156,'LibSets constants'!$I$4:$L$1000,3,FALSE),""),"")</f>
        <v/>
      </c>
      <c r="AL156" s="3" t="str">
        <f>IF(AJ156&lt;&gt;"",IF(AJ156&lt;&gt;"LIBSETS_DROP_MECHANIC_MONSTER_NAME",VLOOKUP(AJ156,'LibSets constants'!$I$4:$L$1000,4,FALSE),""),"")</f>
        <v/>
      </c>
      <c r="AM156" s="3" t="str">
        <f>IF(G156&lt;&gt;"LIBSETS_SETTYPE_BATTLEGROUND",IF(G156&lt;&gt;"LIBSETS_SETTYPE_SPECIAL",IF(AN156&lt;&gt;"",VLOOKUP(AN156,'ESO zone constants'!$D$2:$H$4950,5,FALSE),""),""),"")</f>
        <v/>
      </c>
      <c r="AP156" s="3" t="str">
        <f>IF(AO156&lt;&gt;"",IF(AO156&lt;&gt;"LIBSETS_DROP_MECHANIC_MONSTER_NAME",VLOOKUP(AO156,'LibSets constants'!$I$4:$L$1000,3,FALSE),""),"")</f>
        <v/>
      </c>
      <c r="AQ156" s="3" t="str">
        <f>IF(AO156&lt;&gt;"",IF(AO156&lt;&gt;"LIBSETS_DROP_MECHANIC_MONSTER_NAME",VLOOKUP(AO156,'LibSets constants'!$I$4:$L$1000,4,FALSE),""),"")</f>
        <v/>
      </c>
      <c r="AR156" s="3" t="str">
        <f>IF(G156&lt;&gt;"LIBSETS_SETTYPE_BATTLEGROUND",IF(G156&lt;&gt;"LIBSETS_SETTYPE_SPECIAL",IF(AS156&lt;&gt;"",VLOOKUP(AS156,'ESO zone constants'!$D$2:$H$4950,5,FALSE),""),""),"")</f>
        <v/>
      </c>
      <c r="AU156" s="3" t="str">
        <f>IF(AT156&lt;&gt;"",IF(AT156&lt;&gt;"LIBSETS_DROP_MECHANIC_MONSTER_NAME",VLOOKUP(AT156,'LibSets constants'!$I$4:$L$1000,3,FALSE),""),"")</f>
        <v/>
      </c>
      <c r="AV156" s="3" t="str">
        <f>IF(AT156&lt;&gt;"",IF(AT156&lt;&gt;"LIBSETS_DROP_MECHANIC_MONSTER_NAME",VLOOKUP(AT156,'LibSets constants'!$I$4:$L$1000,4,FALSE),""),"")</f>
        <v/>
      </c>
      <c r="AW156" s="21" t="str">
        <f t="shared" si="13"/>
        <v>[184] = {wayshrines={-1,-1,-1,}, dlcId=DLC_IMPERIAL_CITY</v>
      </c>
      <c r="AX156" s="21" t="str">
        <f t="shared" si="14"/>
        <v>, zoneIds={688}, veteran=false</v>
      </c>
      <c r="AY156" s="21" t="str">
        <f t="shared" si="15"/>
        <v>, setType=LIBSETS_SETTYPE_DUNGEON</v>
      </c>
      <c r="AZ156" s="21" t="str">
        <f t="shared" si="16"/>
        <v>},</v>
      </c>
      <c r="BA156" s="21" t="str">
        <f t="shared" si="17"/>
        <v xml:space="preserve"> --Brands of Imperium / Male des Kaiserreichs   [White-Gold Tower]</v>
      </c>
    </row>
    <row r="157" spans="1:53" x14ac:dyDescent="0.25">
      <c r="A157" s="12">
        <v>185</v>
      </c>
      <c r="B157" t="s">
        <v>1026</v>
      </c>
      <c r="C157" t="s">
        <v>1027</v>
      </c>
      <c r="D157" s="3">
        <f t="shared" si="12"/>
        <v>185</v>
      </c>
      <c r="G157" s="8" t="s">
        <v>1652</v>
      </c>
      <c r="I157" t="s">
        <v>97</v>
      </c>
      <c r="J157" t="s">
        <v>97</v>
      </c>
      <c r="K157">
        <v>-1</v>
      </c>
      <c r="L157">
        <v>-1</v>
      </c>
      <c r="M157">
        <v>-1</v>
      </c>
      <c r="N157">
        <v>0</v>
      </c>
      <c r="O157" s="70" t="s">
        <v>54</v>
      </c>
      <c r="P157" s="3">
        <f>IF(AND(G157&lt;&gt;"LIBSETS_SETTYPE_BATTLEGROUND",G157&lt;&gt;"LIBSETS_SETTYPE_SPECIAL",G157&lt;&gt;"LIBSETS_SETTYPE_MYTHIC"), IF(Q157&lt;&gt;"",VLOOKUP(Q157,'ESO zone constants'!$D$2:$H$4950,5,FALSE),""),"")</f>
        <v>688</v>
      </c>
      <c r="Q157" t="str">
        <f>IF(OR(K157="",K157&lt;=0,ISERROR(K157)),IF(AND(O157&lt;&gt;"",NOT(ISERROR(O157))),O157, ""),VLOOKUP(K157,'ESO wayshrine node constants'!$A$3:$D$10003,4,FALSE))</f>
        <v>White-Gold Tower</v>
      </c>
      <c r="S157" s="19" t="str">
        <f>IF(AND(R157&lt;&gt;"",NOT(ISERROR(R157))),R157,IF(P157&lt;&gt;"",IF(NOT(ISERROR(VLOOKUP(P157,'ESO Dungeon constants'!$D$3:$H$9999,5,FALSE))),VLOOKUP(P157,'ESO Dungeon constants'!$D$3:$I$9999,6,FALSE),VLOOKUP(P157,'ESO zone constants'!$H$2:$K$9984,4,FALSE)),""))</f>
        <v>DLC_IMPERIAL_CITY</v>
      </c>
      <c r="T157" s="3" t="str">
        <f>IF(S157&lt;&gt;"",VLOOKUP(S157,'LibSets constants'!$B$4:$C$1000,2,FALSE),"")</f>
        <v>Imperial City</v>
      </c>
      <c r="V157" s="3" t="str">
        <f>IF(U157&lt;&gt;"",IF(U157&lt;&gt;"LIBSETS_DROP_MECHANIC_MONSTER_NAME",VLOOKUP(U157,'LibSets constants'!$I$4:$L$1000,3,FALSE),""),"")</f>
        <v/>
      </c>
      <c r="W157" s="40" t="str">
        <f>IF(U157&lt;&gt;"",IF(U157&lt;&gt;"LIBSETS_DROP_MECHANIC_MONSTER_NAME",VLOOKUP(U157,'LibSets constants'!$I$4:$L$1000,4,FALSE),""),"")</f>
        <v/>
      </c>
      <c r="X157" s="3" t="str">
        <f>IF(G157&lt;&gt;"LIBSETS_SETTYPE_BATTLEGROUND",IF(G157&lt;&gt;"LIBSETS_SETTYPE_SPECIAL",IF(Y157&lt;&gt;"",VLOOKUP(Y157,'ESO zone constants'!$D$2:$H$4950,5,FALSE),""),""),"")</f>
        <v/>
      </c>
      <c r="AA157" s="3" t="str">
        <f>IF(Z157&lt;&gt;"",IF(Z157&lt;&gt;"LIBSETS_DROP_MECHANIC_MONSTER_NAME",VLOOKUP(Z157,'LibSets constants'!$I$4:$L$1000,3,FALSE),""),"")</f>
        <v/>
      </c>
      <c r="AB157" s="3" t="str">
        <f>IF(Z157&lt;&gt;"",IF(Z157&lt;&gt;"LIBSETS_DROP_MECHANIC_MONSTER_NAME",VLOOKUP(Z157,'LibSets constants'!$I$4:$L$1000,4,FALSE),""),"")</f>
        <v/>
      </c>
      <c r="AC157" s="3" t="str">
        <f>IF(G157&lt;&gt;"LIBSETS_SETTYPE_BATTLEGROUND",IF(G157&lt;&gt;"LIBSETS_SETTYPE_SPECIAL",IF(AD157&lt;&gt;"",VLOOKUP(AD157,'ESO zone constants'!$D$2:$H$4950,5,FALSE),""),""),"")</f>
        <v/>
      </c>
      <c r="AF157" s="3" t="str">
        <f>IF(AE157&lt;&gt;"",IF(AE157&lt;&gt;"LIBSETS_DROP_MECHANIC_MONSTER_NAME",VLOOKUP(AE157,'LibSets constants'!$I$4:$L$1000,3,FALSE),""),"")</f>
        <v/>
      </c>
      <c r="AG157" s="3" t="str">
        <f>IF(AE157&lt;&gt;"",IF(AE157&lt;&gt;"LIBSETS_DROP_MECHANIC_MONSTER_NAME",VLOOKUP(AE157,'LibSets constants'!$I$4:$L$1000,4,FALSE),""),"")</f>
        <v/>
      </c>
      <c r="AH157" s="3" t="str">
        <f>IF(G157&lt;&gt;"LIBSETS_SETTYPE_BATTLEGROUND",IF(G157&lt;&gt;"LIBSETS_SETTYPE_SPECIAL",IF(AI157&lt;&gt;"",VLOOKUP(AI157,'ESO zone constants'!$D$2:$H$4950,5,FALSE),""),""),"")</f>
        <v/>
      </c>
      <c r="AK157" s="3" t="str">
        <f>IF(AJ157&lt;&gt;"",IF(AJ157&lt;&gt;"LIBSETS_DROP_MECHANIC_MONSTER_NAME",VLOOKUP(AJ157,'LibSets constants'!$I$4:$L$1000,3,FALSE),""),"")</f>
        <v/>
      </c>
      <c r="AL157" s="3" t="str">
        <f>IF(AJ157&lt;&gt;"",IF(AJ157&lt;&gt;"LIBSETS_DROP_MECHANIC_MONSTER_NAME",VLOOKUP(AJ157,'LibSets constants'!$I$4:$L$1000,4,FALSE),""),"")</f>
        <v/>
      </c>
      <c r="AM157" s="3" t="str">
        <f>IF(G157&lt;&gt;"LIBSETS_SETTYPE_BATTLEGROUND",IF(G157&lt;&gt;"LIBSETS_SETTYPE_SPECIAL",IF(AN157&lt;&gt;"",VLOOKUP(AN157,'ESO zone constants'!$D$2:$H$4950,5,FALSE),""),""),"")</f>
        <v/>
      </c>
      <c r="AP157" s="3" t="str">
        <f>IF(AO157&lt;&gt;"",IF(AO157&lt;&gt;"LIBSETS_DROP_MECHANIC_MONSTER_NAME",VLOOKUP(AO157,'LibSets constants'!$I$4:$L$1000,3,FALSE),""),"")</f>
        <v/>
      </c>
      <c r="AQ157" s="3" t="str">
        <f>IF(AO157&lt;&gt;"",IF(AO157&lt;&gt;"LIBSETS_DROP_MECHANIC_MONSTER_NAME",VLOOKUP(AO157,'LibSets constants'!$I$4:$L$1000,4,FALSE),""),"")</f>
        <v/>
      </c>
      <c r="AR157" s="3" t="str">
        <f>IF(G157&lt;&gt;"LIBSETS_SETTYPE_BATTLEGROUND",IF(G157&lt;&gt;"LIBSETS_SETTYPE_SPECIAL",IF(AS157&lt;&gt;"",VLOOKUP(AS157,'ESO zone constants'!$D$2:$H$4950,5,FALSE),""),""),"")</f>
        <v/>
      </c>
      <c r="AU157" s="3" t="str">
        <f>IF(AT157&lt;&gt;"",IF(AT157&lt;&gt;"LIBSETS_DROP_MECHANIC_MONSTER_NAME",VLOOKUP(AT157,'LibSets constants'!$I$4:$L$1000,3,FALSE),""),"")</f>
        <v/>
      </c>
      <c r="AV157" s="3" t="str">
        <f>IF(AT157&lt;&gt;"",IF(AT157&lt;&gt;"LIBSETS_DROP_MECHANIC_MONSTER_NAME",VLOOKUP(AT157,'LibSets constants'!$I$4:$L$1000,4,FALSE),""),"")</f>
        <v/>
      </c>
      <c r="AW157" s="21" t="str">
        <f t="shared" si="13"/>
        <v>[185] = {wayshrines={-1,-1,-1,}, dlcId=DLC_IMPERIAL_CITY</v>
      </c>
      <c r="AX157" s="21" t="str">
        <f t="shared" si="14"/>
        <v>, zoneIds={688}, veteran=false</v>
      </c>
      <c r="AY157" s="21" t="str">
        <f t="shared" si="15"/>
        <v>, setType=LIBSETS_SETTYPE_DUNGEON</v>
      </c>
      <c r="AZ157" s="21" t="str">
        <f t="shared" si="16"/>
        <v>},</v>
      </c>
      <c r="BA157" s="21" t="str">
        <f t="shared" si="17"/>
        <v xml:space="preserve"> --Spell Power Cure / Magiekraftheilung   [White-Gold Tower]</v>
      </c>
    </row>
    <row r="158" spans="1:53" x14ac:dyDescent="0.25">
      <c r="A158" s="12">
        <v>186</v>
      </c>
      <c r="B158" t="s">
        <v>1028</v>
      </c>
      <c r="C158" t="s">
        <v>1029</v>
      </c>
      <c r="D158" s="3">
        <f t="shared" si="12"/>
        <v>186</v>
      </c>
      <c r="G158" s="8" t="s">
        <v>1652</v>
      </c>
      <c r="I158" t="s">
        <v>97</v>
      </c>
      <c r="J158" t="s">
        <v>97</v>
      </c>
      <c r="K158">
        <v>-1</v>
      </c>
      <c r="L158">
        <v>-1</v>
      </c>
      <c r="M158">
        <v>-1</v>
      </c>
      <c r="N158">
        <v>0</v>
      </c>
      <c r="O158" s="70" t="s">
        <v>65</v>
      </c>
      <c r="P158" s="3">
        <f>IF(AND(G158&lt;&gt;"LIBSETS_SETTYPE_BATTLEGROUND",G158&lt;&gt;"LIBSETS_SETTYPE_SPECIAL",G158&lt;&gt;"LIBSETS_SETTYPE_MYTHIC"), IF(Q158&lt;&gt;"",VLOOKUP(Q158,'ESO zone constants'!$D$2:$H$4950,5,FALSE),""),"")</f>
        <v>131</v>
      </c>
      <c r="Q158" t="str">
        <f>IF(OR(K158="",K158&lt;=0,ISERROR(K158)),IF(AND(O158&lt;&gt;"",NOT(ISERROR(O158))),O158, ""),VLOOKUP(K158,'ESO wayshrine node constants'!$A$3:$D$10003,4,FALSE))</f>
        <v>Tempest Island</v>
      </c>
      <c r="S158" s="19" t="str">
        <f>IF(AND(R158&lt;&gt;"",NOT(ISERROR(R158))),R158,IF(P158&lt;&gt;"",IF(NOT(ISERROR(VLOOKUP(P158,'ESO Dungeon constants'!$D$3:$H$9999,5,FALSE))),VLOOKUP(P158,'ESO Dungeon constants'!$D$3:$I$9999,6,FALSE),VLOOKUP(P158,'ESO zone constants'!$H$2:$K$9984,4,FALSE)),""))</f>
        <v>DLC_BASE_GAME</v>
      </c>
      <c r="T158" s="3" t="str">
        <f>IF(S158&lt;&gt;"",VLOOKUP(S158,'LibSets constants'!$B$4:$C$1000,2,FALSE),"")</f>
        <v>Included in base game</v>
      </c>
      <c r="V158" s="3" t="str">
        <f>IF(U158&lt;&gt;"",IF(U158&lt;&gt;"LIBSETS_DROP_MECHANIC_MONSTER_NAME",VLOOKUP(U158,'LibSets constants'!$I$4:$L$1000,3,FALSE),""),"")</f>
        <v/>
      </c>
      <c r="W158" s="40" t="str">
        <f>IF(U158&lt;&gt;"",IF(U158&lt;&gt;"LIBSETS_DROP_MECHANIC_MONSTER_NAME",VLOOKUP(U158,'LibSets constants'!$I$4:$L$1000,4,FALSE),""),"")</f>
        <v/>
      </c>
      <c r="X158" s="3" t="str">
        <f>IF(G158&lt;&gt;"LIBSETS_SETTYPE_BATTLEGROUND",IF(G158&lt;&gt;"LIBSETS_SETTYPE_SPECIAL",IF(Y158&lt;&gt;"",VLOOKUP(Y158,'ESO zone constants'!$D$2:$H$4950,5,FALSE),""),""),"")</f>
        <v/>
      </c>
      <c r="AA158" s="3" t="str">
        <f>IF(Z158&lt;&gt;"",IF(Z158&lt;&gt;"LIBSETS_DROP_MECHANIC_MONSTER_NAME",VLOOKUP(Z158,'LibSets constants'!$I$4:$L$1000,3,FALSE),""),"")</f>
        <v/>
      </c>
      <c r="AB158" s="3" t="str">
        <f>IF(Z158&lt;&gt;"",IF(Z158&lt;&gt;"LIBSETS_DROP_MECHANIC_MONSTER_NAME",VLOOKUP(Z158,'LibSets constants'!$I$4:$L$1000,4,FALSE),""),"")</f>
        <v/>
      </c>
      <c r="AC158" s="3" t="str">
        <f>IF(G158&lt;&gt;"LIBSETS_SETTYPE_BATTLEGROUND",IF(G158&lt;&gt;"LIBSETS_SETTYPE_SPECIAL",IF(AD158&lt;&gt;"",VLOOKUP(AD158,'ESO zone constants'!$D$2:$H$4950,5,FALSE),""),""),"")</f>
        <v/>
      </c>
      <c r="AF158" s="3" t="str">
        <f>IF(AE158&lt;&gt;"",IF(AE158&lt;&gt;"LIBSETS_DROP_MECHANIC_MONSTER_NAME",VLOOKUP(AE158,'LibSets constants'!$I$4:$L$1000,3,FALSE),""),"")</f>
        <v/>
      </c>
      <c r="AG158" s="3" t="str">
        <f>IF(AE158&lt;&gt;"",IF(AE158&lt;&gt;"LIBSETS_DROP_MECHANIC_MONSTER_NAME",VLOOKUP(AE158,'LibSets constants'!$I$4:$L$1000,4,FALSE),""),"")</f>
        <v/>
      </c>
      <c r="AH158" s="3" t="str">
        <f>IF(G158&lt;&gt;"LIBSETS_SETTYPE_BATTLEGROUND",IF(G158&lt;&gt;"LIBSETS_SETTYPE_SPECIAL",IF(AI158&lt;&gt;"",VLOOKUP(AI158,'ESO zone constants'!$D$2:$H$4950,5,FALSE),""),""),"")</f>
        <v/>
      </c>
      <c r="AK158" s="3" t="str">
        <f>IF(AJ158&lt;&gt;"",IF(AJ158&lt;&gt;"LIBSETS_DROP_MECHANIC_MONSTER_NAME",VLOOKUP(AJ158,'LibSets constants'!$I$4:$L$1000,3,FALSE),""),"")</f>
        <v/>
      </c>
      <c r="AL158" s="3" t="str">
        <f>IF(AJ158&lt;&gt;"",IF(AJ158&lt;&gt;"LIBSETS_DROP_MECHANIC_MONSTER_NAME",VLOOKUP(AJ158,'LibSets constants'!$I$4:$L$1000,4,FALSE),""),"")</f>
        <v/>
      </c>
      <c r="AM158" s="3" t="str">
        <f>IF(G158&lt;&gt;"LIBSETS_SETTYPE_BATTLEGROUND",IF(G158&lt;&gt;"LIBSETS_SETTYPE_SPECIAL",IF(AN158&lt;&gt;"",VLOOKUP(AN158,'ESO zone constants'!$D$2:$H$4950,5,FALSE),""),""),"")</f>
        <v/>
      </c>
      <c r="AP158" s="3" t="str">
        <f>IF(AO158&lt;&gt;"",IF(AO158&lt;&gt;"LIBSETS_DROP_MECHANIC_MONSTER_NAME",VLOOKUP(AO158,'LibSets constants'!$I$4:$L$1000,3,FALSE),""),"")</f>
        <v/>
      </c>
      <c r="AQ158" s="3" t="str">
        <f>IF(AO158&lt;&gt;"",IF(AO158&lt;&gt;"LIBSETS_DROP_MECHANIC_MONSTER_NAME",VLOOKUP(AO158,'LibSets constants'!$I$4:$L$1000,4,FALSE),""),"")</f>
        <v/>
      </c>
      <c r="AR158" s="3" t="str">
        <f>IF(G158&lt;&gt;"LIBSETS_SETTYPE_BATTLEGROUND",IF(G158&lt;&gt;"LIBSETS_SETTYPE_SPECIAL",IF(AS158&lt;&gt;"",VLOOKUP(AS158,'ESO zone constants'!$D$2:$H$4950,5,FALSE),""),""),"")</f>
        <v/>
      </c>
      <c r="AU158" s="3" t="str">
        <f>IF(AT158&lt;&gt;"",IF(AT158&lt;&gt;"LIBSETS_DROP_MECHANIC_MONSTER_NAME",VLOOKUP(AT158,'LibSets constants'!$I$4:$L$1000,3,FALSE),""),"")</f>
        <v/>
      </c>
      <c r="AV158" s="3" t="str">
        <f>IF(AT158&lt;&gt;"",IF(AT158&lt;&gt;"LIBSETS_DROP_MECHANIC_MONSTER_NAME",VLOOKUP(AT158,'LibSets constants'!$I$4:$L$1000,4,FALSE),""),"")</f>
        <v/>
      </c>
      <c r="AW158" s="21" t="str">
        <f t="shared" si="13"/>
        <v>[186] = {wayshrines={-1,-1,-1,}, dlcId=DLC_BASE_GAME</v>
      </c>
      <c r="AX158" s="21" t="str">
        <f t="shared" si="14"/>
        <v>, zoneIds={131}, veteran=false</v>
      </c>
      <c r="AY158" s="21" t="str">
        <f t="shared" si="15"/>
        <v>, setType=LIBSETS_SETTYPE_DUNGEON</v>
      </c>
      <c r="AZ158" s="21" t="str">
        <f t="shared" si="16"/>
        <v>},</v>
      </c>
      <c r="BA158" s="21" t="str">
        <f t="shared" si="17"/>
        <v xml:space="preserve"> --Jolting Arms / Rüttelnde Rüstung   [Tempest Island]</v>
      </c>
    </row>
    <row r="159" spans="1:53" x14ac:dyDescent="0.25">
      <c r="A159" s="12">
        <v>187</v>
      </c>
      <c r="B159" t="s">
        <v>1030</v>
      </c>
      <c r="C159" t="s">
        <v>1031</v>
      </c>
      <c r="D159" s="3">
        <f t="shared" si="12"/>
        <v>187</v>
      </c>
      <c r="G159" s="8" t="s">
        <v>1655</v>
      </c>
      <c r="I159" t="s">
        <v>97</v>
      </c>
      <c r="J159" t="s">
        <v>97</v>
      </c>
      <c r="K159">
        <v>-1</v>
      </c>
      <c r="L159">
        <v>-1</v>
      </c>
      <c r="M159">
        <v>-1</v>
      </c>
      <c r="N159">
        <v>0</v>
      </c>
      <c r="O159" s="70" t="s">
        <v>120</v>
      </c>
      <c r="P159" s="3">
        <f>IF(AND(G159&lt;&gt;"LIBSETS_SETTYPE_BATTLEGROUND",G159&lt;&gt;"LIBSETS_SETTYPE_SPECIAL",G159&lt;&gt;"LIBSETS_SETTYPE_MYTHIC"), IF(Q159&lt;&gt;"",VLOOKUP(Q159,'ESO zone constants'!$D$2:$H$4950,5,FALSE),""),"")</f>
        <v>117</v>
      </c>
      <c r="Q159" t="str">
        <f>IF(OR(K159="",K159&lt;=0,ISERROR(K159)),IF(AND(O159&lt;&gt;"",NOT(ISERROR(O159))),O159, ""),VLOOKUP(K159,'ESO wayshrine node constants'!$A$3:$D$10003,4,FALSE))</f>
        <v>Shadowfen</v>
      </c>
      <c r="S159" s="19" t="str">
        <f>IF(AND(R159&lt;&gt;"",NOT(ISERROR(R159))),R159,IF(P159&lt;&gt;"",IF(NOT(ISERROR(VLOOKUP(P159,'ESO Dungeon constants'!$D$3:$H$9999,5,FALSE))),VLOOKUP(P159,'ESO Dungeon constants'!$D$3:$I$9999,6,FALSE),VLOOKUP(P159,'ESO zone constants'!$H$2:$K$9984,4,FALSE)),""))</f>
        <v>DLC_BASE_GAME</v>
      </c>
      <c r="T159" s="3" t="str">
        <f>IF(S159&lt;&gt;"",VLOOKUP(S159,'LibSets constants'!$B$4:$C$1000,2,FALSE),"")</f>
        <v>Included in base game</v>
      </c>
      <c r="U159" s="33" t="s">
        <v>1742</v>
      </c>
      <c r="V159" s="3" t="str">
        <f>IF(U159&lt;&gt;"",IF(U159&lt;&gt;"LIBSETS_DROP_MECHANIC_MONSTER_NAME",VLOOKUP(U159,'LibSets constants'!$I$4:$L$1000,3,FALSE),""),"")</f>
        <v>Delve bosses have a chance to drop a waist or feet.</v>
      </c>
      <c r="W159" s="3" t="str">
        <f>IF(U159&lt;&gt;"",IF(U159&lt;&gt;"LIBSETS_DROP_MECHANIC_MONSTER_NAME",VLOOKUP(U159,'LibSets constants'!$I$4:$L$1000,4,FALSE),""),"")</f>
        <v>Bosse in Gewölben haben die Chance, eine Taille oder Füße fallen zu lassen.</v>
      </c>
      <c r="X159" s="3" t="str">
        <f>IF(G159&lt;&gt;"LIBSETS_SETTYPE_BATTLEGROUND",IF(G159&lt;&gt;"LIBSETS_SETTYPE_SPECIAL",IF(Y159&lt;&gt;"",VLOOKUP(Y159,'ESO zone constants'!$D$2:$H$4950,5,FALSE),""),""),"")</f>
        <v/>
      </c>
      <c r="Z159" s="33" t="s">
        <v>1743</v>
      </c>
      <c r="AA159" s="3" t="str">
        <f>IF(Z159&lt;&gt;"",IF(Z159&lt;&gt;"LIBSETS_DROP_MECHANIC_MONSTER_NAME",VLOOKUP(Z159,'LibSets constants'!$I$4:$L$1000,3,FALSE),""),"")</f>
        <v>Overland group bosses have a 100% chance to drop head, chest, legs, or weapon.</v>
      </c>
      <c r="AB159" s="3" t="str">
        <f>IF(Z159&lt;&gt;"",IF(Z159&lt;&gt;"LIBSETS_DROP_MECHANIC_MONSTER_NAME",VLOOKUP(Z159,'LibSets constants'!$I$4:$L$1000,4,FALSE),""),"")</f>
        <v>Überland Gruppenbosse haben eine Chance von 100%, Kopf, Brust, Beine oder Waffen fallen zu lassen.</v>
      </c>
      <c r="AC159" s="3" t="str">
        <f>IF(G159&lt;&gt;"LIBSETS_SETTYPE_BATTLEGROUND",IF(G159&lt;&gt;"LIBSETS_SETTYPE_SPECIAL",IF(AD159&lt;&gt;"",VLOOKUP(AD159,'ESO zone constants'!$D$2:$H$4950,5,FALSE),""),""),"")</f>
        <v/>
      </c>
      <c r="AE159" s="33" t="s">
        <v>1744</v>
      </c>
      <c r="AF159" s="3" t="str">
        <f>IF(AE159&lt;&gt;"",IF(AE159&lt;&gt;"LIBSETS_DROP_MECHANIC_MONSTER_NAME",VLOOKUP(AE159,'LibSets constants'!$I$4:$L$1000,3,FALSE),""),"")</f>
        <v>Public dungeon bosses have a chance to drop a shoulder, hand, or weapon.</v>
      </c>
      <c r="AG159" s="3" t="str">
        <f>IF(AE159&lt;&gt;"",IF(AE159&lt;&gt;"LIBSETS_DROP_MECHANIC_MONSTER_NAME",VLOOKUP(AE159,'LibSets constants'!$I$4:$L$1000,4,FALSE),""),"")</f>
        <v>Öffentliche Dungeon-Bosse haben die Möglichkeit, eine Schulter, Handschuhe oder eine Waffe fallen zu lassen.</v>
      </c>
      <c r="AH159" s="3" t="str">
        <f>IF(G159&lt;&gt;"LIBSETS_SETTYPE_BATTLEGROUND",IF(G159&lt;&gt;"LIBSETS_SETTYPE_SPECIAL",IF(AI159&lt;&gt;"",VLOOKUP(AI159,'ESO zone constants'!$D$2:$H$4950,5,FALSE),""),""),"")</f>
        <v/>
      </c>
      <c r="AJ159" s="33" t="s">
        <v>1745</v>
      </c>
      <c r="AK159" s="3" t="str">
        <f>IF(AJ159&lt;&gt;"",IF(AJ159&lt;&gt;"LIBSETS_DROP_MECHANIC_MONSTER_NAME",VLOOKUP(AJ159,'LibSets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9" s="3" t="str">
        <f>IF(AJ159&lt;&gt;"",IF(AJ159&lt;&gt;"LIBSETS_DROP_MECHANIC_MONSTER_NAME",VLOOKUP(AJ159,'LibSets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9" s="3" t="str">
        <f>IF(G159&lt;&gt;"LIBSETS_SETTYPE_BATTLEGROUND",IF(G159&lt;&gt;"LIBSETS_SETTYPE_SPECIAL",IF(AN159&lt;&gt;"",VLOOKUP(AN159,'ESO zone constants'!$D$2:$H$4950,5,FALSE),""),""),"")</f>
        <v/>
      </c>
      <c r="AP159" s="3" t="str">
        <f>IF(AO159&lt;&gt;"",IF(AO159&lt;&gt;"LIBSETS_DROP_MECHANIC_MONSTER_NAME",VLOOKUP(AO159,'LibSets constants'!$I$4:$L$1000,3,FALSE),""),"")</f>
        <v/>
      </c>
      <c r="AQ159" s="3" t="str">
        <f>IF(AO159&lt;&gt;"",IF(AO159&lt;&gt;"LIBSETS_DROP_MECHANIC_MONSTER_NAME",VLOOKUP(AO159,'LibSets constants'!$I$4:$L$1000,4,FALSE),""),"")</f>
        <v/>
      </c>
      <c r="AR159" s="3" t="str">
        <f>IF(G159&lt;&gt;"LIBSETS_SETTYPE_BATTLEGROUND",IF(G159&lt;&gt;"LIBSETS_SETTYPE_SPECIAL",IF(AS159&lt;&gt;"",VLOOKUP(AS159,'ESO zone constants'!$D$2:$H$4950,5,FALSE),""),""),"")</f>
        <v/>
      </c>
      <c r="AU159" s="3" t="str">
        <f>IF(AT159&lt;&gt;"",IF(AT159&lt;&gt;"LIBSETS_DROP_MECHANIC_MONSTER_NAME",VLOOKUP(AT159,'LibSets constants'!$I$4:$L$1000,3,FALSE),""),"")</f>
        <v/>
      </c>
      <c r="AV159" s="3" t="str">
        <f>IF(AT159&lt;&gt;"",IF(AT159&lt;&gt;"LIBSETS_DROP_MECHANIC_MONSTER_NAME",VLOOKUP(AT159,'LibSets constants'!$I$4:$L$1000,4,FALSE),""),"")</f>
        <v/>
      </c>
      <c r="AW159" s="21" t="str">
        <f t="shared" si="13"/>
        <v>[187] = {wayshrines={-1,-1,-1,}, dlcId=DLC_BASE_GAME</v>
      </c>
      <c r="AX159" s="21" t="str">
        <f t="shared" si="14"/>
        <v>, zoneIds={117}, veteran=false</v>
      </c>
      <c r="AY159" s="21" t="str">
        <f t="shared" si="15"/>
        <v>, setType=LIBSETS_SETTYPE_OVERLAND</v>
      </c>
      <c r="AZ159" s="21" t="str">
        <f t="shared" si="16"/>
        <v>, dropMechanic={LIBSETS_DROP_MECHANIC_OVERLAND_BOSS_DELVE,LIBSETS_DROP_MECHANIC_OVERLAND_WORLDBOSS,LIBSETS_DROP_MECHANIC_OVERLAND_BOSS_PUBLIC_DUNGEON,LIBSETS_DROP_MECHANIC_OVERLAND_CHEST}},</v>
      </c>
      <c r="BA159" s="21" t="str">
        <f t="shared" si="17"/>
        <v xml:space="preserve"> --Swamp Raider / Sumpfräuber   [Shadowfen]</v>
      </c>
    </row>
    <row r="160" spans="1:53" x14ac:dyDescent="0.25">
      <c r="A160" s="12">
        <v>188</v>
      </c>
      <c r="B160" t="s">
        <v>1032</v>
      </c>
      <c r="C160" t="s">
        <v>1033</v>
      </c>
      <c r="D160" s="3">
        <f t="shared" si="12"/>
        <v>188</v>
      </c>
      <c r="G160" s="8" t="s">
        <v>1652</v>
      </c>
      <c r="I160" t="s">
        <v>97</v>
      </c>
      <c r="J160" t="s">
        <v>97</v>
      </c>
      <c r="K160">
        <v>-1</v>
      </c>
      <c r="L160">
        <v>-1</v>
      </c>
      <c r="M160">
        <v>-1</v>
      </c>
      <c r="N160">
        <v>0</v>
      </c>
      <c r="O160" s="70" t="s">
        <v>65</v>
      </c>
      <c r="P160" s="3">
        <f>IF(AND(G160&lt;&gt;"LIBSETS_SETTYPE_BATTLEGROUND",G160&lt;&gt;"LIBSETS_SETTYPE_SPECIAL",G160&lt;&gt;"LIBSETS_SETTYPE_MYTHIC"), IF(Q160&lt;&gt;"",VLOOKUP(Q160,'ESO zone constants'!$D$2:$H$4950,5,FALSE),""),"")</f>
        <v>131</v>
      </c>
      <c r="Q160" t="str">
        <f>IF(OR(K160="",K160&lt;=0,ISERROR(K160)),IF(AND(O160&lt;&gt;"",NOT(ISERROR(O160))),O160, ""),VLOOKUP(K160,'ESO wayshrine node constants'!$A$3:$D$10003,4,FALSE))</f>
        <v>Tempest Island</v>
      </c>
      <c r="S160" s="19" t="str">
        <f>IF(AND(R160&lt;&gt;"",NOT(ISERROR(R160))),R160,IF(P160&lt;&gt;"",IF(NOT(ISERROR(VLOOKUP(P160,'ESO Dungeon constants'!$D$3:$H$9999,5,FALSE))),VLOOKUP(P160,'ESO Dungeon constants'!$D$3:$I$9999,6,FALSE),VLOOKUP(P160,'ESO zone constants'!$H$2:$K$9984,4,FALSE)),""))</f>
        <v>DLC_BASE_GAME</v>
      </c>
      <c r="T160" s="3" t="str">
        <f>IF(S160&lt;&gt;"",VLOOKUP(S160,'LibSets constants'!$B$4:$C$1000,2,FALSE),"")</f>
        <v>Included in base game</v>
      </c>
      <c r="V160" s="3" t="str">
        <f>IF(U160&lt;&gt;"",IF(U160&lt;&gt;"LIBSETS_DROP_MECHANIC_MONSTER_NAME",VLOOKUP(U160,'LibSets constants'!$I$4:$L$1000,3,FALSE),""),"")</f>
        <v/>
      </c>
      <c r="W160" s="40" t="str">
        <f>IF(U160&lt;&gt;"",IF(U160&lt;&gt;"LIBSETS_DROP_MECHANIC_MONSTER_NAME",VLOOKUP(U160,'LibSets constants'!$I$4:$L$1000,4,FALSE),""),"")</f>
        <v/>
      </c>
      <c r="X160" s="3" t="str">
        <f>IF(G160&lt;&gt;"LIBSETS_SETTYPE_BATTLEGROUND",IF(G160&lt;&gt;"LIBSETS_SETTYPE_SPECIAL",IF(Y160&lt;&gt;"",VLOOKUP(Y160,'ESO zone constants'!$D$2:$H$4950,5,FALSE),""),""),"")</f>
        <v/>
      </c>
      <c r="AA160" s="3" t="str">
        <f>IF(Z160&lt;&gt;"",IF(Z160&lt;&gt;"LIBSETS_DROP_MECHANIC_MONSTER_NAME",VLOOKUP(Z160,'LibSets constants'!$I$4:$L$1000,3,FALSE),""),"")</f>
        <v/>
      </c>
      <c r="AB160" s="3" t="str">
        <f>IF(Z160&lt;&gt;"",IF(Z160&lt;&gt;"LIBSETS_DROP_MECHANIC_MONSTER_NAME",VLOOKUP(Z160,'LibSets constants'!$I$4:$L$1000,4,FALSE),""),"")</f>
        <v/>
      </c>
      <c r="AC160" s="3" t="str">
        <f>IF(G160&lt;&gt;"LIBSETS_SETTYPE_BATTLEGROUND",IF(G160&lt;&gt;"LIBSETS_SETTYPE_SPECIAL",IF(AD160&lt;&gt;"",VLOOKUP(AD160,'ESO zone constants'!$D$2:$H$4950,5,FALSE),""),""),"")</f>
        <v/>
      </c>
      <c r="AF160" s="3" t="str">
        <f>IF(AE160&lt;&gt;"",IF(AE160&lt;&gt;"LIBSETS_DROP_MECHANIC_MONSTER_NAME",VLOOKUP(AE160,'LibSets constants'!$I$4:$L$1000,3,FALSE),""),"")</f>
        <v/>
      </c>
      <c r="AG160" s="3" t="str">
        <f>IF(AE160&lt;&gt;"",IF(AE160&lt;&gt;"LIBSETS_DROP_MECHANIC_MONSTER_NAME",VLOOKUP(AE160,'LibSets constants'!$I$4:$L$1000,4,FALSE),""),"")</f>
        <v/>
      </c>
      <c r="AH160" s="3" t="str">
        <f>IF(G160&lt;&gt;"LIBSETS_SETTYPE_BATTLEGROUND",IF(G160&lt;&gt;"LIBSETS_SETTYPE_SPECIAL",IF(AI160&lt;&gt;"",VLOOKUP(AI160,'ESO zone constants'!$D$2:$H$4950,5,FALSE),""),""),"")</f>
        <v/>
      </c>
      <c r="AK160" s="3" t="str">
        <f>IF(AJ160&lt;&gt;"",IF(AJ160&lt;&gt;"LIBSETS_DROP_MECHANIC_MONSTER_NAME",VLOOKUP(AJ160,'LibSets constants'!$I$4:$L$1000,3,FALSE),""),"")</f>
        <v/>
      </c>
      <c r="AL160" s="3" t="str">
        <f>IF(AJ160&lt;&gt;"",IF(AJ160&lt;&gt;"LIBSETS_DROP_MECHANIC_MONSTER_NAME",VLOOKUP(AJ160,'LibSets constants'!$I$4:$L$1000,4,FALSE),""),"")</f>
        <v/>
      </c>
      <c r="AM160" s="3" t="str">
        <f>IF(G160&lt;&gt;"LIBSETS_SETTYPE_BATTLEGROUND",IF(G160&lt;&gt;"LIBSETS_SETTYPE_SPECIAL",IF(AN160&lt;&gt;"",VLOOKUP(AN160,'ESO zone constants'!$D$2:$H$4950,5,FALSE),""),""),"")</f>
        <v/>
      </c>
      <c r="AP160" s="3" t="str">
        <f>IF(AO160&lt;&gt;"",IF(AO160&lt;&gt;"LIBSETS_DROP_MECHANIC_MONSTER_NAME",VLOOKUP(AO160,'LibSets constants'!$I$4:$L$1000,3,FALSE),""),"")</f>
        <v/>
      </c>
      <c r="AQ160" s="3" t="str">
        <f>IF(AO160&lt;&gt;"",IF(AO160&lt;&gt;"LIBSETS_DROP_MECHANIC_MONSTER_NAME",VLOOKUP(AO160,'LibSets constants'!$I$4:$L$1000,4,FALSE),""),"")</f>
        <v/>
      </c>
      <c r="AR160" s="3" t="str">
        <f>IF(G160&lt;&gt;"LIBSETS_SETTYPE_BATTLEGROUND",IF(G160&lt;&gt;"LIBSETS_SETTYPE_SPECIAL",IF(AS160&lt;&gt;"",VLOOKUP(AS160,'ESO zone constants'!$D$2:$H$4950,5,FALSE),""),""),"")</f>
        <v/>
      </c>
      <c r="AU160" s="3" t="str">
        <f>IF(AT160&lt;&gt;"",IF(AT160&lt;&gt;"LIBSETS_DROP_MECHANIC_MONSTER_NAME",VLOOKUP(AT160,'LibSets constants'!$I$4:$L$1000,3,FALSE),""),"")</f>
        <v/>
      </c>
      <c r="AV160" s="3" t="str">
        <f>IF(AT160&lt;&gt;"",IF(AT160&lt;&gt;"LIBSETS_DROP_MECHANIC_MONSTER_NAME",VLOOKUP(AT160,'LibSets constants'!$I$4:$L$1000,4,FALSE),""),"")</f>
        <v/>
      </c>
      <c r="AW160" s="21" t="str">
        <f t="shared" si="13"/>
        <v>[188] = {wayshrines={-1,-1,-1,}, dlcId=DLC_BASE_GAME</v>
      </c>
      <c r="AX160" s="21" t="str">
        <f t="shared" si="14"/>
        <v>, zoneIds={131}, veteran=false</v>
      </c>
      <c r="AY160" s="21" t="str">
        <f t="shared" si="15"/>
        <v>, setType=LIBSETS_SETTYPE_DUNGEON</v>
      </c>
      <c r="AZ160" s="21" t="str">
        <f t="shared" si="16"/>
        <v>},</v>
      </c>
      <c r="BA160" s="21" t="str">
        <f t="shared" si="17"/>
        <v xml:space="preserve"> --Storm Master / Sturmmeister   [Tempest Island]</v>
      </c>
    </row>
    <row r="161" spans="1:53" x14ac:dyDescent="0.25">
      <c r="A161" s="12">
        <v>190</v>
      </c>
      <c r="B161" t="s">
        <v>1034</v>
      </c>
      <c r="C161" t="s">
        <v>1035</v>
      </c>
      <c r="D161" s="3">
        <f t="shared" si="12"/>
        <v>190</v>
      </c>
      <c r="G161" s="8" t="s">
        <v>1652</v>
      </c>
      <c r="I161" t="s">
        <v>97</v>
      </c>
      <c r="J161" t="s">
        <v>97</v>
      </c>
      <c r="K161">
        <v>-1</v>
      </c>
      <c r="L161">
        <v>-1</v>
      </c>
      <c r="M161">
        <v>-1</v>
      </c>
      <c r="N161">
        <v>0</v>
      </c>
      <c r="O161" s="70" t="s">
        <v>52</v>
      </c>
      <c r="P161" s="3">
        <f>IF(AND(G161&lt;&gt;"LIBSETS_SETTYPE_BATTLEGROUND",G161&lt;&gt;"LIBSETS_SETTYPE_SPECIAL",G161&lt;&gt;"LIBSETS_SETTYPE_MYTHIC"), IF(Q161&lt;&gt;"",VLOOKUP(Q161,'ESO zone constants'!$D$2:$H$4950,5,FALSE),""),"")</f>
        <v>678</v>
      </c>
      <c r="Q161" t="str">
        <f>IF(OR(K161="",K161&lt;=0,ISERROR(K161)),IF(AND(O161&lt;&gt;"",NOT(ISERROR(O161))),O161, ""),VLOOKUP(K161,'ESO wayshrine node constants'!$A$3:$D$10003,4,FALSE))</f>
        <v>Imperial City Prison</v>
      </c>
      <c r="S161" s="19" t="str">
        <f>IF(AND(R161&lt;&gt;"",NOT(ISERROR(R161))),R161,IF(P161&lt;&gt;"",IF(NOT(ISERROR(VLOOKUP(P161,'ESO Dungeon constants'!$D$3:$H$9999,5,FALSE))),VLOOKUP(P161,'ESO Dungeon constants'!$D$3:$I$9999,6,FALSE),VLOOKUP(P161,'ESO zone constants'!$H$2:$K$9984,4,FALSE)),""))</f>
        <v>DLC_IMPERIAL_CITY</v>
      </c>
      <c r="T161" s="3" t="str">
        <f>IF(S161&lt;&gt;"",VLOOKUP(S161,'LibSets constants'!$B$4:$C$1000,2,FALSE),"")</f>
        <v>Imperial City</v>
      </c>
      <c r="V161" s="3" t="str">
        <f>IF(U161&lt;&gt;"",IF(U161&lt;&gt;"LIBSETS_DROP_MECHANIC_MONSTER_NAME",VLOOKUP(U161,'LibSets constants'!$I$4:$L$1000,3,FALSE),""),"")</f>
        <v/>
      </c>
      <c r="W161" s="40" t="str">
        <f>IF(U161&lt;&gt;"",IF(U161&lt;&gt;"LIBSETS_DROP_MECHANIC_MONSTER_NAME",VLOOKUP(U161,'LibSets constants'!$I$4:$L$1000,4,FALSE),""),"")</f>
        <v/>
      </c>
      <c r="X161" s="3" t="str">
        <f>IF(G161&lt;&gt;"LIBSETS_SETTYPE_BATTLEGROUND",IF(G161&lt;&gt;"LIBSETS_SETTYPE_SPECIAL",IF(Y161&lt;&gt;"",VLOOKUP(Y161,'ESO zone constants'!$D$2:$H$4950,5,FALSE),""),""),"")</f>
        <v/>
      </c>
      <c r="AA161" s="3" t="str">
        <f>IF(Z161&lt;&gt;"",IF(Z161&lt;&gt;"LIBSETS_DROP_MECHANIC_MONSTER_NAME",VLOOKUP(Z161,'LibSets constants'!$I$4:$L$1000,3,FALSE),""),"")</f>
        <v/>
      </c>
      <c r="AB161" s="3" t="str">
        <f>IF(Z161&lt;&gt;"",IF(Z161&lt;&gt;"LIBSETS_DROP_MECHANIC_MONSTER_NAME",VLOOKUP(Z161,'LibSets constants'!$I$4:$L$1000,4,FALSE),""),"")</f>
        <v/>
      </c>
      <c r="AC161" s="3" t="str">
        <f>IF(G161&lt;&gt;"LIBSETS_SETTYPE_BATTLEGROUND",IF(G161&lt;&gt;"LIBSETS_SETTYPE_SPECIAL",IF(AD161&lt;&gt;"",VLOOKUP(AD161,'ESO zone constants'!$D$2:$H$4950,5,FALSE),""),""),"")</f>
        <v/>
      </c>
      <c r="AF161" s="3" t="str">
        <f>IF(AE161&lt;&gt;"",IF(AE161&lt;&gt;"LIBSETS_DROP_MECHANIC_MONSTER_NAME",VLOOKUP(AE161,'LibSets constants'!$I$4:$L$1000,3,FALSE),""),"")</f>
        <v/>
      </c>
      <c r="AG161" s="3" t="str">
        <f>IF(AE161&lt;&gt;"",IF(AE161&lt;&gt;"LIBSETS_DROP_MECHANIC_MONSTER_NAME",VLOOKUP(AE161,'LibSets constants'!$I$4:$L$1000,4,FALSE),""),"")</f>
        <v/>
      </c>
      <c r="AH161" s="3" t="str">
        <f>IF(G161&lt;&gt;"LIBSETS_SETTYPE_BATTLEGROUND",IF(G161&lt;&gt;"LIBSETS_SETTYPE_SPECIAL",IF(AI161&lt;&gt;"",VLOOKUP(AI161,'ESO zone constants'!$D$2:$H$4950,5,FALSE),""),""),"")</f>
        <v/>
      </c>
      <c r="AK161" s="3" t="str">
        <f>IF(AJ161&lt;&gt;"",IF(AJ161&lt;&gt;"LIBSETS_DROP_MECHANIC_MONSTER_NAME",VLOOKUP(AJ161,'LibSets constants'!$I$4:$L$1000,3,FALSE),""),"")</f>
        <v/>
      </c>
      <c r="AL161" s="3" t="str">
        <f>IF(AJ161&lt;&gt;"",IF(AJ161&lt;&gt;"LIBSETS_DROP_MECHANIC_MONSTER_NAME",VLOOKUP(AJ161,'LibSets constants'!$I$4:$L$1000,4,FALSE),""),"")</f>
        <v/>
      </c>
      <c r="AM161" s="3" t="str">
        <f>IF(G161&lt;&gt;"LIBSETS_SETTYPE_BATTLEGROUND",IF(G161&lt;&gt;"LIBSETS_SETTYPE_SPECIAL",IF(AN161&lt;&gt;"",VLOOKUP(AN161,'ESO zone constants'!$D$2:$H$4950,5,FALSE),""),""),"")</f>
        <v/>
      </c>
      <c r="AP161" s="3" t="str">
        <f>IF(AO161&lt;&gt;"",IF(AO161&lt;&gt;"LIBSETS_DROP_MECHANIC_MONSTER_NAME",VLOOKUP(AO161,'LibSets constants'!$I$4:$L$1000,3,FALSE),""),"")</f>
        <v/>
      </c>
      <c r="AQ161" s="3" t="str">
        <f>IF(AO161&lt;&gt;"",IF(AO161&lt;&gt;"LIBSETS_DROP_MECHANIC_MONSTER_NAME",VLOOKUP(AO161,'LibSets constants'!$I$4:$L$1000,4,FALSE),""),"")</f>
        <v/>
      </c>
      <c r="AR161" s="3" t="str">
        <f>IF(G161&lt;&gt;"LIBSETS_SETTYPE_BATTLEGROUND",IF(G161&lt;&gt;"LIBSETS_SETTYPE_SPECIAL",IF(AS161&lt;&gt;"",VLOOKUP(AS161,'ESO zone constants'!$D$2:$H$4950,5,FALSE),""),""),"")</f>
        <v/>
      </c>
      <c r="AU161" s="3" t="str">
        <f>IF(AT161&lt;&gt;"",IF(AT161&lt;&gt;"LIBSETS_DROP_MECHANIC_MONSTER_NAME",VLOOKUP(AT161,'LibSets constants'!$I$4:$L$1000,3,FALSE),""),"")</f>
        <v/>
      </c>
      <c r="AV161" s="3" t="str">
        <f>IF(AT161&lt;&gt;"",IF(AT161&lt;&gt;"LIBSETS_DROP_MECHANIC_MONSTER_NAME",VLOOKUP(AT161,'LibSets constants'!$I$4:$L$1000,4,FALSE),""),"")</f>
        <v/>
      </c>
      <c r="AW161" s="21" t="str">
        <f t="shared" si="13"/>
        <v>[190] = {wayshrines={-1,-1,-1,}, dlcId=DLC_IMPERIAL_CITY</v>
      </c>
      <c r="AX161" s="21" t="str">
        <f t="shared" si="14"/>
        <v>, zoneIds={678}, veteran=false</v>
      </c>
      <c r="AY161" s="21" t="str">
        <f t="shared" si="15"/>
        <v>, setType=LIBSETS_SETTYPE_DUNGEON</v>
      </c>
      <c r="AZ161" s="21" t="str">
        <f t="shared" si="16"/>
        <v>},</v>
      </c>
      <c r="BA161" s="21" t="str">
        <f t="shared" si="17"/>
        <v xml:space="preserve"> --Scathing Mage / Verletzender Magier   [Imperial City Prison]</v>
      </c>
    </row>
    <row r="162" spans="1:53" x14ac:dyDescent="0.25">
      <c r="A162" s="12">
        <v>193</v>
      </c>
      <c r="B162" t="s">
        <v>1036</v>
      </c>
      <c r="C162" t="s">
        <v>1037</v>
      </c>
      <c r="D162" s="3">
        <f t="shared" si="12"/>
        <v>193</v>
      </c>
      <c r="G162" s="8" t="s">
        <v>1652</v>
      </c>
      <c r="I162" t="s">
        <v>97</v>
      </c>
      <c r="J162" t="s">
        <v>97</v>
      </c>
      <c r="K162">
        <v>-1</v>
      </c>
      <c r="L162">
        <v>-1</v>
      </c>
      <c r="M162">
        <v>-1</v>
      </c>
      <c r="N162">
        <v>0</v>
      </c>
      <c r="O162" s="70" t="s">
        <v>65</v>
      </c>
      <c r="P162" s="3">
        <f>IF(AND(G162&lt;&gt;"LIBSETS_SETTYPE_BATTLEGROUND",G162&lt;&gt;"LIBSETS_SETTYPE_SPECIAL",G162&lt;&gt;"LIBSETS_SETTYPE_MYTHIC"), IF(Q162&lt;&gt;"",VLOOKUP(Q162,'ESO zone constants'!$D$2:$H$4950,5,FALSE),""),"")</f>
        <v>131</v>
      </c>
      <c r="Q162" t="str">
        <f>IF(OR(K162="",K162&lt;=0,ISERROR(K162)),IF(AND(O162&lt;&gt;"",NOT(ISERROR(O162))),O162, ""),VLOOKUP(K162,'ESO wayshrine node constants'!$A$3:$D$10003,4,FALSE))</f>
        <v>Tempest Island</v>
      </c>
      <c r="S162" s="19" t="str">
        <f>IF(AND(R162&lt;&gt;"",NOT(ISERROR(R162))),R162,IF(P162&lt;&gt;"",IF(NOT(ISERROR(VLOOKUP(P162,'ESO Dungeon constants'!$D$3:$H$9999,5,FALSE))),VLOOKUP(P162,'ESO Dungeon constants'!$D$3:$I$9999,6,FALSE),VLOOKUP(P162,'ESO zone constants'!$H$2:$K$9984,4,FALSE)),""))</f>
        <v>DLC_BASE_GAME</v>
      </c>
      <c r="T162" s="3" t="str">
        <f>IF(S162&lt;&gt;"",VLOOKUP(S162,'LibSets constants'!$B$4:$C$1000,2,FALSE),"")</f>
        <v>Included in base game</v>
      </c>
      <c r="V162" s="44" t="str">
        <f>IF(U162&lt;&gt;"",IF(U162&lt;&gt;"LIBSETS_DROP_MECHANIC_MONSTER_NAME",VLOOKUP(U162,'LibSets constants'!$I$4:$L$1000,3,FALSE),""),"")</f>
        <v/>
      </c>
      <c r="W162" s="40" t="str">
        <f>IF(U162&lt;&gt;"",IF(U162&lt;&gt;"LIBSETS_DROP_MECHANIC_MONSTER_NAME",VLOOKUP(U162,'LibSets constants'!$I$4:$L$1000,4,FALSE),""),"")</f>
        <v/>
      </c>
      <c r="X162" s="3" t="str">
        <f>IF(G162&lt;&gt;"LIBSETS_SETTYPE_BATTLEGROUND",IF(G162&lt;&gt;"LIBSETS_SETTYPE_SPECIAL",IF(Y162&lt;&gt;"",VLOOKUP(Y162,'ESO zone constants'!$D$2:$H$4950,5,FALSE),""),""),"")</f>
        <v/>
      </c>
      <c r="Z162" s="45"/>
      <c r="AA162" s="44" t="str">
        <f>IF(Z162&lt;&gt;"",IF(Z162&lt;&gt;"LIBSETS_DROP_MECHANIC_MONSTER_NAME",VLOOKUP(Z162,'LibSets constants'!$I$4:$L$1000,3,FALSE),""),"")</f>
        <v/>
      </c>
      <c r="AB162" s="44" t="str">
        <f>IF(Z162&lt;&gt;"",IF(Z162&lt;&gt;"LIBSETS_DROP_MECHANIC_MONSTER_NAME",VLOOKUP(Z162,'LibSets constants'!$I$4:$L$1000,4,FALSE),""),"")</f>
        <v/>
      </c>
      <c r="AC162" s="3" t="str">
        <f>IF(G162&lt;&gt;"LIBSETS_SETTYPE_BATTLEGROUND",IF(G162&lt;&gt;"LIBSETS_SETTYPE_SPECIAL",IF(AD162&lt;&gt;"",VLOOKUP(AD162,'ESO zone constants'!$D$2:$H$4950,5,FALSE),""),""),"")</f>
        <v/>
      </c>
      <c r="AE162" s="45"/>
      <c r="AF162" s="44" t="str">
        <f>IF(AE162&lt;&gt;"",IF(AE162&lt;&gt;"LIBSETS_DROP_MECHANIC_MONSTER_NAME",VLOOKUP(AE162,'LibSets constants'!$I$4:$L$1000,3,FALSE),""),"")</f>
        <v/>
      </c>
      <c r="AG162" s="44" t="str">
        <f>IF(AE162&lt;&gt;"",IF(AE162&lt;&gt;"LIBSETS_DROP_MECHANIC_MONSTER_NAME",VLOOKUP(AE162,'LibSets constants'!$I$4:$L$1000,4,FALSE),""),"")</f>
        <v/>
      </c>
      <c r="AH162" s="3" t="str">
        <f>IF(G162&lt;&gt;"LIBSETS_SETTYPE_BATTLEGROUND",IF(G162&lt;&gt;"LIBSETS_SETTYPE_SPECIAL",IF(AI162&lt;&gt;"",VLOOKUP(AI162,'ESO zone constants'!$D$2:$H$4950,5,FALSE),""),""),"")</f>
        <v/>
      </c>
      <c r="AJ162" s="45"/>
      <c r="AK162" s="44" t="str">
        <f>IF(AJ162&lt;&gt;"",IF(AJ162&lt;&gt;"LIBSETS_DROP_MECHANIC_MONSTER_NAME",VLOOKUP(AJ162,'LibSets constants'!$I$4:$L$1000,3,FALSE),""),"")</f>
        <v/>
      </c>
      <c r="AL162" s="44" t="str">
        <f>IF(AJ162&lt;&gt;"",IF(AJ162&lt;&gt;"LIBSETS_DROP_MECHANIC_MONSTER_NAME",VLOOKUP(AJ162,'LibSets constants'!$I$4:$L$1000,4,FALSE),""),"")</f>
        <v/>
      </c>
      <c r="AM162" s="3" t="str">
        <f>IF(G162&lt;&gt;"LIBSETS_SETTYPE_BATTLEGROUND",IF(G162&lt;&gt;"LIBSETS_SETTYPE_SPECIAL",IF(AN162&lt;&gt;"",VLOOKUP(AN162,'ESO zone constants'!$D$2:$H$4950,5,FALSE),""),""),"")</f>
        <v/>
      </c>
      <c r="AO162" s="45"/>
      <c r="AP162" s="44" t="str">
        <f>IF(AO162&lt;&gt;"",IF(AO162&lt;&gt;"LIBSETS_DROP_MECHANIC_MONSTER_NAME",VLOOKUP(AO162,'LibSets constants'!$I$4:$L$1000,3,FALSE),""),"")</f>
        <v/>
      </c>
      <c r="AQ162" s="44" t="str">
        <f>IF(AO162&lt;&gt;"",IF(AO162&lt;&gt;"LIBSETS_DROP_MECHANIC_MONSTER_NAME",VLOOKUP(AO162,'LibSets constants'!$I$4:$L$1000,4,FALSE),""),"")</f>
        <v/>
      </c>
      <c r="AR162" s="3" t="str">
        <f>IF(G162&lt;&gt;"LIBSETS_SETTYPE_BATTLEGROUND",IF(G162&lt;&gt;"LIBSETS_SETTYPE_SPECIAL",IF(AS162&lt;&gt;"",VLOOKUP(AS162,'ESO zone constants'!$D$2:$H$4950,5,FALSE),""),""),"")</f>
        <v/>
      </c>
      <c r="AT162" s="45"/>
      <c r="AU162" s="44" t="str">
        <f>IF(AT162&lt;&gt;"",IF(AT162&lt;&gt;"LIBSETS_DROP_MECHANIC_MONSTER_NAME",VLOOKUP(AT162,'LibSets constants'!$I$4:$L$1000,3,FALSE),""),"")</f>
        <v/>
      </c>
      <c r="AV162" s="44" t="str">
        <f>IF(AT162&lt;&gt;"",IF(AT162&lt;&gt;"LIBSETS_DROP_MECHANIC_MONSTER_NAME",VLOOKUP(AT162,'LibSets constants'!$I$4:$L$1000,4,FALSE),""),"")</f>
        <v/>
      </c>
      <c r="AW162" s="21" t="str">
        <f t="shared" si="13"/>
        <v>[193] = {wayshrines={-1,-1,-1,}, dlcId=DLC_BASE_GAME</v>
      </c>
      <c r="AX162" s="21" t="str">
        <f t="shared" si="14"/>
        <v>, zoneIds={131}, veteran=false</v>
      </c>
      <c r="AY162" s="21" t="str">
        <f t="shared" si="15"/>
        <v>, setType=LIBSETS_SETTYPE_DUNGEON</v>
      </c>
      <c r="AZ162" s="21" t="str">
        <f t="shared" si="16"/>
        <v>},</v>
      </c>
      <c r="BA162" s="21" t="str">
        <f t="shared" si="17"/>
        <v xml:space="preserve"> --Overwhelming Surge / Überwältigende Woge   [Tempest Island]</v>
      </c>
    </row>
    <row r="163" spans="1:53" x14ac:dyDescent="0.25">
      <c r="A163" s="12">
        <v>194</v>
      </c>
      <c r="B163" t="s">
        <v>1038</v>
      </c>
      <c r="C163" t="s">
        <v>1039</v>
      </c>
      <c r="D163" s="3">
        <f t="shared" si="12"/>
        <v>194</v>
      </c>
      <c r="G163" s="8" t="s">
        <v>1652</v>
      </c>
      <c r="I163" t="s">
        <v>97</v>
      </c>
      <c r="J163" t="s">
        <v>97</v>
      </c>
      <c r="K163">
        <v>-1</v>
      </c>
      <c r="L163">
        <v>-1</v>
      </c>
      <c r="M163">
        <v>-1</v>
      </c>
      <c r="N163">
        <v>0</v>
      </c>
      <c r="O163" s="70" t="s">
        <v>62</v>
      </c>
      <c r="P163" s="3">
        <f>IF(AND(G163&lt;&gt;"LIBSETS_SETTYPE_BATTLEGROUND",G163&lt;&gt;"LIBSETS_SETTYPE_SPECIAL",G163&lt;&gt;"LIBSETS_SETTYPE_MYTHIC"), IF(Q163&lt;&gt;"",VLOOKUP(Q163,'ESO zone constants'!$D$2:$H$4950,5,FALSE),""),"")</f>
        <v>146</v>
      </c>
      <c r="Q163" t="str">
        <f>IF(OR(K163="",K163&lt;=0,ISERROR(K163)),IF(AND(O163&lt;&gt;"",NOT(ISERROR(O163))),O163, ""),VLOOKUP(K163,'ESO wayshrine node constants'!$A$3:$D$10003,4,FALSE))</f>
        <v>Wayrest Sewers I</v>
      </c>
      <c r="S163" s="19" t="str">
        <f>IF(AND(R163&lt;&gt;"",NOT(ISERROR(R163))),R163,IF(P163&lt;&gt;"",IF(NOT(ISERROR(VLOOKUP(P163,'ESO Dungeon constants'!$D$3:$H$9999,5,FALSE))),VLOOKUP(P163,'ESO Dungeon constants'!$D$3:$I$9999,6,FALSE),VLOOKUP(P163,'ESO zone constants'!$H$2:$K$9984,4,FALSE)),""))</f>
        <v>DLC_BASE_GAME</v>
      </c>
      <c r="T163" s="3" t="str">
        <f>IF(S163&lt;&gt;"",VLOOKUP(S163,'LibSets constants'!$B$4:$C$1000,2,FALSE),"")</f>
        <v>Included in base game</v>
      </c>
      <c r="V163" s="44" t="str">
        <f>IF(U163&lt;&gt;"",IF(U163&lt;&gt;"LIBSETS_DROP_MECHANIC_MONSTER_NAME",VLOOKUP(U163,'LibSets constants'!$I$4:$L$1000,3,FALSE),""),"")</f>
        <v/>
      </c>
      <c r="W163" s="40" t="str">
        <f>IF(U163&lt;&gt;"",IF(U163&lt;&gt;"LIBSETS_DROP_MECHANIC_MONSTER_NAME",VLOOKUP(U163,'LibSets constants'!$I$4:$L$1000,4,FALSE),""),"")</f>
        <v/>
      </c>
      <c r="X163" s="3">
        <f>IF(G163&lt;&gt;"LIBSETS_SETTYPE_BATTLEGROUND",IF(G163&lt;&gt;"LIBSETS_SETTYPE_SPECIAL",IF(Y163&lt;&gt;"",VLOOKUP(Y163,'ESO zone constants'!$D$2:$H$4950,5,FALSE),""),""),"")</f>
        <v>933</v>
      </c>
      <c r="Y163" t="s">
        <v>58</v>
      </c>
      <c r="Z163" s="45"/>
      <c r="AA163" s="44" t="str">
        <f>IF(Z163&lt;&gt;"",IF(Z163&lt;&gt;"LIBSETS_DROP_MECHANIC_MONSTER_NAME",VLOOKUP(Z163,'LibSets constants'!$I$4:$L$1000,3,FALSE),""),"")</f>
        <v/>
      </c>
      <c r="AB163" s="44" t="str">
        <f>IF(Z163&lt;&gt;"",IF(Z163&lt;&gt;"LIBSETS_DROP_MECHANIC_MONSTER_NAME",VLOOKUP(Z163,'LibSets constants'!$I$4:$L$1000,4,FALSE),""),"")</f>
        <v/>
      </c>
      <c r="AC163" s="3" t="str">
        <f>IF(G163&lt;&gt;"LIBSETS_SETTYPE_BATTLEGROUND",IF(G163&lt;&gt;"LIBSETS_SETTYPE_SPECIAL",IF(AD163&lt;&gt;"",VLOOKUP(AD163,'ESO zone constants'!$D$2:$H$4950,5,FALSE),""),""),"")</f>
        <v/>
      </c>
      <c r="AE163" s="45"/>
      <c r="AF163" s="44" t="str">
        <f>IF(AE163&lt;&gt;"",IF(AE163&lt;&gt;"LIBSETS_DROP_MECHANIC_MONSTER_NAME",VLOOKUP(AE163,'LibSets constants'!$I$4:$L$1000,3,FALSE),""),"")</f>
        <v/>
      </c>
      <c r="AG163" s="44" t="str">
        <f>IF(AE163&lt;&gt;"",IF(AE163&lt;&gt;"LIBSETS_DROP_MECHANIC_MONSTER_NAME",VLOOKUP(AE163,'LibSets constants'!$I$4:$L$1000,4,FALSE),""),"")</f>
        <v/>
      </c>
      <c r="AH163" s="3" t="str">
        <f>IF(G163&lt;&gt;"LIBSETS_SETTYPE_BATTLEGROUND",IF(G163&lt;&gt;"LIBSETS_SETTYPE_SPECIAL",IF(AI163&lt;&gt;"",VLOOKUP(AI163,'ESO zone constants'!$D$2:$H$4950,5,FALSE),""),""),"")</f>
        <v/>
      </c>
      <c r="AJ163" s="45"/>
      <c r="AK163" s="44" t="str">
        <f>IF(AJ163&lt;&gt;"",IF(AJ163&lt;&gt;"LIBSETS_DROP_MECHANIC_MONSTER_NAME",VLOOKUP(AJ163,'LibSets constants'!$I$4:$L$1000,3,FALSE),""),"")</f>
        <v/>
      </c>
      <c r="AL163" s="44" t="str">
        <f>IF(AJ163&lt;&gt;"",IF(AJ163&lt;&gt;"LIBSETS_DROP_MECHANIC_MONSTER_NAME",VLOOKUP(AJ163,'LibSets constants'!$I$4:$L$1000,4,FALSE),""),"")</f>
        <v/>
      </c>
      <c r="AM163" s="3" t="str">
        <f>IF(G163&lt;&gt;"LIBSETS_SETTYPE_BATTLEGROUND",IF(G163&lt;&gt;"LIBSETS_SETTYPE_SPECIAL",IF(AN163&lt;&gt;"",VLOOKUP(AN163,'ESO zone constants'!$D$2:$H$4950,5,FALSE),""),""),"")</f>
        <v/>
      </c>
      <c r="AO163" s="45"/>
      <c r="AP163" s="44" t="str">
        <f>IF(AO163&lt;&gt;"",IF(AO163&lt;&gt;"LIBSETS_DROP_MECHANIC_MONSTER_NAME",VLOOKUP(AO163,'LibSets constants'!$I$4:$L$1000,3,FALSE),""),"")</f>
        <v/>
      </c>
      <c r="AQ163" s="44" t="str">
        <f>IF(AO163&lt;&gt;"",IF(AO163&lt;&gt;"LIBSETS_DROP_MECHANIC_MONSTER_NAME",VLOOKUP(AO163,'LibSets constants'!$I$4:$L$1000,4,FALSE),""),"")</f>
        <v/>
      </c>
      <c r="AR163" s="3" t="str">
        <f>IF(G163&lt;&gt;"LIBSETS_SETTYPE_BATTLEGROUND",IF(G163&lt;&gt;"LIBSETS_SETTYPE_SPECIAL",IF(AS163&lt;&gt;"",VLOOKUP(AS163,'ESO zone constants'!$D$2:$H$4950,5,FALSE),""),""),"")</f>
        <v/>
      </c>
      <c r="AT163" s="45"/>
      <c r="AU163" s="44" t="str">
        <f>IF(AT163&lt;&gt;"",IF(AT163&lt;&gt;"LIBSETS_DROP_MECHANIC_MONSTER_NAME",VLOOKUP(AT163,'LibSets constants'!$I$4:$L$1000,3,FALSE),""),"")</f>
        <v/>
      </c>
      <c r="AV163" s="44" t="str">
        <f>IF(AT163&lt;&gt;"",IF(AT163&lt;&gt;"LIBSETS_DROP_MECHANIC_MONSTER_NAME",VLOOKUP(AT163,'LibSets constants'!$I$4:$L$1000,4,FALSE),""),"")</f>
        <v/>
      </c>
      <c r="AW163" s="21" t="str">
        <f t="shared" si="13"/>
        <v>[194] = {wayshrines={-1,-1,-1,}, dlcId=DLC_BASE_GAME</v>
      </c>
      <c r="AX163" s="21" t="str">
        <f t="shared" si="14"/>
        <v>, zoneIds={146,933}, veteran=false</v>
      </c>
      <c r="AY163" s="21" t="str">
        <f t="shared" si="15"/>
        <v>, setType=LIBSETS_SETTYPE_DUNGEON</v>
      </c>
      <c r="AZ163" s="21" t="str">
        <f t="shared" si="16"/>
        <v>},</v>
      </c>
      <c r="BA163" s="21" t="str">
        <f t="shared" si="17"/>
        <v xml:space="preserve"> --Combat Physician / Feldarzt   [Wayrest Sewers I, Wayrest Sewers II]</v>
      </c>
    </row>
    <row r="164" spans="1:53" x14ac:dyDescent="0.25">
      <c r="A164" s="12">
        <v>195</v>
      </c>
      <c r="B164" t="s">
        <v>1040</v>
      </c>
      <c r="C164" t="s">
        <v>1041</v>
      </c>
      <c r="D164" s="3">
        <f t="shared" si="12"/>
        <v>195</v>
      </c>
      <c r="G164" s="8" t="s">
        <v>1652</v>
      </c>
      <c r="I164" t="s">
        <v>97</v>
      </c>
      <c r="J164" t="s">
        <v>97</v>
      </c>
      <c r="K164">
        <v>-1</v>
      </c>
      <c r="L164">
        <v>-1</v>
      </c>
      <c r="M164">
        <v>-1</v>
      </c>
      <c r="N164">
        <v>0</v>
      </c>
      <c r="O164" s="70" t="s">
        <v>52</v>
      </c>
      <c r="P164" s="3">
        <f>IF(AND(G164&lt;&gt;"LIBSETS_SETTYPE_BATTLEGROUND",G164&lt;&gt;"LIBSETS_SETTYPE_SPECIAL",G164&lt;&gt;"LIBSETS_SETTYPE_MYTHIC"), IF(Q164&lt;&gt;"",VLOOKUP(Q164,'ESO zone constants'!$D$2:$H$4950,5,FALSE),""),"")</f>
        <v>678</v>
      </c>
      <c r="Q164" t="str">
        <f>IF(OR(K164="",K164&lt;=0,ISERROR(K164)),IF(AND(O164&lt;&gt;"",NOT(ISERROR(O164))),O164, ""),VLOOKUP(K164,'ESO wayshrine node constants'!$A$3:$D$10003,4,FALSE))</f>
        <v>Imperial City Prison</v>
      </c>
      <c r="S164" s="19" t="str">
        <f>IF(AND(R164&lt;&gt;"",NOT(ISERROR(R164))),R164,IF(P164&lt;&gt;"",IF(NOT(ISERROR(VLOOKUP(P164,'ESO Dungeon constants'!$D$3:$H$9999,5,FALSE))),VLOOKUP(P164,'ESO Dungeon constants'!$D$3:$I$9999,6,FALSE),VLOOKUP(P164,'ESO zone constants'!$H$2:$K$9984,4,FALSE)),""))</f>
        <v>DLC_IMPERIAL_CITY</v>
      </c>
      <c r="T164" s="3" t="str">
        <f>IF(S164&lt;&gt;"",VLOOKUP(S164,'LibSets constants'!$B$4:$C$1000,2,FALSE),"")</f>
        <v>Imperial City</v>
      </c>
      <c r="V164" s="44" t="str">
        <f>IF(U164&lt;&gt;"",IF(U164&lt;&gt;"LIBSETS_DROP_MECHANIC_MONSTER_NAME",VLOOKUP(U164,'LibSets constants'!$I$4:$L$1000,3,FALSE),""),"")</f>
        <v/>
      </c>
      <c r="W164" s="40" t="str">
        <f>IF(U164&lt;&gt;"",IF(U164&lt;&gt;"LIBSETS_DROP_MECHANIC_MONSTER_NAME",VLOOKUP(U164,'LibSets constants'!$I$4:$L$1000,4,FALSE),""),"")</f>
        <v/>
      </c>
      <c r="X164" s="3" t="str">
        <f>IF(G164&lt;&gt;"LIBSETS_SETTYPE_BATTLEGROUND",IF(G164&lt;&gt;"LIBSETS_SETTYPE_SPECIAL",IF(Y164&lt;&gt;"",VLOOKUP(Y164,'ESO zone constants'!$D$2:$H$4950,5,FALSE),""),""),"")</f>
        <v/>
      </c>
      <c r="Z164" s="45"/>
      <c r="AA164" s="44" t="str">
        <f>IF(Z164&lt;&gt;"",IF(Z164&lt;&gt;"LIBSETS_DROP_MECHANIC_MONSTER_NAME",VLOOKUP(Z164,'LibSets constants'!$I$4:$L$1000,3,FALSE),""),"")</f>
        <v/>
      </c>
      <c r="AB164" s="44" t="str">
        <f>IF(Z164&lt;&gt;"",IF(Z164&lt;&gt;"LIBSETS_DROP_MECHANIC_MONSTER_NAME",VLOOKUP(Z164,'LibSets constants'!$I$4:$L$1000,4,FALSE),""),"")</f>
        <v/>
      </c>
      <c r="AC164" s="3" t="str">
        <f>IF(G164&lt;&gt;"LIBSETS_SETTYPE_BATTLEGROUND",IF(G164&lt;&gt;"LIBSETS_SETTYPE_SPECIAL",IF(AD164&lt;&gt;"",VLOOKUP(AD164,'ESO zone constants'!$D$2:$H$4950,5,FALSE),""),""),"")</f>
        <v/>
      </c>
      <c r="AE164" s="45"/>
      <c r="AF164" s="44" t="str">
        <f>IF(AE164&lt;&gt;"",IF(AE164&lt;&gt;"LIBSETS_DROP_MECHANIC_MONSTER_NAME",VLOOKUP(AE164,'LibSets constants'!$I$4:$L$1000,3,FALSE),""),"")</f>
        <v/>
      </c>
      <c r="AG164" s="44" t="str">
        <f>IF(AE164&lt;&gt;"",IF(AE164&lt;&gt;"LIBSETS_DROP_MECHANIC_MONSTER_NAME",VLOOKUP(AE164,'LibSets constants'!$I$4:$L$1000,4,FALSE),""),"")</f>
        <v/>
      </c>
      <c r="AH164" s="3" t="str">
        <f>IF(G164&lt;&gt;"LIBSETS_SETTYPE_BATTLEGROUND",IF(G164&lt;&gt;"LIBSETS_SETTYPE_SPECIAL",IF(AI164&lt;&gt;"",VLOOKUP(AI164,'ESO zone constants'!$D$2:$H$4950,5,FALSE),""),""),"")</f>
        <v/>
      </c>
      <c r="AJ164" s="45"/>
      <c r="AK164" s="44" t="str">
        <f>IF(AJ164&lt;&gt;"",IF(AJ164&lt;&gt;"LIBSETS_DROP_MECHANIC_MONSTER_NAME",VLOOKUP(AJ164,'LibSets constants'!$I$4:$L$1000,3,FALSE),""),"")</f>
        <v/>
      </c>
      <c r="AL164" s="44" t="str">
        <f>IF(AJ164&lt;&gt;"",IF(AJ164&lt;&gt;"LIBSETS_DROP_MECHANIC_MONSTER_NAME",VLOOKUP(AJ164,'LibSets constants'!$I$4:$L$1000,4,FALSE),""),"")</f>
        <v/>
      </c>
      <c r="AM164" s="3" t="str">
        <f>IF(G164&lt;&gt;"LIBSETS_SETTYPE_BATTLEGROUND",IF(G164&lt;&gt;"LIBSETS_SETTYPE_SPECIAL",IF(AN164&lt;&gt;"",VLOOKUP(AN164,'ESO zone constants'!$D$2:$H$4950,5,FALSE),""),""),"")</f>
        <v/>
      </c>
      <c r="AO164" s="45"/>
      <c r="AP164" s="44" t="str">
        <f>IF(AO164&lt;&gt;"",IF(AO164&lt;&gt;"LIBSETS_DROP_MECHANIC_MONSTER_NAME",VLOOKUP(AO164,'LibSets constants'!$I$4:$L$1000,3,FALSE),""),"")</f>
        <v/>
      </c>
      <c r="AQ164" s="44" t="str">
        <f>IF(AO164&lt;&gt;"",IF(AO164&lt;&gt;"LIBSETS_DROP_MECHANIC_MONSTER_NAME",VLOOKUP(AO164,'LibSets constants'!$I$4:$L$1000,4,FALSE),""),"")</f>
        <v/>
      </c>
      <c r="AR164" s="3" t="str">
        <f>IF(G164&lt;&gt;"LIBSETS_SETTYPE_BATTLEGROUND",IF(G164&lt;&gt;"LIBSETS_SETTYPE_SPECIAL",IF(AS164&lt;&gt;"",VLOOKUP(AS164,'ESO zone constants'!$D$2:$H$4950,5,FALSE),""),""),"")</f>
        <v/>
      </c>
      <c r="AT164" s="45"/>
      <c r="AU164" s="44" t="str">
        <f>IF(AT164&lt;&gt;"",IF(AT164&lt;&gt;"LIBSETS_DROP_MECHANIC_MONSTER_NAME",VLOOKUP(AT164,'LibSets constants'!$I$4:$L$1000,3,FALSE),""),"")</f>
        <v/>
      </c>
      <c r="AV164" s="44" t="str">
        <f>IF(AT164&lt;&gt;"",IF(AT164&lt;&gt;"LIBSETS_DROP_MECHANIC_MONSTER_NAME",VLOOKUP(AT164,'LibSets constants'!$I$4:$L$1000,4,FALSE),""),"")</f>
        <v/>
      </c>
      <c r="AW164" s="21" t="str">
        <f t="shared" si="13"/>
        <v>[195] = {wayshrines={-1,-1,-1,}, dlcId=DLC_IMPERIAL_CITY</v>
      </c>
      <c r="AX164" s="21" t="str">
        <f t="shared" si="14"/>
        <v>, zoneIds={678}, veteran=false</v>
      </c>
      <c r="AY164" s="21" t="str">
        <f t="shared" si="15"/>
        <v>, setType=LIBSETS_SETTYPE_DUNGEON</v>
      </c>
      <c r="AZ164" s="21" t="str">
        <f t="shared" si="16"/>
        <v>},</v>
      </c>
      <c r="BA164" s="21" t="str">
        <f t="shared" si="17"/>
        <v xml:space="preserve"> --Sheer Venom / Reingift   [Imperial City Prison]</v>
      </c>
    </row>
    <row r="165" spans="1:53" x14ac:dyDescent="0.25">
      <c r="A165" s="12">
        <v>196</v>
      </c>
      <c r="B165" t="s">
        <v>1042</v>
      </c>
      <c r="C165" t="s">
        <v>1043</v>
      </c>
      <c r="D165" s="3">
        <f t="shared" si="12"/>
        <v>196</v>
      </c>
      <c r="G165" s="8" t="s">
        <v>1652</v>
      </c>
      <c r="I165" t="s">
        <v>97</v>
      </c>
      <c r="J165" t="s">
        <v>97</v>
      </c>
      <c r="K165">
        <v>-1</v>
      </c>
      <c r="L165">
        <v>-1</v>
      </c>
      <c r="M165">
        <v>-1</v>
      </c>
      <c r="N165">
        <v>0</v>
      </c>
      <c r="O165" s="70" t="s">
        <v>52</v>
      </c>
      <c r="P165" s="3">
        <f>IF(AND(G165&lt;&gt;"LIBSETS_SETTYPE_BATTLEGROUND",G165&lt;&gt;"LIBSETS_SETTYPE_SPECIAL",G165&lt;&gt;"LIBSETS_SETTYPE_MYTHIC"), IF(Q165&lt;&gt;"",VLOOKUP(Q165,'ESO zone constants'!$D$2:$H$4950,5,FALSE),""),"")</f>
        <v>678</v>
      </c>
      <c r="Q165" t="str">
        <f>IF(OR(K165="",K165&lt;=0,ISERROR(K165)),IF(AND(O165&lt;&gt;"",NOT(ISERROR(O165))),O165, ""),VLOOKUP(K165,'ESO wayshrine node constants'!$A$3:$D$10003,4,FALSE))</f>
        <v>Imperial City Prison</v>
      </c>
      <c r="S165" s="19" t="str">
        <f>IF(AND(R165&lt;&gt;"",NOT(ISERROR(R165))),R165,IF(P165&lt;&gt;"",IF(NOT(ISERROR(VLOOKUP(P165,'ESO Dungeon constants'!$D$3:$H$9999,5,FALSE))),VLOOKUP(P165,'ESO Dungeon constants'!$D$3:$I$9999,6,FALSE),VLOOKUP(P165,'ESO zone constants'!$H$2:$K$9984,4,FALSE)),""))</f>
        <v>DLC_IMPERIAL_CITY</v>
      </c>
      <c r="T165" s="3" t="str">
        <f>IF(S165&lt;&gt;"",VLOOKUP(S165,'LibSets constants'!$B$4:$C$1000,2,FALSE),"")</f>
        <v>Imperial City</v>
      </c>
      <c r="V165" s="44" t="str">
        <f>IF(U165&lt;&gt;"",IF(U165&lt;&gt;"LIBSETS_DROP_MECHANIC_MONSTER_NAME",VLOOKUP(U165,'LibSets constants'!$I$4:$L$1000,3,FALSE),""),"")</f>
        <v/>
      </c>
      <c r="W165" s="40" t="str">
        <f>IF(U165&lt;&gt;"",IF(U165&lt;&gt;"LIBSETS_DROP_MECHANIC_MONSTER_NAME",VLOOKUP(U165,'LibSets constants'!$I$4:$L$1000,4,FALSE),""),"")</f>
        <v/>
      </c>
      <c r="X165" s="3" t="str">
        <f>IF(G165&lt;&gt;"LIBSETS_SETTYPE_BATTLEGROUND",IF(G165&lt;&gt;"LIBSETS_SETTYPE_SPECIAL",IF(Y165&lt;&gt;"",VLOOKUP(Y165,'ESO zone constants'!$D$2:$H$4950,5,FALSE),""),""),"")</f>
        <v/>
      </c>
      <c r="Z165" s="45"/>
      <c r="AA165" s="44" t="str">
        <f>IF(Z165&lt;&gt;"",IF(Z165&lt;&gt;"LIBSETS_DROP_MECHANIC_MONSTER_NAME",VLOOKUP(Z165,'LibSets constants'!$I$4:$L$1000,3,FALSE),""),"")</f>
        <v/>
      </c>
      <c r="AB165" s="44" t="str">
        <f>IF(Z165&lt;&gt;"",IF(Z165&lt;&gt;"LIBSETS_DROP_MECHANIC_MONSTER_NAME",VLOOKUP(Z165,'LibSets constants'!$I$4:$L$1000,4,FALSE),""),"")</f>
        <v/>
      </c>
      <c r="AC165" s="3" t="str">
        <f>IF(G165&lt;&gt;"LIBSETS_SETTYPE_BATTLEGROUND",IF(G165&lt;&gt;"LIBSETS_SETTYPE_SPECIAL",IF(AD165&lt;&gt;"",VLOOKUP(AD165,'ESO zone constants'!$D$2:$H$4950,5,FALSE),""),""),"")</f>
        <v/>
      </c>
      <c r="AE165" s="45"/>
      <c r="AF165" s="44" t="str">
        <f>IF(AE165&lt;&gt;"",IF(AE165&lt;&gt;"LIBSETS_DROP_MECHANIC_MONSTER_NAME",VLOOKUP(AE165,'LibSets constants'!$I$4:$L$1000,3,FALSE),""),"")</f>
        <v/>
      </c>
      <c r="AG165" s="44" t="str">
        <f>IF(AE165&lt;&gt;"",IF(AE165&lt;&gt;"LIBSETS_DROP_MECHANIC_MONSTER_NAME",VLOOKUP(AE165,'LibSets constants'!$I$4:$L$1000,4,FALSE),""),"")</f>
        <v/>
      </c>
      <c r="AH165" s="3" t="str">
        <f>IF(G165&lt;&gt;"LIBSETS_SETTYPE_BATTLEGROUND",IF(G165&lt;&gt;"LIBSETS_SETTYPE_SPECIAL",IF(AI165&lt;&gt;"",VLOOKUP(AI165,'ESO zone constants'!$D$2:$H$4950,5,FALSE),""),""),"")</f>
        <v/>
      </c>
      <c r="AJ165" s="45"/>
      <c r="AK165" s="44" t="str">
        <f>IF(AJ165&lt;&gt;"",IF(AJ165&lt;&gt;"LIBSETS_DROP_MECHANIC_MONSTER_NAME",VLOOKUP(AJ165,'LibSets constants'!$I$4:$L$1000,3,FALSE),""),"")</f>
        <v/>
      </c>
      <c r="AL165" s="44" t="str">
        <f>IF(AJ165&lt;&gt;"",IF(AJ165&lt;&gt;"LIBSETS_DROP_MECHANIC_MONSTER_NAME",VLOOKUP(AJ165,'LibSets constants'!$I$4:$L$1000,4,FALSE),""),"")</f>
        <v/>
      </c>
      <c r="AM165" s="3" t="str">
        <f>IF(G165&lt;&gt;"LIBSETS_SETTYPE_BATTLEGROUND",IF(G165&lt;&gt;"LIBSETS_SETTYPE_SPECIAL",IF(AN165&lt;&gt;"",VLOOKUP(AN165,'ESO zone constants'!$D$2:$H$4950,5,FALSE),""),""),"")</f>
        <v/>
      </c>
      <c r="AO165" s="45"/>
      <c r="AP165" s="44" t="str">
        <f>IF(AO165&lt;&gt;"",IF(AO165&lt;&gt;"LIBSETS_DROP_MECHANIC_MONSTER_NAME",VLOOKUP(AO165,'LibSets constants'!$I$4:$L$1000,3,FALSE),""),"")</f>
        <v/>
      </c>
      <c r="AQ165" s="44" t="str">
        <f>IF(AO165&lt;&gt;"",IF(AO165&lt;&gt;"LIBSETS_DROP_MECHANIC_MONSTER_NAME",VLOOKUP(AO165,'LibSets constants'!$I$4:$L$1000,4,FALSE),""),"")</f>
        <v/>
      </c>
      <c r="AR165" s="3" t="str">
        <f>IF(G165&lt;&gt;"LIBSETS_SETTYPE_BATTLEGROUND",IF(G165&lt;&gt;"LIBSETS_SETTYPE_SPECIAL",IF(AS165&lt;&gt;"",VLOOKUP(AS165,'ESO zone constants'!$D$2:$H$4950,5,FALSE),""),""),"")</f>
        <v/>
      </c>
      <c r="AT165" s="45"/>
      <c r="AU165" s="44" t="str">
        <f>IF(AT165&lt;&gt;"",IF(AT165&lt;&gt;"LIBSETS_DROP_MECHANIC_MONSTER_NAME",VLOOKUP(AT165,'LibSets constants'!$I$4:$L$1000,3,FALSE),""),"")</f>
        <v/>
      </c>
      <c r="AV165" s="44" t="str">
        <f>IF(AT165&lt;&gt;"",IF(AT165&lt;&gt;"LIBSETS_DROP_MECHANIC_MONSTER_NAME",VLOOKUP(AT165,'LibSets constants'!$I$4:$L$1000,4,FALSE),""),"")</f>
        <v/>
      </c>
      <c r="AW165" s="21" t="str">
        <f t="shared" si="13"/>
        <v>[196] = {wayshrines={-1,-1,-1,}, dlcId=DLC_IMPERIAL_CITY</v>
      </c>
      <c r="AX165" s="21" t="str">
        <f t="shared" si="14"/>
        <v>, zoneIds={678}, veteran=false</v>
      </c>
      <c r="AY165" s="21" t="str">
        <f t="shared" si="15"/>
        <v>, setType=LIBSETS_SETTYPE_DUNGEON</v>
      </c>
      <c r="AZ165" s="21" t="str">
        <f t="shared" si="16"/>
        <v>},</v>
      </c>
      <c r="BA165" s="21" t="str">
        <f t="shared" si="17"/>
        <v xml:space="preserve"> --Leeching Plate / Auslaugende Rüstung   [Imperial City Prison]</v>
      </c>
    </row>
    <row r="166" spans="1:53" x14ac:dyDescent="0.25">
      <c r="A166" s="12">
        <v>197</v>
      </c>
      <c r="B166" t="s">
        <v>1044</v>
      </c>
      <c r="C166" t="s">
        <v>1045</v>
      </c>
      <c r="D166" s="3">
        <f t="shared" si="12"/>
        <v>197</v>
      </c>
      <c r="G166" s="8" t="s">
        <v>1652</v>
      </c>
      <c r="I166" t="s">
        <v>97</v>
      </c>
      <c r="J166" t="s">
        <v>97</v>
      </c>
      <c r="K166">
        <v>-1</v>
      </c>
      <c r="L166">
        <v>-1</v>
      </c>
      <c r="M166">
        <v>-1</v>
      </c>
      <c r="N166">
        <v>0</v>
      </c>
      <c r="O166" s="70" t="s">
        <v>102</v>
      </c>
      <c r="P166" s="3">
        <f>IF(AND(G166&lt;&gt;"LIBSETS_SETTYPE_BATTLEGROUND",G166&lt;&gt;"LIBSETS_SETTYPE_SPECIAL",G166&lt;&gt;"LIBSETS_SETTYPE_MYTHIC"), IF(Q166&lt;&gt;"",VLOOKUP(Q166,'ESO zone constants'!$D$2:$H$4950,5,FALSE),""),"")</f>
        <v>380</v>
      </c>
      <c r="Q166" t="str">
        <f>IF(OR(K166="",K166&lt;=0,ISERROR(K166)),IF(AND(O166&lt;&gt;"",NOT(ISERROR(O166))),O166, ""),VLOOKUP(K166,'ESO wayshrine node constants'!$A$3:$D$10003,4,FALSE))</f>
        <v>The Banished Cells I</v>
      </c>
      <c r="S166" s="19" t="str">
        <f>IF(AND(R166&lt;&gt;"",NOT(ISERROR(R166))),R166,IF(P166&lt;&gt;"",IF(NOT(ISERROR(VLOOKUP(P166,'ESO Dungeon constants'!$D$3:$H$9999,5,FALSE))),VLOOKUP(P166,'ESO Dungeon constants'!$D$3:$I$9999,6,FALSE),VLOOKUP(P166,'ESO zone constants'!$H$2:$K$9984,4,FALSE)),""))</f>
        <v>DLC_BASE_GAME</v>
      </c>
      <c r="T166" s="3" t="str">
        <f>IF(S166&lt;&gt;"",VLOOKUP(S166,'LibSets constants'!$B$4:$C$1000,2,FALSE),"")</f>
        <v>Included in base game</v>
      </c>
      <c r="V166" s="44" t="str">
        <f>IF(U166&lt;&gt;"",IF(U166&lt;&gt;"LIBSETS_DROP_MECHANIC_MONSTER_NAME",VLOOKUP(U166,'LibSets constants'!$I$4:$L$1000,3,FALSE),""),"")</f>
        <v/>
      </c>
      <c r="W166" s="40" t="str">
        <f>IF(U166&lt;&gt;"",IF(U166&lt;&gt;"LIBSETS_DROP_MECHANIC_MONSTER_NAME",VLOOKUP(U166,'LibSets constants'!$I$4:$L$1000,4,FALSE),""),"")</f>
        <v/>
      </c>
      <c r="X166" s="3">
        <f>IF(G166&lt;&gt;"LIBSETS_SETTYPE_BATTLEGROUND",IF(G166&lt;&gt;"LIBSETS_SETTYPE_SPECIAL",IF(Y166&lt;&gt;"",VLOOKUP(Y166,'ESO zone constants'!$D$2:$H$4950,5,FALSE),""),""),"")</f>
        <v>935</v>
      </c>
      <c r="Y166" t="s">
        <v>103</v>
      </c>
      <c r="Z166" s="45"/>
      <c r="AA166" s="44" t="str">
        <f>IF(Z166&lt;&gt;"",IF(Z166&lt;&gt;"LIBSETS_DROP_MECHANIC_MONSTER_NAME",VLOOKUP(Z166,'LibSets constants'!$I$4:$L$1000,3,FALSE),""),"")</f>
        <v/>
      </c>
      <c r="AB166" s="44" t="str">
        <f>IF(Z166&lt;&gt;"",IF(Z166&lt;&gt;"LIBSETS_DROP_MECHANIC_MONSTER_NAME",VLOOKUP(Z166,'LibSets constants'!$I$4:$L$1000,4,FALSE),""),"")</f>
        <v/>
      </c>
      <c r="AC166" s="3" t="str">
        <f>IF(G166&lt;&gt;"LIBSETS_SETTYPE_BATTLEGROUND",IF(G166&lt;&gt;"LIBSETS_SETTYPE_SPECIAL",IF(AD166&lt;&gt;"",VLOOKUP(AD166,'ESO zone constants'!$D$2:$H$4950,5,FALSE),""),""),"")</f>
        <v/>
      </c>
      <c r="AE166" s="45"/>
      <c r="AF166" s="44" t="str">
        <f>IF(AE166&lt;&gt;"",IF(AE166&lt;&gt;"LIBSETS_DROP_MECHANIC_MONSTER_NAME",VLOOKUP(AE166,'LibSets constants'!$I$4:$L$1000,3,FALSE),""),"")</f>
        <v/>
      </c>
      <c r="AG166" s="44" t="str">
        <f>IF(AE166&lt;&gt;"",IF(AE166&lt;&gt;"LIBSETS_DROP_MECHANIC_MONSTER_NAME",VLOOKUP(AE166,'LibSets constants'!$I$4:$L$1000,4,FALSE),""),"")</f>
        <v/>
      </c>
      <c r="AH166" s="3" t="str">
        <f>IF(G166&lt;&gt;"LIBSETS_SETTYPE_BATTLEGROUND",IF(G166&lt;&gt;"LIBSETS_SETTYPE_SPECIAL",IF(AI166&lt;&gt;"",VLOOKUP(AI166,'ESO zone constants'!$D$2:$H$4950,5,FALSE),""),""),"")</f>
        <v/>
      </c>
      <c r="AJ166" s="45"/>
      <c r="AK166" s="44" t="str">
        <f>IF(AJ166&lt;&gt;"",IF(AJ166&lt;&gt;"LIBSETS_DROP_MECHANIC_MONSTER_NAME",VLOOKUP(AJ166,'LibSets constants'!$I$4:$L$1000,3,FALSE),""),"")</f>
        <v/>
      </c>
      <c r="AL166" s="44" t="str">
        <f>IF(AJ166&lt;&gt;"",IF(AJ166&lt;&gt;"LIBSETS_DROP_MECHANIC_MONSTER_NAME",VLOOKUP(AJ166,'LibSets constants'!$I$4:$L$1000,4,FALSE),""),"")</f>
        <v/>
      </c>
      <c r="AM166" s="3" t="str">
        <f>IF(G166&lt;&gt;"LIBSETS_SETTYPE_BATTLEGROUND",IF(G166&lt;&gt;"LIBSETS_SETTYPE_SPECIAL",IF(AN166&lt;&gt;"",VLOOKUP(AN166,'ESO zone constants'!$D$2:$H$4950,5,FALSE),""),""),"")</f>
        <v/>
      </c>
      <c r="AO166" s="45"/>
      <c r="AP166" s="44" t="str">
        <f>IF(AO166&lt;&gt;"",IF(AO166&lt;&gt;"LIBSETS_DROP_MECHANIC_MONSTER_NAME",VLOOKUP(AO166,'LibSets constants'!$I$4:$L$1000,3,FALSE),""),"")</f>
        <v/>
      </c>
      <c r="AQ166" s="44" t="str">
        <f>IF(AO166&lt;&gt;"",IF(AO166&lt;&gt;"LIBSETS_DROP_MECHANIC_MONSTER_NAME",VLOOKUP(AO166,'LibSets constants'!$I$4:$L$1000,4,FALSE),""),"")</f>
        <v/>
      </c>
      <c r="AR166" s="3" t="str">
        <f>IF(G166&lt;&gt;"LIBSETS_SETTYPE_BATTLEGROUND",IF(G166&lt;&gt;"LIBSETS_SETTYPE_SPECIAL",IF(AS166&lt;&gt;"",VLOOKUP(AS166,'ESO zone constants'!$D$2:$H$4950,5,FALSE),""),""),"")</f>
        <v/>
      </c>
      <c r="AT166" s="45"/>
      <c r="AU166" s="44" t="str">
        <f>IF(AT166&lt;&gt;"",IF(AT166&lt;&gt;"LIBSETS_DROP_MECHANIC_MONSTER_NAME",VLOOKUP(AT166,'LibSets constants'!$I$4:$L$1000,3,FALSE),""),"")</f>
        <v/>
      </c>
      <c r="AV166" s="44" t="str">
        <f>IF(AT166&lt;&gt;"",IF(AT166&lt;&gt;"LIBSETS_DROP_MECHANIC_MONSTER_NAME",VLOOKUP(AT166,'LibSets constants'!$I$4:$L$1000,4,FALSE),""),"")</f>
        <v/>
      </c>
      <c r="AW166" s="21" t="str">
        <f t="shared" si="13"/>
        <v>[197] = {wayshrines={-1,-1,-1,}, dlcId=DLC_BASE_GAME</v>
      </c>
      <c r="AX166" s="21" t="str">
        <f t="shared" si="14"/>
        <v>, zoneIds={380,935}, veteran=false</v>
      </c>
      <c r="AY166" s="21" t="str">
        <f t="shared" si="15"/>
        <v>, setType=LIBSETS_SETTYPE_DUNGEON</v>
      </c>
      <c r="AZ166" s="21" t="str">
        <f t="shared" si="16"/>
        <v>},</v>
      </c>
      <c r="BA166" s="21" t="str">
        <f t="shared" si="17"/>
        <v xml:space="preserve"> --Tormentor / Quälender   [The Banished Cells I, The Banished Cells II]</v>
      </c>
    </row>
    <row r="167" spans="1:53" x14ac:dyDescent="0.25">
      <c r="A167" s="12">
        <v>198</v>
      </c>
      <c r="B167" t="s">
        <v>1046</v>
      </c>
      <c r="C167" t="s">
        <v>1047</v>
      </c>
      <c r="D167" s="3">
        <f t="shared" si="12"/>
        <v>198</v>
      </c>
      <c r="G167" s="8" t="s">
        <v>1652</v>
      </c>
      <c r="I167" t="s">
        <v>97</v>
      </c>
      <c r="J167" t="s">
        <v>97</v>
      </c>
      <c r="K167">
        <v>-1</v>
      </c>
      <c r="L167">
        <v>-1</v>
      </c>
      <c r="M167">
        <v>-1</v>
      </c>
      <c r="N167">
        <v>0</v>
      </c>
      <c r="O167" s="70" t="s">
        <v>54</v>
      </c>
      <c r="P167" s="3">
        <f>IF(AND(G167&lt;&gt;"LIBSETS_SETTYPE_BATTLEGROUND",G167&lt;&gt;"LIBSETS_SETTYPE_SPECIAL",G167&lt;&gt;"LIBSETS_SETTYPE_MYTHIC"), IF(Q167&lt;&gt;"",VLOOKUP(Q167,'ESO zone constants'!$D$2:$H$4950,5,FALSE),""),"")</f>
        <v>688</v>
      </c>
      <c r="Q167" t="str">
        <f>IF(OR(K167="",K167&lt;=0,ISERROR(K167)),IF(AND(O167&lt;&gt;"",NOT(ISERROR(O167))),O167, ""),VLOOKUP(K167,'ESO wayshrine node constants'!$A$3:$D$10003,4,FALSE))</f>
        <v>White-Gold Tower</v>
      </c>
      <c r="S167" s="19" t="str">
        <f>IF(AND(R167&lt;&gt;"",NOT(ISERROR(R167))),R167,IF(P167&lt;&gt;"",IF(NOT(ISERROR(VLOOKUP(P167,'ESO Dungeon constants'!$D$3:$H$9999,5,FALSE))),VLOOKUP(P167,'ESO Dungeon constants'!$D$3:$I$9999,6,FALSE),VLOOKUP(P167,'ESO zone constants'!$H$2:$K$9984,4,FALSE)),""))</f>
        <v>DLC_IMPERIAL_CITY</v>
      </c>
      <c r="T167" s="3" t="str">
        <f>IF(S167&lt;&gt;"",VLOOKUP(S167,'LibSets constants'!$B$4:$C$1000,2,FALSE),"")</f>
        <v>Imperial City</v>
      </c>
      <c r="V167" s="44" t="str">
        <f>IF(U167&lt;&gt;"",IF(U167&lt;&gt;"LIBSETS_DROP_MECHANIC_MONSTER_NAME",VLOOKUP(U167,'LibSets constants'!$I$4:$L$1000,3,FALSE),""),"")</f>
        <v/>
      </c>
      <c r="W167" s="40" t="str">
        <f>IF(U167&lt;&gt;"",IF(U167&lt;&gt;"LIBSETS_DROP_MECHANIC_MONSTER_NAME",VLOOKUP(U167,'LibSets constants'!$I$4:$L$1000,4,FALSE),""),"")</f>
        <v/>
      </c>
      <c r="X167" s="3" t="str">
        <f>IF(G167&lt;&gt;"LIBSETS_SETTYPE_BATTLEGROUND",IF(G167&lt;&gt;"LIBSETS_SETTYPE_SPECIAL",IF(Y167&lt;&gt;"",VLOOKUP(Y167,'ESO zone constants'!$D$2:$H$4950,5,FALSE),""),""),"")</f>
        <v/>
      </c>
      <c r="Z167" s="45"/>
      <c r="AA167" s="44" t="str">
        <f>IF(Z167&lt;&gt;"",IF(Z167&lt;&gt;"LIBSETS_DROP_MECHANIC_MONSTER_NAME",VLOOKUP(Z167,'LibSets constants'!$I$4:$L$1000,3,FALSE),""),"")</f>
        <v/>
      </c>
      <c r="AB167" s="44" t="str">
        <f>IF(Z167&lt;&gt;"",IF(Z167&lt;&gt;"LIBSETS_DROP_MECHANIC_MONSTER_NAME",VLOOKUP(Z167,'LibSets constants'!$I$4:$L$1000,4,FALSE),""),"")</f>
        <v/>
      </c>
      <c r="AC167" s="3" t="str">
        <f>IF(G167&lt;&gt;"LIBSETS_SETTYPE_BATTLEGROUND",IF(G167&lt;&gt;"LIBSETS_SETTYPE_SPECIAL",IF(AD167&lt;&gt;"",VLOOKUP(AD167,'ESO zone constants'!$D$2:$H$4950,5,FALSE),""),""),"")</f>
        <v/>
      </c>
      <c r="AE167" s="45"/>
      <c r="AF167" s="44" t="str">
        <f>IF(AE167&lt;&gt;"",IF(AE167&lt;&gt;"LIBSETS_DROP_MECHANIC_MONSTER_NAME",VLOOKUP(AE167,'LibSets constants'!$I$4:$L$1000,3,FALSE),""),"")</f>
        <v/>
      </c>
      <c r="AG167" s="44" t="str">
        <f>IF(AE167&lt;&gt;"",IF(AE167&lt;&gt;"LIBSETS_DROP_MECHANIC_MONSTER_NAME",VLOOKUP(AE167,'LibSets constants'!$I$4:$L$1000,4,FALSE),""),"")</f>
        <v/>
      </c>
      <c r="AH167" s="3" t="str">
        <f>IF(G167&lt;&gt;"LIBSETS_SETTYPE_BATTLEGROUND",IF(G167&lt;&gt;"LIBSETS_SETTYPE_SPECIAL",IF(AI167&lt;&gt;"",VLOOKUP(AI167,'ESO zone constants'!$D$2:$H$4950,5,FALSE),""),""),"")</f>
        <v/>
      </c>
      <c r="AJ167" s="45"/>
      <c r="AK167" s="44" t="str">
        <f>IF(AJ167&lt;&gt;"",IF(AJ167&lt;&gt;"LIBSETS_DROP_MECHANIC_MONSTER_NAME",VLOOKUP(AJ167,'LibSets constants'!$I$4:$L$1000,3,FALSE),""),"")</f>
        <v/>
      </c>
      <c r="AL167" s="44" t="str">
        <f>IF(AJ167&lt;&gt;"",IF(AJ167&lt;&gt;"LIBSETS_DROP_MECHANIC_MONSTER_NAME",VLOOKUP(AJ167,'LibSets constants'!$I$4:$L$1000,4,FALSE),""),"")</f>
        <v/>
      </c>
      <c r="AM167" s="3" t="str">
        <f>IF(G167&lt;&gt;"LIBSETS_SETTYPE_BATTLEGROUND",IF(G167&lt;&gt;"LIBSETS_SETTYPE_SPECIAL",IF(AN167&lt;&gt;"",VLOOKUP(AN167,'ESO zone constants'!$D$2:$H$4950,5,FALSE),""),""),"")</f>
        <v/>
      </c>
      <c r="AO167" s="45"/>
      <c r="AP167" s="44" t="str">
        <f>IF(AO167&lt;&gt;"",IF(AO167&lt;&gt;"LIBSETS_DROP_MECHANIC_MONSTER_NAME",VLOOKUP(AO167,'LibSets constants'!$I$4:$L$1000,3,FALSE),""),"")</f>
        <v/>
      </c>
      <c r="AQ167" s="44" t="str">
        <f>IF(AO167&lt;&gt;"",IF(AO167&lt;&gt;"LIBSETS_DROP_MECHANIC_MONSTER_NAME",VLOOKUP(AO167,'LibSets constants'!$I$4:$L$1000,4,FALSE),""),"")</f>
        <v/>
      </c>
      <c r="AR167" s="3" t="str">
        <f>IF(G167&lt;&gt;"LIBSETS_SETTYPE_BATTLEGROUND",IF(G167&lt;&gt;"LIBSETS_SETTYPE_SPECIAL",IF(AS167&lt;&gt;"",VLOOKUP(AS167,'ESO zone constants'!$D$2:$H$4950,5,FALSE),""),""),"")</f>
        <v/>
      </c>
      <c r="AT167" s="45"/>
      <c r="AU167" s="44" t="str">
        <f>IF(AT167&lt;&gt;"",IF(AT167&lt;&gt;"LIBSETS_DROP_MECHANIC_MONSTER_NAME",VLOOKUP(AT167,'LibSets constants'!$I$4:$L$1000,3,FALSE),""),"")</f>
        <v/>
      </c>
      <c r="AV167" s="44" t="str">
        <f>IF(AT167&lt;&gt;"",IF(AT167&lt;&gt;"LIBSETS_DROP_MECHANIC_MONSTER_NAME",VLOOKUP(AT167,'LibSets constants'!$I$4:$L$1000,4,FALSE),""),"")</f>
        <v/>
      </c>
      <c r="AW167" s="21" t="str">
        <f t="shared" si="13"/>
        <v>[198] = {wayshrines={-1,-1,-1,}, dlcId=DLC_IMPERIAL_CITY</v>
      </c>
      <c r="AX167" s="21" t="str">
        <f t="shared" si="14"/>
        <v>, zoneIds={688}, veteran=false</v>
      </c>
      <c r="AY167" s="21" t="str">
        <f t="shared" si="15"/>
        <v>, setType=LIBSETS_SETTYPE_DUNGEON</v>
      </c>
      <c r="AZ167" s="21" t="str">
        <f t="shared" si="16"/>
        <v>},</v>
      </c>
      <c r="BA167" s="21" t="str">
        <f t="shared" si="17"/>
        <v xml:space="preserve"> --Essence Thief / Essenzdieb   [White-Gold Tower]</v>
      </c>
    </row>
    <row r="168" spans="1:53" x14ac:dyDescent="0.25">
      <c r="A168" s="12">
        <v>199</v>
      </c>
      <c r="B168" t="s">
        <v>1048</v>
      </c>
      <c r="C168" t="s">
        <v>1049</v>
      </c>
      <c r="D168" s="3">
        <f t="shared" si="12"/>
        <v>199</v>
      </c>
      <c r="F168" t="s">
        <v>39</v>
      </c>
      <c r="G168" s="8" t="s">
        <v>1653</v>
      </c>
      <c r="I168" t="s">
        <v>97</v>
      </c>
      <c r="J168" t="s">
        <v>97</v>
      </c>
      <c r="K168">
        <v>-1</v>
      </c>
      <c r="L168">
        <v>-1</v>
      </c>
      <c r="M168">
        <v>-1</v>
      </c>
      <c r="N168">
        <v>0</v>
      </c>
      <c r="O168" s="70" t="s">
        <v>454</v>
      </c>
      <c r="P168" s="3">
        <f>IF(AND(G168&lt;&gt;"LIBSETS_SETTYPE_BATTLEGROUND",G168&lt;&gt;"LIBSETS_SETTYPE_SPECIAL",G168&lt;&gt;"LIBSETS_SETTYPE_MYTHIC"), IF(Q168&lt;&gt;"",VLOOKUP(Q168,'ESO zone constants'!$D$2:$H$4950,5,FALSE),""),"")</f>
        <v>643</v>
      </c>
      <c r="Q168" t="str">
        <f>IF(OR(K168="",K168&lt;=0,ISERROR(K168)),IF(AND(O168&lt;&gt;"",NOT(ISERROR(O168))),O168, ""),VLOOKUP(K168,'ESO wayshrine node constants'!$A$3:$D$10003,4,FALSE))</f>
        <v>Imperial Sewers</v>
      </c>
      <c r="S168" s="19" t="str">
        <f>IF(AND(R168&lt;&gt;"",NOT(ISERROR(R168))),R168,IF(P168&lt;&gt;"",IF(NOT(ISERROR(VLOOKUP(P168,'ESO Dungeon constants'!$D$3:$H$9999,5,FALSE))),VLOOKUP(P168,'ESO Dungeon constants'!$D$3:$I$9999,6,FALSE),VLOOKUP(P168,'ESO zone constants'!$H$2:$K$9984,4,FALSE)),""))</f>
        <v>DLC_IMPERIAL_CITY</v>
      </c>
      <c r="T168" s="3" t="str">
        <f>IF(S168&lt;&gt;"",VLOOKUP(S168,'LibSets constants'!$B$4:$C$1000,2,FALSE),"")</f>
        <v>Imperial City</v>
      </c>
      <c r="V168" s="3" t="str">
        <f>IF(U168&lt;&gt;"",IF(U168&lt;&gt;"LIBSETS_DROP_MECHANIC_MONSTER_NAME",VLOOKUP(U168,'LibSets constants'!$I$4:$L$1000,3,FALSE),""),"")</f>
        <v/>
      </c>
      <c r="W168" s="40" t="str">
        <f>IF(U168&lt;&gt;"",IF(U168&lt;&gt;"LIBSETS_DROP_MECHANIC_MONSTER_NAME",VLOOKUP(U168,'LibSets constants'!$I$4:$L$1000,4,FALSE),""),"")</f>
        <v/>
      </c>
      <c r="X168" s="3" t="str">
        <f>IF(G168&lt;&gt;"LIBSETS_SETTYPE_BATTLEGROUND",IF(G168&lt;&gt;"LIBSETS_SETTYPE_SPECIAL",IF(Y168&lt;&gt;"",VLOOKUP(Y168,'ESO zone constants'!$D$2:$H$4950,5,FALSE),""),""),"")</f>
        <v/>
      </c>
      <c r="AA168" s="3" t="str">
        <f>IF(Z168&lt;&gt;"",IF(Z168&lt;&gt;"LIBSETS_DROP_MECHANIC_MONSTER_NAME",VLOOKUP(Z168,'LibSets constants'!$I$4:$L$1000,3,FALSE),""),"")</f>
        <v/>
      </c>
      <c r="AB168" s="3" t="str">
        <f>IF(Z168&lt;&gt;"",IF(Z168&lt;&gt;"LIBSETS_DROP_MECHANIC_MONSTER_NAME",VLOOKUP(Z168,'LibSets constants'!$I$4:$L$1000,4,FALSE),""),"")</f>
        <v/>
      </c>
      <c r="AC168" s="3" t="str">
        <f>IF(G168&lt;&gt;"LIBSETS_SETTYPE_BATTLEGROUND",IF(G168&lt;&gt;"LIBSETS_SETTYPE_SPECIAL",IF(AD168&lt;&gt;"",VLOOKUP(AD168,'ESO zone constants'!$D$2:$H$4950,5,FALSE),""),""),"")</f>
        <v/>
      </c>
      <c r="AF168" s="3" t="str">
        <f>IF(AE168&lt;&gt;"",IF(AE168&lt;&gt;"LIBSETS_DROP_MECHANIC_MONSTER_NAME",VLOOKUP(AE168,'LibSets constants'!$I$4:$L$1000,3,FALSE),""),"")</f>
        <v/>
      </c>
      <c r="AG168" s="3" t="str">
        <f>IF(AE168&lt;&gt;"",IF(AE168&lt;&gt;"LIBSETS_DROP_MECHANIC_MONSTER_NAME",VLOOKUP(AE168,'LibSets constants'!$I$4:$L$1000,4,FALSE),""),"")</f>
        <v/>
      </c>
      <c r="AH168" s="3" t="str">
        <f>IF(G168&lt;&gt;"LIBSETS_SETTYPE_BATTLEGROUND",IF(G168&lt;&gt;"LIBSETS_SETTYPE_SPECIAL",IF(AI168&lt;&gt;"",VLOOKUP(AI168,'ESO zone constants'!$D$2:$H$4950,5,FALSE),""),""),"")</f>
        <v/>
      </c>
      <c r="AK168" s="3" t="str">
        <f>IF(AJ168&lt;&gt;"",IF(AJ168&lt;&gt;"LIBSETS_DROP_MECHANIC_MONSTER_NAME",VLOOKUP(AJ168,'LibSets constants'!$I$4:$L$1000,3,FALSE),""),"")</f>
        <v/>
      </c>
      <c r="AL168" s="3" t="str">
        <f>IF(AJ168&lt;&gt;"",IF(AJ168&lt;&gt;"LIBSETS_DROP_MECHANIC_MONSTER_NAME",VLOOKUP(AJ168,'LibSets constants'!$I$4:$L$1000,4,FALSE),""),"")</f>
        <v/>
      </c>
      <c r="AM168" s="3" t="str">
        <f>IF(G168&lt;&gt;"LIBSETS_SETTYPE_BATTLEGROUND",IF(G168&lt;&gt;"LIBSETS_SETTYPE_SPECIAL",IF(AN168&lt;&gt;"",VLOOKUP(AN168,'ESO zone constants'!$D$2:$H$4950,5,FALSE),""),""),"")</f>
        <v/>
      </c>
      <c r="AP168" s="3" t="str">
        <f>IF(AO168&lt;&gt;"",IF(AO168&lt;&gt;"LIBSETS_DROP_MECHANIC_MONSTER_NAME",VLOOKUP(AO168,'LibSets constants'!$I$4:$L$1000,3,FALSE),""),"")</f>
        <v/>
      </c>
      <c r="AQ168" s="3" t="str">
        <f>IF(AO168&lt;&gt;"",IF(AO168&lt;&gt;"LIBSETS_DROP_MECHANIC_MONSTER_NAME",VLOOKUP(AO168,'LibSets constants'!$I$4:$L$1000,4,FALSE),""),"")</f>
        <v/>
      </c>
      <c r="AR168" s="3" t="str">
        <f>IF(G168&lt;&gt;"LIBSETS_SETTYPE_BATTLEGROUND",IF(G168&lt;&gt;"LIBSETS_SETTYPE_SPECIAL",IF(AS168&lt;&gt;"",VLOOKUP(AS168,'ESO zone constants'!$D$2:$H$4950,5,FALSE),""),""),"")</f>
        <v/>
      </c>
      <c r="AU168" s="3" t="str">
        <f>IF(AT168&lt;&gt;"",IF(AT168&lt;&gt;"LIBSETS_DROP_MECHANIC_MONSTER_NAME",VLOOKUP(AT168,'LibSets constants'!$I$4:$L$1000,3,FALSE),""),"")</f>
        <v/>
      </c>
      <c r="AV168" s="3" t="str">
        <f>IF(AT168&lt;&gt;"",IF(AT168&lt;&gt;"LIBSETS_DROP_MECHANIC_MONSTER_NAME",VLOOKUP(AT168,'LibSets constants'!$I$4:$L$1000,4,FALSE),""),"")</f>
        <v/>
      </c>
      <c r="AW168" s="21" t="str">
        <f t="shared" si="13"/>
        <v>[199] = {wayshrines={-1,-1,-1,}, dlcId=DLC_IMPERIAL_CITY</v>
      </c>
      <c r="AX168" s="21" t="str">
        <f t="shared" si="14"/>
        <v>, zoneIds={643}, veteran=false</v>
      </c>
      <c r="AY168" s="21" t="str">
        <f t="shared" si="15"/>
        <v>, setType=LIBSETS_SETTYPE_IMPERIALCITY</v>
      </c>
      <c r="AZ168" s="21" t="str">
        <f t="shared" si="16"/>
        <v>},</v>
      </c>
      <c r="BA168" s="21" t="str">
        <f t="shared" si="17"/>
        <v xml:space="preserve"> --Shield Breaker / Schildbrecher   [Imperial Sewers]</v>
      </c>
    </row>
    <row r="169" spans="1:53" x14ac:dyDescent="0.25">
      <c r="A169" s="12">
        <v>200</v>
      </c>
      <c r="B169" t="s">
        <v>1050</v>
      </c>
      <c r="C169" t="s">
        <v>1051</v>
      </c>
      <c r="D169" s="3">
        <f t="shared" si="12"/>
        <v>200</v>
      </c>
      <c r="F169" t="s">
        <v>39</v>
      </c>
      <c r="G169" s="8" t="s">
        <v>1653</v>
      </c>
      <c r="I169" t="s">
        <v>97</v>
      </c>
      <c r="J169" t="s">
        <v>97</v>
      </c>
      <c r="K169">
        <v>-1</v>
      </c>
      <c r="L169">
        <v>-1</v>
      </c>
      <c r="M169">
        <v>-1</v>
      </c>
      <c r="N169">
        <v>0</v>
      </c>
      <c r="O169" s="70" t="s">
        <v>454</v>
      </c>
      <c r="P169" s="3">
        <f>IF(AND(G169&lt;&gt;"LIBSETS_SETTYPE_BATTLEGROUND",G169&lt;&gt;"LIBSETS_SETTYPE_SPECIAL",G169&lt;&gt;"LIBSETS_SETTYPE_MYTHIC"), IF(Q169&lt;&gt;"",VLOOKUP(Q169,'ESO zone constants'!$D$2:$H$4950,5,FALSE),""),"")</f>
        <v>643</v>
      </c>
      <c r="Q169" t="str">
        <f>IF(OR(K169="",K169&lt;=0,ISERROR(K169)),IF(AND(O169&lt;&gt;"",NOT(ISERROR(O169))),O169, ""),VLOOKUP(K169,'ESO wayshrine node constants'!$A$3:$D$10003,4,FALSE))</f>
        <v>Imperial Sewers</v>
      </c>
      <c r="S169" s="19" t="str">
        <f>IF(AND(R169&lt;&gt;"",NOT(ISERROR(R169))),R169,IF(P169&lt;&gt;"",IF(NOT(ISERROR(VLOOKUP(P169,'ESO Dungeon constants'!$D$3:$H$9999,5,FALSE))),VLOOKUP(P169,'ESO Dungeon constants'!$D$3:$I$9999,6,FALSE),VLOOKUP(P169,'ESO zone constants'!$H$2:$K$9984,4,FALSE)),""))</f>
        <v>DLC_IMPERIAL_CITY</v>
      </c>
      <c r="T169" s="3" t="str">
        <f>IF(S169&lt;&gt;"",VLOOKUP(S169,'LibSets constants'!$B$4:$C$1000,2,FALSE),"")</f>
        <v>Imperial City</v>
      </c>
      <c r="V169" s="44" t="str">
        <f>IF(U169&lt;&gt;"",IF(U169&lt;&gt;"LIBSETS_DROP_MECHANIC_MONSTER_NAME",VLOOKUP(U169,'LibSets constants'!$I$4:$L$1000,3,FALSE),""),"")</f>
        <v/>
      </c>
      <c r="W169" s="40" t="str">
        <f>IF(U169&lt;&gt;"",IF(U169&lt;&gt;"LIBSETS_DROP_MECHANIC_MONSTER_NAME",VLOOKUP(U169,'LibSets constants'!$I$4:$L$1000,4,FALSE),""),"")</f>
        <v/>
      </c>
      <c r="X169" s="3" t="str">
        <f>IF(G169&lt;&gt;"LIBSETS_SETTYPE_BATTLEGROUND",IF(G169&lt;&gt;"LIBSETS_SETTYPE_SPECIAL",IF(Y169&lt;&gt;"",VLOOKUP(Y169,'ESO zone constants'!$D$2:$H$4950,5,FALSE),""),""),"")</f>
        <v/>
      </c>
      <c r="Z169" s="45"/>
      <c r="AA169" s="44" t="str">
        <f>IF(Z169&lt;&gt;"",IF(Z169&lt;&gt;"LIBSETS_DROP_MECHANIC_MONSTER_NAME",VLOOKUP(Z169,'LibSets constants'!$I$4:$L$1000,3,FALSE),""),"")</f>
        <v/>
      </c>
      <c r="AB169" s="44" t="str">
        <f>IF(Z169&lt;&gt;"",IF(Z169&lt;&gt;"LIBSETS_DROP_MECHANIC_MONSTER_NAME",VLOOKUP(Z169,'LibSets constants'!$I$4:$L$1000,4,FALSE),""),"")</f>
        <v/>
      </c>
      <c r="AC169" s="3" t="str">
        <f>IF(G169&lt;&gt;"LIBSETS_SETTYPE_BATTLEGROUND",IF(G169&lt;&gt;"LIBSETS_SETTYPE_SPECIAL",IF(AD169&lt;&gt;"",VLOOKUP(AD169,'ESO zone constants'!$D$2:$H$4950,5,FALSE),""),""),"")</f>
        <v/>
      </c>
      <c r="AE169" s="45"/>
      <c r="AF169" s="44" t="str">
        <f>IF(AE169&lt;&gt;"",IF(AE169&lt;&gt;"LIBSETS_DROP_MECHANIC_MONSTER_NAME",VLOOKUP(AE169,'LibSets constants'!$I$4:$L$1000,3,FALSE),""),"")</f>
        <v/>
      </c>
      <c r="AG169" s="44" t="str">
        <f>IF(AE169&lt;&gt;"",IF(AE169&lt;&gt;"LIBSETS_DROP_MECHANIC_MONSTER_NAME",VLOOKUP(AE169,'LibSets constants'!$I$4:$L$1000,4,FALSE),""),"")</f>
        <v/>
      </c>
      <c r="AH169" s="3" t="str">
        <f>IF(G169&lt;&gt;"LIBSETS_SETTYPE_BATTLEGROUND",IF(G169&lt;&gt;"LIBSETS_SETTYPE_SPECIAL",IF(AI169&lt;&gt;"",VLOOKUP(AI169,'ESO zone constants'!$D$2:$H$4950,5,FALSE),""),""),"")</f>
        <v/>
      </c>
      <c r="AJ169" s="45"/>
      <c r="AK169" s="44" t="str">
        <f>IF(AJ169&lt;&gt;"",IF(AJ169&lt;&gt;"LIBSETS_DROP_MECHANIC_MONSTER_NAME",VLOOKUP(AJ169,'LibSets constants'!$I$4:$L$1000,3,FALSE),""),"")</f>
        <v/>
      </c>
      <c r="AL169" s="44" t="str">
        <f>IF(AJ169&lt;&gt;"",IF(AJ169&lt;&gt;"LIBSETS_DROP_MECHANIC_MONSTER_NAME",VLOOKUP(AJ169,'LibSets constants'!$I$4:$L$1000,4,FALSE),""),"")</f>
        <v/>
      </c>
      <c r="AM169" s="3" t="str">
        <f>IF(G169&lt;&gt;"LIBSETS_SETTYPE_BATTLEGROUND",IF(G169&lt;&gt;"LIBSETS_SETTYPE_SPECIAL",IF(AN169&lt;&gt;"",VLOOKUP(AN169,'ESO zone constants'!$D$2:$H$4950,5,FALSE),""),""),"")</f>
        <v/>
      </c>
      <c r="AO169" s="45"/>
      <c r="AP169" s="44" t="str">
        <f>IF(AO169&lt;&gt;"",IF(AO169&lt;&gt;"LIBSETS_DROP_MECHANIC_MONSTER_NAME",VLOOKUP(AO169,'LibSets constants'!$I$4:$L$1000,3,FALSE),""),"")</f>
        <v/>
      </c>
      <c r="AQ169" s="44" t="str">
        <f>IF(AO169&lt;&gt;"",IF(AO169&lt;&gt;"LIBSETS_DROP_MECHANIC_MONSTER_NAME",VLOOKUP(AO169,'LibSets constants'!$I$4:$L$1000,4,FALSE),""),"")</f>
        <v/>
      </c>
      <c r="AR169" s="3" t="str">
        <f>IF(G169&lt;&gt;"LIBSETS_SETTYPE_BATTLEGROUND",IF(G169&lt;&gt;"LIBSETS_SETTYPE_SPECIAL",IF(AS169&lt;&gt;"",VLOOKUP(AS169,'ESO zone constants'!$D$2:$H$4950,5,FALSE),""),""),"")</f>
        <v/>
      </c>
      <c r="AT169" s="45"/>
      <c r="AU169" s="44" t="str">
        <f>IF(AT169&lt;&gt;"",IF(AT169&lt;&gt;"LIBSETS_DROP_MECHANIC_MONSTER_NAME",VLOOKUP(AT169,'LibSets constants'!$I$4:$L$1000,3,FALSE),""),"")</f>
        <v/>
      </c>
      <c r="AV169" s="44" t="str">
        <f>IF(AT169&lt;&gt;"",IF(AT169&lt;&gt;"LIBSETS_DROP_MECHANIC_MONSTER_NAME",VLOOKUP(AT169,'LibSets constants'!$I$4:$L$1000,4,FALSE),""),"")</f>
        <v/>
      </c>
      <c r="AW169" s="21" t="str">
        <f t="shared" si="13"/>
        <v>[200] = {wayshrines={-1,-1,-1,}, dlcId=DLC_IMPERIAL_CITY</v>
      </c>
      <c r="AX169" s="21" t="str">
        <f t="shared" si="14"/>
        <v>, zoneIds={643}, veteran=false</v>
      </c>
      <c r="AY169" s="21" t="str">
        <f t="shared" si="15"/>
        <v>, setType=LIBSETS_SETTYPE_IMPERIALCITY</v>
      </c>
      <c r="AZ169" s="21" t="str">
        <f t="shared" si="16"/>
        <v>},</v>
      </c>
      <c r="BA169" s="21" t="str">
        <f t="shared" si="17"/>
        <v xml:space="preserve"> --Phoenix / Phönix   [Imperial Sewers]</v>
      </c>
    </row>
    <row r="170" spans="1:53" x14ac:dyDescent="0.25">
      <c r="A170" s="12">
        <v>201</v>
      </c>
      <c r="B170" t="s">
        <v>1052</v>
      </c>
      <c r="C170" t="s">
        <v>1053</v>
      </c>
      <c r="D170" s="3">
        <f t="shared" si="12"/>
        <v>201</v>
      </c>
      <c r="F170" t="s">
        <v>39</v>
      </c>
      <c r="G170" s="8" t="s">
        <v>1653</v>
      </c>
      <c r="I170" t="s">
        <v>97</v>
      </c>
      <c r="J170" t="s">
        <v>97</v>
      </c>
      <c r="K170">
        <v>-1</v>
      </c>
      <c r="L170">
        <v>-1</v>
      </c>
      <c r="M170">
        <v>-1</v>
      </c>
      <c r="N170">
        <v>0</v>
      </c>
      <c r="O170" s="70" t="s">
        <v>454</v>
      </c>
      <c r="P170" s="3">
        <f>IF(AND(G170&lt;&gt;"LIBSETS_SETTYPE_BATTLEGROUND",G170&lt;&gt;"LIBSETS_SETTYPE_SPECIAL",G170&lt;&gt;"LIBSETS_SETTYPE_MYTHIC"), IF(Q170&lt;&gt;"",VLOOKUP(Q170,'ESO zone constants'!$D$2:$H$4950,5,FALSE),""),"")</f>
        <v>643</v>
      </c>
      <c r="Q170" t="str">
        <f>IF(OR(K170="",K170&lt;=0,ISERROR(K170)),IF(AND(O170&lt;&gt;"",NOT(ISERROR(O170))),O170, ""),VLOOKUP(K170,'ESO wayshrine node constants'!$A$3:$D$10003,4,FALSE))</f>
        <v>Imperial Sewers</v>
      </c>
      <c r="S170" s="19" t="str">
        <f>IF(AND(R170&lt;&gt;"",NOT(ISERROR(R170))),R170,IF(P170&lt;&gt;"",IF(NOT(ISERROR(VLOOKUP(P170,'ESO Dungeon constants'!$D$3:$H$9999,5,FALSE))),VLOOKUP(P170,'ESO Dungeon constants'!$D$3:$I$9999,6,FALSE),VLOOKUP(P170,'ESO zone constants'!$H$2:$K$9984,4,FALSE)),""))</f>
        <v>DLC_IMPERIAL_CITY</v>
      </c>
      <c r="T170" s="3" t="str">
        <f>IF(S170&lt;&gt;"",VLOOKUP(S170,'LibSets constants'!$B$4:$C$1000,2,FALSE),"")</f>
        <v>Imperial City</v>
      </c>
      <c r="V170" s="3" t="str">
        <f>IF(U170&lt;&gt;"",IF(U170&lt;&gt;"LIBSETS_DROP_MECHANIC_MONSTER_NAME",VLOOKUP(U170,'LibSets constants'!$I$4:$L$1000,3,FALSE),""),"")</f>
        <v/>
      </c>
      <c r="W170" s="40" t="str">
        <f>IF(U170&lt;&gt;"",IF(U170&lt;&gt;"LIBSETS_DROP_MECHANIC_MONSTER_NAME",VLOOKUP(U170,'LibSets constants'!$I$4:$L$1000,4,FALSE),""),"")</f>
        <v/>
      </c>
      <c r="X170" s="3" t="str">
        <f>IF(G170&lt;&gt;"LIBSETS_SETTYPE_BATTLEGROUND",IF(G170&lt;&gt;"LIBSETS_SETTYPE_SPECIAL",IF(Y170&lt;&gt;"",VLOOKUP(Y170,'ESO zone constants'!$D$2:$H$4950,5,FALSE),""),""),"")</f>
        <v/>
      </c>
      <c r="AA170" s="3" t="str">
        <f>IF(Z170&lt;&gt;"",IF(Z170&lt;&gt;"LIBSETS_DROP_MECHANIC_MONSTER_NAME",VLOOKUP(Z170,'LibSets constants'!$I$4:$L$1000,3,FALSE),""),"")</f>
        <v/>
      </c>
      <c r="AB170" s="3" t="str">
        <f>IF(Z170&lt;&gt;"",IF(Z170&lt;&gt;"LIBSETS_DROP_MECHANIC_MONSTER_NAME",VLOOKUP(Z170,'LibSets constants'!$I$4:$L$1000,4,FALSE),""),"")</f>
        <v/>
      </c>
      <c r="AC170" s="3" t="str">
        <f>IF(G170&lt;&gt;"LIBSETS_SETTYPE_BATTLEGROUND",IF(G170&lt;&gt;"LIBSETS_SETTYPE_SPECIAL",IF(AD170&lt;&gt;"",VLOOKUP(AD170,'ESO zone constants'!$D$2:$H$4950,5,FALSE),""),""),"")</f>
        <v/>
      </c>
      <c r="AF170" s="3" t="str">
        <f>IF(AE170&lt;&gt;"",IF(AE170&lt;&gt;"LIBSETS_DROP_MECHANIC_MONSTER_NAME",VLOOKUP(AE170,'LibSets constants'!$I$4:$L$1000,3,FALSE),""),"")</f>
        <v/>
      </c>
      <c r="AG170" s="3" t="str">
        <f>IF(AE170&lt;&gt;"",IF(AE170&lt;&gt;"LIBSETS_DROP_MECHANIC_MONSTER_NAME",VLOOKUP(AE170,'LibSets constants'!$I$4:$L$1000,4,FALSE),""),"")</f>
        <v/>
      </c>
      <c r="AH170" s="3" t="str">
        <f>IF(G170&lt;&gt;"LIBSETS_SETTYPE_BATTLEGROUND",IF(G170&lt;&gt;"LIBSETS_SETTYPE_SPECIAL",IF(AI170&lt;&gt;"",VLOOKUP(AI170,'ESO zone constants'!$D$2:$H$4950,5,FALSE),""),""),"")</f>
        <v/>
      </c>
      <c r="AK170" s="3" t="str">
        <f>IF(AJ170&lt;&gt;"",IF(AJ170&lt;&gt;"LIBSETS_DROP_MECHANIC_MONSTER_NAME",VLOOKUP(AJ170,'LibSets constants'!$I$4:$L$1000,3,FALSE),""),"")</f>
        <v/>
      </c>
      <c r="AL170" s="3" t="str">
        <f>IF(AJ170&lt;&gt;"",IF(AJ170&lt;&gt;"LIBSETS_DROP_MECHANIC_MONSTER_NAME",VLOOKUP(AJ170,'LibSets constants'!$I$4:$L$1000,4,FALSE),""),"")</f>
        <v/>
      </c>
      <c r="AM170" s="3" t="str">
        <f>IF(G170&lt;&gt;"LIBSETS_SETTYPE_BATTLEGROUND",IF(G170&lt;&gt;"LIBSETS_SETTYPE_SPECIAL",IF(AN170&lt;&gt;"",VLOOKUP(AN170,'ESO zone constants'!$D$2:$H$4950,5,FALSE),""),""),"")</f>
        <v/>
      </c>
      <c r="AP170" s="3" t="str">
        <f>IF(AO170&lt;&gt;"",IF(AO170&lt;&gt;"LIBSETS_DROP_MECHANIC_MONSTER_NAME",VLOOKUP(AO170,'LibSets constants'!$I$4:$L$1000,3,FALSE),""),"")</f>
        <v/>
      </c>
      <c r="AQ170" s="3" t="str">
        <f>IF(AO170&lt;&gt;"",IF(AO170&lt;&gt;"LIBSETS_DROP_MECHANIC_MONSTER_NAME",VLOOKUP(AO170,'LibSets constants'!$I$4:$L$1000,4,FALSE),""),"")</f>
        <v/>
      </c>
      <c r="AR170" s="3" t="str">
        <f>IF(G170&lt;&gt;"LIBSETS_SETTYPE_BATTLEGROUND",IF(G170&lt;&gt;"LIBSETS_SETTYPE_SPECIAL",IF(AS170&lt;&gt;"",VLOOKUP(AS170,'ESO zone constants'!$D$2:$H$4950,5,FALSE),""),""),"")</f>
        <v/>
      </c>
      <c r="AU170" s="3" t="str">
        <f>IF(AT170&lt;&gt;"",IF(AT170&lt;&gt;"LIBSETS_DROP_MECHANIC_MONSTER_NAME",VLOOKUP(AT170,'LibSets constants'!$I$4:$L$1000,3,FALSE),""),"")</f>
        <v/>
      </c>
      <c r="AV170" s="3" t="str">
        <f>IF(AT170&lt;&gt;"",IF(AT170&lt;&gt;"LIBSETS_DROP_MECHANIC_MONSTER_NAME",VLOOKUP(AT170,'LibSets constants'!$I$4:$L$1000,4,FALSE),""),"")</f>
        <v/>
      </c>
      <c r="AW170" s="21" t="str">
        <f t="shared" si="13"/>
        <v>[201] = {wayshrines={-1,-1,-1,}, dlcId=DLC_IMPERIAL_CITY</v>
      </c>
      <c r="AX170" s="21" t="str">
        <f t="shared" si="14"/>
        <v>, zoneIds={643}, veteran=false</v>
      </c>
      <c r="AY170" s="21" t="str">
        <f t="shared" si="15"/>
        <v>, setType=LIBSETS_SETTYPE_IMPERIALCITY</v>
      </c>
      <c r="AZ170" s="21" t="str">
        <f t="shared" si="16"/>
        <v>},</v>
      </c>
      <c r="BA170" s="21" t="str">
        <f t="shared" si="17"/>
        <v xml:space="preserve"> --Reactive Armor / Reaktive Rüstung   [Imperial Sewers]</v>
      </c>
    </row>
    <row r="171" spans="1:53" x14ac:dyDescent="0.25">
      <c r="A171" s="12">
        <v>204</v>
      </c>
      <c r="B171" t="s">
        <v>1054</v>
      </c>
      <c r="C171" t="s">
        <v>1055</v>
      </c>
      <c r="D171" s="3">
        <f t="shared" si="12"/>
        <v>204</v>
      </c>
      <c r="F171" t="s">
        <v>1602</v>
      </c>
      <c r="G171" s="8" t="s">
        <v>1651</v>
      </c>
      <c r="I171" t="s">
        <v>97</v>
      </c>
      <c r="J171" t="s">
        <v>97</v>
      </c>
      <c r="K171">
        <v>-1</v>
      </c>
      <c r="L171">
        <v>-1</v>
      </c>
      <c r="M171">
        <v>-1</v>
      </c>
      <c r="N171">
        <v>0</v>
      </c>
      <c r="O171" s="70" t="s">
        <v>39</v>
      </c>
      <c r="P171" s="3">
        <f>IF(AND(G171&lt;&gt;"LIBSETS_SETTYPE_BATTLEGROUND",G171&lt;&gt;"LIBSETS_SETTYPE_SPECIAL",G171&lt;&gt;"LIBSETS_SETTYPE_MYTHIC"), IF(Q171&lt;&gt;"",VLOOKUP(Q171,'ESO zone constants'!$D$2:$H$4950,5,FALSE),""),"")</f>
        <v>584</v>
      </c>
      <c r="Q171" t="str">
        <f>IF(OR(K171="",K171&lt;=0,ISERROR(K171)),IF(AND(O171&lt;&gt;"",NOT(ISERROR(O171))),O171, ""),VLOOKUP(K171,'ESO wayshrine node constants'!$A$3:$D$10003,4,FALSE))</f>
        <v>Imperial City</v>
      </c>
      <c r="S171" s="19" t="str">
        <f>IF(AND(R171&lt;&gt;"",NOT(ISERROR(R171))),R171,IF(P171&lt;&gt;"",IF(NOT(ISERROR(VLOOKUP(P171,'ESO Dungeon constants'!$D$3:$H$9999,5,FALSE))),VLOOKUP(P171,'ESO Dungeon constants'!$D$3:$I$9999,6,FALSE),VLOOKUP(P171,'ESO zone constants'!$H$2:$K$9984,4,FALSE)),""))</f>
        <v>DLC_IMPERIAL_CITY</v>
      </c>
      <c r="T171" s="3" t="str">
        <f>IF(S171&lt;&gt;"",VLOOKUP(S171,'LibSets constants'!$B$4:$C$1000,2,FALSE),"")</f>
        <v>Imperial City</v>
      </c>
      <c r="U171" s="33" t="s">
        <v>1760</v>
      </c>
      <c r="V171" s="3" t="str">
        <f>IF(U171&lt;&gt;"",IF(U171&lt;&gt;"LIBSETS_DROP_MECHANIC_MONSTER_NAME",VLOOKUP(U171,'LibSets constants'!$I$4:$L$1000,3,FALSE),""),"")</f>
        <v>Daily random dungeon reward mail</v>
      </c>
      <c r="W171" s="40" t="str">
        <f>IF(U171&lt;&gt;"",IF(U171&lt;&gt;"LIBSETS_DROP_MECHANIC_MONSTER_NAME",VLOOKUP(U171,'LibSets constants'!$I$4:$L$1000,4,FALSE),""),"")</f>
        <v>Tägliches Zufallsverlies Belohnungsemail</v>
      </c>
      <c r="X171" s="3" t="str">
        <f>IF(G171&lt;&gt;"LIBSETS_SETTYPE_BATTLEGROUND",IF(G171&lt;&gt;"LIBSETS_SETTYPE_SPECIAL",IF(Y171&lt;&gt;"",VLOOKUP(Y171,'ESO zone constants'!$D$2:$H$4950,5,FALSE),""),""),"")</f>
        <v/>
      </c>
      <c r="Z171" s="33" t="s">
        <v>1763</v>
      </c>
      <c r="AA171" s="3" t="str">
        <f>IF(Z171&lt;&gt;"",IF(Z171&lt;&gt;"LIBSETS_DROP_MECHANIC_MONSTER_NAME",VLOOKUP(Z171,'LibSets constants'!$I$4:$L$1000,3,FALSE),""),"")</f>
        <v>Imperial city vaults</v>
      </c>
      <c r="AB171" s="3" t="str">
        <f>IF(Z171&lt;&gt;"",IF(Z171&lt;&gt;"LIBSETS_DROP_MECHANIC_MONSTER_NAME",VLOOKUP(Z171,'LibSets constants'!$I$4:$L$1000,4,FALSE),""),"")</f>
        <v>Kaiserstadt Bunker</v>
      </c>
      <c r="AC171" s="3" t="str">
        <f>IF(G171&lt;&gt;"LIBSETS_SETTYPE_BATTLEGROUND",IF(G171&lt;&gt;"LIBSETS_SETTYPE_SPECIAL",IF(AD171&lt;&gt;"",VLOOKUP(AD171,'ESO zone constants'!$D$2:$H$4950,5,FALSE),""),""),"")</f>
        <v/>
      </c>
      <c r="AF171" s="3" t="str">
        <f>IF(AE171&lt;&gt;"",IF(AE171&lt;&gt;"LIBSETS_DROP_MECHANIC_MONSTER_NAME",VLOOKUP(AE171,'LibSets constants'!$I$4:$L$1000,3,FALSE),""),"")</f>
        <v/>
      </c>
      <c r="AG171" s="3" t="str">
        <f>IF(AE171&lt;&gt;"",IF(AE171&lt;&gt;"LIBSETS_DROP_MECHANIC_MONSTER_NAME",VLOOKUP(AE171,'LibSets constants'!$I$4:$L$1000,4,FALSE),""),"")</f>
        <v/>
      </c>
      <c r="AH171" s="3" t="str">
        <f>IF(G171&lt;&gt;"LIBSETS_SETTYPE_BATTLEGROUND",IF(G171&lt;&gt;"LIBSETS_SETTYPE_SPECIAL",IF(AI171&lt;&gt;"",VLOOKUP(AI171,'ESO zone constants'!$D$2:$H$4950,5,FALSE),""),""),"")</f>
        <v/>
      </c>
      <c r="AK171" s="3" t="str">
        <f>IF(AJ171&lt;&gt;"",IF(AJ171&lt;&gt;"LIBSETS_DROP_MECHANIC_MONSTER_NAME",VLOOKUP(AJ171,'LibSets constants'!$I$4:$L$1000,3,FALSE),""),"")</f>
        <v/>
      </c>
      <c r="AL171" s="3" t="str">
        <f>IF(AJ171&lt;&gt;"",IF(AJ171&lt;&gt;"LIBSETS_DROP_MECHANIC_MONSTER_NAME",VLOOKUP(AJ171,'LibSets constants'!$I$4:$L$1000,4,FALSE),""),"")</f>
        <v/>
      </c>
      <c r="AM171" s="3" t="str">
        <f>IF(G171&lt;&gt;"LIBSETS_SETTYPE_BATTLEGROUND",IF(G171&lt;&gt;"LIBSETS_SETTYPE_SPECIAL",IF(AN171&lt;&gt;"",VLOOKUP(AN171,'ESO zone constants'!$D$2:$H$4950,5,FALSE),""),""),"")</f>
        <v/>
      </c>
      <c r="AP171" s="3" t="str">
        <f>IF(AO171&lt;&gt;"",IF(AO171&lt;&gt;"LIBSETS_DROP_MECHANIC_MONSTER_NAME",VLOOKUP(AO171,'LibSets constants'!$I$4:$L$1000,3,FALSE),""),"")</f>
        <v/>
      </c>
      <c r="AQ171" s="3" t="str">
        <f>IF(AO171&lt;&gt;"",IF(AO171&lt;&gt;"LIBSETS_DROP_MECHANIC_MONSTER_NAME",VLOOKUP(AO171,'LibSets constants'!$I$4:$L$1000,4,FALSE),""),"")</f>
        <v/>
      </c>
      <c r="AR171" s="3" t="str">
        <f>IF(G171&lt;&gt;"LIBSETS_SETTYPE_BATTLEGROUND",IF(G171&lt;&gt;"LIBSETS_SETTYPE_SPECIAL",IF(AS171&lt;&gt;"",VLOOKUP(AS171,'ESO zone constants'!$D$2:$H$4950,5,FALSE),""),""),"")</f>
        <v/>
      </c>
      <c r="AU171" s="3" t="str">
        <f>IF(AT171&lt;&gt;"",IF(AT171&lt;&gt;"LIBSETS_DROP_MECHANIC_MONSTER_NAME",VLOOKUP(AT171,'LibSets constants'!$I$4:$L$1000,3,FALSE),""),"")</f>
        <v/>
      </c>
      <c r="AV171" s="3" t="str">
        <f>IF(AT171&lt;&gt;"",IF(AT171&lt;&gt;"LIBSETS_DROP_MECHANIC_MONSTER_NAME",VLOOKUP(AT171,'LibSets constants'!$I$4:$L$1000,4,FALSE),""),"")</f>
        <v/>
      </c>
      <c r="AW171" s="21" t="str">
        <f t="shared" si="13"/>
        <v>[204] = {wayshrines={-1,-1,-1,}, dlcId=DLC_IMPERIAL_CITY</v>
      </c>
      <c r="AX171" s="21" t="str">
        <f t="shared" si="14"/>
        <v>, zoneIds={584}, veteran=false</v>
      </c>
      <c r="AY171" s="21" t="str">
        <f t="shared" si="15"/>
        <v>, setType=LIBSETS_SETTYPE_DAILYRANDOMDUNGEONANDICREWARD</v>
      </c>
      <c r="AZ171" s="21" t="str">
        <f t="shared" si="16"/>
        <v>, dropMechanic={LIBSETS_DROP_MECHANIC_MAIL_DAILY_RANDOM_DUNGEON_REWARD,LIBSETS_DROP_MECHANIC_IMPERIAL_CITY_VAULTS}},</v>
      </c>
      <c r="BA171" s="21" t="str">
        <f t="shared" si="17"/>
        <v xml:space="preserve"> --Endurance / Beständigkeit   [Imperial City]</v>
      </c>
    </row>
    <row r="172" spans="1:53" x14ac:dyDescent="0.25">
      <c r="A172" s="12">
        <v>205</v>
      </c>
      <c r="B172" t="s">
        <v>1056</v>
      </c>
      <c r="C172" t="s">
        <v>1057</v>
      </c>
      <c r="D172" s="3">
        <f t="shared" si="12"/>
        <v>205</v>
      </c>
      <c r="F172" t="s">
        <v>1602</v>
      </c>
      <c r="G172" s="8" t="s">
        <v>1651</v>
      </c>
      <c r="I172" t="s">
        <v>97</v>
      </c>
      <c r="J172" t="s">
        <v>97</v>
      </c>
      <c r="K172">
        <v>-1</v>
      </c>
      <c r="L172">
        <v>-1</v>
      </c>
      <c r="M172">
        <v>-1</v>
      </c>
      <c r="N172">
        <v>0</v>
      </c>
      <c r="O172" s="70" t="s">
        <v>39</v>
      </c>
      <c r="P172" s="3">
        <f>IF(AND(G172&lt;&gt;"LIBSETS_SETTYPE_BATTLEGROUND",G172&lt;&gt;"LIBSETS_SETTYPE_SPECIAL",G172&lt;&gt;"LIBSETS_SETTYPE_MYTHIC"), IF(Q172&lt;&gt;"",VLOOKUP(Q172,'ESO zone constants'!$D$2:$H$4950,5,FALSE),""),"")</f>
        <v>584</v>
      </c>
      <c r="Q172" t="str">
        <f>IF(OR(K172="",K172&lt;=0,ISERROR(K172)),IF(AND(O172&lt;&gt;"",NOT(ISERROR(O172))),O172, ""),VLOOKUP(K172,'ESO wayshrine node constants'!$A$3:$D$10003,4,FALSE))</f>
        <v>Imperial City</v>
      </c>
      <c r="S172" s="19" t="str">
        <f>IF(AND(R172&lt;&gt;"",NOT(ISERROR(R172))),R172,IF(P172&lt;&gt;"",IF(NOT(ISERROR(VLOOKUP(P172,'ESO Dungeon constants'!$D$3:$H$9999,5,FALSE))),VLOOKUP(P172,'ESO Dungeon constants'!$D$3:$I$9999,6,FALSE),VLOOKUP(P172,'ESO zone constants'!$H$2:$K$9984,4,FALSE)),""))</f>
        <v>DLC_IMPERIAL_CITY</v>
      </c>
      <c r="T172" s="3" t="str">
        <f>IF(S172&lt;&gt;"",VLOOKUP(S172,'LibSets constants'!$B$4:$C$1000,2,FALSE),"")</f>
        <v>Imperial City</v>
      </c>
      <c r="U172" s="33" t="s">
        <v>1760</v>
      </c>
      <c r="V172" s="3" t="str">
        <f>IF(U172&lt;&gt;"",IF(U172&lt;&gt;"LIBSETS_DROP_MECHANIC_MONSTER_NAME",VLOOKUP(U172,'LibSets constants'!$I$4:$L$1000,3,FALSE),""),"")</f>
        <v>Daily random dungeon reward mail</v>
      </c>
      <c r="W172" s="40" t="str">
        <f>IF(U172&lt;&gt;"",IF(U172&lt;&gt;"LIBSETS_DROP_MECHANIC_MONSTER_NAME",VLOOKUP(U172,'LibSets constants'!$I$4:$L$1000,4,FALSE),""),"")</f>
        <v>Tägliches Zufallsverlies Belohnungsemail</v>
      </c>
      <c r="X172" s="3" t="str">
        <f>IF(G172&lt;&gt;"LIBSETS_SETTYPE_BATTLEGROUND",IF(G172&lt;&gt;"LIBSETS_SETTYPE_SPECIAL",IF(Y172&lt;&gt;"",VLOOKUP(Y172,'ESO zone constants'!$D$2:$H$4950,5,FALSE),""),""),"")</f>
        <v/>
      </c>
      <c r="Z172" s="33" t="s">
        <v>1763</v>
      </c>
      <c r="AA172" s="3" t="str">
        <f>IF(Z172&lt;&gt;"",IF(Z172&lt;&gt;"LIBSETS_DROP_MECHANIC_MONSTER_NAME",VLOOKUP(Z172,'LibSets constants'!$I$4:$L$1000,3,FALSE),""),"")</f>
        <v>Imperial city vaults</v>
      </c>
      <c r="AB172" s="3" t="str">
        <f>IF(Z172&lt;&gt;"",IF(Z172&lt;&gt;"LIBSETS_DROP_MECHANIC_MONSTER_NAME",VLOOKUP(Z172,'LibSets constants'!$I$4:$L$1000,4,FALSE),""),"")</f>
        <v>Kaiserstadt Bunker</v>
      </c>
      <c r="AC172" s="3" t="str">
        <f>IF(G172&lt;&gt;"LIBSETS_SETTYPE_BATTLEGROUND",IF(G172&lt;&gt;"LIBSETS_SETTYPE_SPECIAL",IF(AD172&lt;&gt;"",VLOOKUP(AD172,'ESO zone constants'!$D$2:$H$4950,5,FALSE),""),""),"")</f>
        <v/>
      </c>
      <c r="AF172" s="3" t="str">
        <f>IF(AE172&lt;&gt;"",IF(AE172&lt;&gt;"LIBSETS_DROP_MECHANIC_MONSTER_NAME",VLOOKUP(AE172,'LibSets constants'!$I$4:$L$1000,3,FALSE),""),"")</f>
        <v/>
      </c>
      <c r="AG172" s="3" t="str">
        <f>IF(AE172&lt;&gt;"",IF(AE172&lt;&gt;"LIBSETS_DROP_MECHANIC_MONSTER_NAME",VLOOKUP(AE172,'LibSets constants'!$I$4:$L$1000,4,FALSE),""),"")</f>
        <v/>
      </c>
      <c r="AH172" s="3" t="str">
        <f>IF(G172&lt;&gt;"LIBSETS_SETTYPE_BATTLEGROUND",IF(G172&lt;&gt;"LIBSETS_SETTYPE_SPECIAL",IF(AI172&lt;&gt;"",VLOOKUP(AI172,'ESO zone constants'!$D$2:$H$4950,5,FALSE),""),""),"")</f>
        <v/>
      </c>
      <c r="AK172" s="3" t="str">
        <f>IF(AJ172&lt;&gt;"",IF(AJ172&lt;&gt;"LIBSETS_DROP_MECHANIC_MONSTER_NAME",VLOOKUP(AJ172,'LibSets constants'!$I$4:$L$1000,3,FALSE),""),"")</f>
        <v/>
      </c>
      <c r="AL172" s="3" t="str">
        <f>IF(AJ172&lt;&gt;"",IF(AJ172&lt;&gt;"LIBSETS_DROP_MECHANIC_MONSTER_NAME",VLOOKUP(AJ172,'LibSets constants'!$I$4:$L$1000,4,FALSE),""),"")</f>
        <v/>
      </c>
      <c r="AM172" s="3" t="str">
        <f>IF(G172&lt;&gt;"LIBSETS_SETTYPE_BATTLEGROUND",IF(G172&lt;&gt;"LIBSETS_SETTYPE_SPECIAL",IF(AN172&lt;&gt;"",VLOOKUP(AN172,'ESO zone constants'!$D$2:$H$4950,5,FALSE),""),""),"")</f>
        <v/>
      </c>
      <c r="AP172" s="3" t="str">
        <f>IF(AO172&lt;&gt;"",IF(AO172&lt;&gt;"LIBSETS_DROP_MECHANIC_MONSTER_NAME",VLOOKUP(AO172,'LibSets constants'!$I$4:$L$1000,3,FALSE),""),"")</f>
        <v/>
      </c>
      <c r="AQ172" s="3" t="str">
        <f>IF(AO172&lt;&gt;"",IF(AO172&lt;&gt;"LIBSETS_DROP_MECHANIC_MONSTER_NAME",VLOOKUP(AO172,'LibSets constants'!$I$4:$L$1000,4,FALSE),""),"")</f>
        <v/>
      </c>
      <c r="AR172" s="3" t="str">
        <f>IF(G172&lt;&gt;"LIBSETS_SETTYPE_BATTLEGROUND",IF(G172&lt;&gt;"LIBSETS_SETTYPE_SPECIAL",IF(AS172&lt;&gt;"",VLOOKUP(AS172,'ESO zone constants'!$D$2:$H$4950,5,FALSE),""),""),"")</f>
        <v/>
      </c>
      <c r="AU172" s="3" t="str">
        <f>IF(AT172&lt;&gt;"",IF(AT172&lt;&gt;"LIBSETS_DROP_MECHANIC_MONSTER_NAME",VLOOKUP(AT172,'LibSets constants'!$I$4:$L$1000,3,FALSE),""),"")</f>
        <v/>
      </c>
      <c r="AV172" s="3" t="str">
        <f>IF(AT172&lt;&gt;"",IF(AT172&lt;&gt;"LIBSETS_DROP_MECHANIC_MONSTER_NAME",VLOOKUP(AT172,'LibSets constants'!$I$4:$L$1000,4,FALSE),""),"")</f>
        <v/>
      </c>
      <c r="AW172" s="21" t="str">
        <f t="shared" si="13"/>
        <v>[205] = {wayshrines={-1,-1,-1,}, dlcId=DLC_IMPERIAL_CITY</v>
      </c>
      <c r="AX172" s="21" t="str">
        <f t="shared" si="14"/>
        <v>, zoneIds={584}, veteran=false</v>
      </c>
      <c r="AY172" s="21" t="str">
        <f t="shared" si="15"/>
        <v>, setType=LIBSETS_SETTYPE_DAILYRANDOMDUNGEONANDICREWARD</v>
      </c>
      <c r="AZ172" s="21" t="str">
        <f t="shared" si="16"/>
        <v>, dropMechanic={LIBSETS_DROP_MECHANIC_MAIL_DAILY_RANDOM_DUNGEON_REWARD,LIBSETS_DROP_MECHANIC_IMPERIAL_CITY_VAULTS}},</v>
      </c>
      <c r="BA172" s="21" t="str">
        <f t="shared" si="17"/>
        <v xml:space="preserve"> --Willpower / Willenskraft   [Imperial City]</v>
      </c>
    </row>
    <row r="173" spans="1:53" x14ac:dyDescent="0.25">
      <c r="A173" s="12">
        <v>206</v>
      </c>
      <c r="B173" t="s">
        <v>1058</v>
      </c>
      <c r="C173" t="s">
        <v>1059</v>
      </c>
      <c r="D173" s="3">
        <f t="shared" si="12"/>
        <v>206</v>
      </c>
      <c r="F173" t="s">
        <v>1602</v>
      </c>
      <c r="G173" s="8" t="s">
        <v>1651</v>
      </c>
      <c r="I173" t="s">
        <v>97</v>
      </c>
      <c r="J173" t="s">
        <v>97</v>
      </c>
      <c r="K173">
        <v>-1</v>
      </c>
      <c r="L173">
        <v>-1</v>
      </c>
      <c r="M173">
        <v>-1</v>
      </c>
      <c r="N173">
        <v>0</v>
      </c>
      <c r="O173" s="70" t="s">
        <v>39</v>
      </c>
      <c r="P173" s="3">
        <f>IF(AND(G173&lt;&gt;"LIBSETS_SETTYPE_BATTLEGROUND",G173&lt;&gt;"LIBSETS_SETTYPE_SPECIAL",G173&lt;&gt;"LIBSETS_SETTYPE_MYTHIC"), IF(Q173&lt;&gt;"",VLOOKUP(Q173,'ESO zone constants'!$D$2:$H$4950,5,FALSE),""),"")</f>
        <v>584</v>
      </c>
      <c r="Q173" t="str">
        <f>IF(OR(K173="",K173&lt;=0,ISERROR(K173)),IF(AND(O173&lt;&gt;"",NOT(ISERROR(O173))),O173, ""),VLOOKUP(K173,'ESO wayshrine node constants'!$A$3:$D$10003,4,FALSE))</f>
        <v>Imperial City</v>
      </c>
      <c r="S173" s="19" t="str">
        <f>IF(AND(R173&lt;&gt;"",NOT(ISERROR(R173))),R173,IF(P173&lt;&gt;"",IF(NOT(ISERROR(VLOOKUP(P173,'ESO Dungeon constants'!$D$3:$H$9999,5,FALSE))),VLOOKUP(P173,'ESO Dungeon constants'!$D$3:$I$9999,6,FALSE),VLOOKUP(P173,'ESO zone constants'!$H$2:$K$9984,4,FALSE)),""))</f>
        <v>DLC_IMPERIAL_CITY</v>
      </c>
      <c r="T173" s="3" t="str">
        <f>IF(S173&lt;&gt;"",VLOOKUP(S173,'LibSets constants'!$B$4:$C$1000,2,FALSE),"")</f>
        <v>Imperial City</v>
      </c>
      <c r="U173" s="33" t="s">
        <v>1760</v>
      </c>
      <c r="V173" s="3" t="str">
        <f>IF(U173&lt;&gt;"",IF(U173&lt;&gt;"LIBSETS_DROP_MECHANIC_MONSTER_NAME",VLOOKUP(U173,'LibSets constants'!$I$4:$L$1000,3,FALSE),""),"")</f>
        <v>Daily random dungeon reward mail</v>
      </c>
      <c r="W173" s="40" t="str">
        <f>IF(U173&lt;&gt;"",IF(U173&lt;&gt;"LIBSETS_DROP_MECHANIC_MONSTER_NAME",VLOOKUP(U173,'LibSets constants'!$I$4:$L$1000,4,FALSE),""),"")</f>
        <v>Tägliches Zufallsverlies Belohnungsemail</v>
      </c>
      <c r="X173" s="3" t="str">
        <f>IF(G173&lt;&gt;"LIBSETS_SETTYPE_BATTLEGROUND",IF(G173&lt;&gt;"LIBSETS_SETTYPE_SPECIAL",IF(Y173&lt;&gt;"",VLOOKUP(Y173,'ESO zone constants'!$D$2:$H$4950,5,FALSE),""),""),"")</f>
        <v/>
      </c>
      <c r="Z173" s="33" t="s">
        <v>1763</v>
      </c>
      <c r="AA173" s="3" t="str">
        <f>IF(Z173&lt;&gt;"",IF(Z173&lt;&gt;"LIBSETS_DROP_MECHANIC_MONSTER_NAME",VLOOKUP(Z173,'LibSets constants'!$I$4:$L$1000,3,FALSE),""),"")</f>
        <v>Imperial city vaults</v>
      </c>
      <c r="AB173" s="3" t="str">
        <f>IF(Z173&lt;&gt;"",IF(Z173&lt;&gt;"LIBSETS_DROP_MECHANIC_MONSTER_NAME",VLOOKUP(Z173,'LibSets constants'!$I$4:$L$1000,4,FALSE),""),"")</f>
        <v>Kaiserstadt Bunker</v>
      </c>
      <c r="AC173" s="3" t="str">
        <f>IF(G173&lt;&gt;"LIBSETS_SETTYPE_BATTLEGROUND",IF(G173&lt;&gt;"LIBSETS_SETTYPE_SPECIAL",IF(AD173&lt;&gt;"",VLOOKUP(AD173,'ESO zone constants'!$D$2:$H$4950,5,FALSE),""),""),"")</f>
        <v/>
      </c>
      <c r="AF173" s="3" t="str">
        <f>IF(AE173&lt;&gt;"",IF(AE173&lt;&gt;"LIBSETS_DROP_MECHANIC_MONSTER_NAME",VLOOKUP(AE173,'LibSets constants'!$I$4:$L$1000,3,FALSE),""),"")</f>
        <v/>
      </c>
      <c r="AG173" s="3" t="str">
        <f>IF(AE173&lt;&gt;"",IF(AE173&lt;&gt;"LIBSETS_DROP_MECHANIC_MONSTER_NAME",VLOOKUP(AE173,'LibSets constants'!$I$4:$L$1000,4,FALSE),""),"")</f>
        <v/>
      </c>
      <c r="AH173" s="3" t="str">
        <f>IF(G173&lt;&gt;"LIBSETS_SETTYPE_BATTLEGROUND",IF(G173&lt;&gt;"LIBSETS_SETTYPE_SPECIAL",IF(AI173&lt;&gt;"",VLOOKUP(AI173,'ESO zone constants'!$D$2:$H$4950,5,FALSE),""),""),"")</f>
        <v/>
      </c>
      <c r="AK173" s="3" t="str">
        <f>IF(AJ173&lt;&gt;"",IF(AJ173&lt;&gt;"LIBSETS_DROP_MECHANIC_MONSTER_NAME",VLOOKUP(AJ173,'LibSets constants'!$I$4:$L$1000,3,FALSE),""),"")</f>
        <v/>
      </c>
      <c r="AL173" s="3" t="str">
        <f>IF(AJ173&lt;&gt;"",IF(AJ173&lt;&gt;"LIBSETS_DROP_MECHANIC_MONSTER_NAME",VLOOKUP(AJ173,'LibSets constants'!$I$4:$L$1000,4,FALSE),""),"")</f>
        <v/>
      </c>
      <c r="AM173" s="3" t="str">
        <f>IF(G173&lt;&gt;"LIBSETS_SETTYPE_BATTLEGROUND",IF(G173&lt;&gt;"LIBSETS_SETTYPE_SPECIAL",IF(AN173&lt;&gt;"",VLOOKUP(AN173,'ESO zone constants'!$D$2:$H$4950,5,FALSE),""),""),"")</f>
        <v/>
      </c>
      <c r="AP173" s="3" t="str">
        <f>IF(AO173&lt;&gt;"",IF(AO173&lt;&gt;"LIBSETS_DROP_MECHANIC_MONSTER_NAME",VLOOKUP(AO173,'LibSets constants'!$I$4:$L$1000,3,FALSE),""),"")</f>
        <v/>
      </c>
      <c r="AQ173" s="3" t="str">
        <f>IF(AO173&lt;&gt;"",IF(AO173&lt;&gt;"LIBSETS_DROP_MECHANIC_MONSTER_NAME",VLOOKUP(AO173,'LibSets constants'!$I$4:$L$1000,4,FALSE),""),"")</f>
        <v/>
      </c>
      <c r="AR173" s="3" t="str">
        <f>IF(G173&lt;&gt;"LIBSETS_SETTYPE_BATTLEGROUND",IF(G173&lt;&gt;"LIBSETS_SETTYPE_SPECIAL",IF(AS173&lt;&gt;"",VLOOKUP(AS173,'ESO zone constants'!$D$2:$H$4950,5,FALSE),""),""),"")</f>
        <v/>
      </c>
      <c r="AU173" s="3" t="str">
        <f>IF(AT173&lt;&gt;"",IF(AT173&lt;&gt;"LIBSETS_DROP_MECHANIC_MONSTER_NAME",VLOOKUP(AT173,'LibSets constants'!$I$4:$L$1000,3,FALSE),""),"")</f>
        <v/>
      </c>
      <c r="AV173" s="3" t="str">
        <f>IF(AT173&lt;&gt;"",IF(AT173&lt;&gt;"LIBSETS_DROP_MECHANIC_MONSTER_NAME",VLOOKUP(AT173,'LibSets constants'!$I$4:$L$1000,4,FALSE),""),"")</f>
        <v/>
      </c>
      <c r="AW173" s="21" t="str">
        <f t="shared" si="13"/>
        <v>[206] = {wayshrines={-1,-1,-1,}, dlcId=DLC_IMPERIAL_CITY</v>
      </c>
      <c r="AX173" s="21" t="str">
        <f t="shared" si="14"/>
        <v>, zoneIds={584}, veteran=false</v>
      </c>
      <c r="AY173" s="21" t="str">
        <f t="shared" si="15"/>
        <v>, setType=LIBSETS_SETTYPE_DAILYRANDOMDUNGEONANDICREWARD</v>
      </c>
      <c r="AZ173" s="21" t="str">
        <f t="shared" si="16"/>
        <v>, dropMechanic={LIBSETS_DROP_MECHANIC_MAIL_DAILY_RANDOM_DUNGEON_REWARD,LIBSETS_DROP_MECHANIC_IMPERIAL_CITY_VAULTS}},</v>
      </c>
      <c r="BA173" s="21" t="str">
        <f t="shared" si="17"/>
        <v xml:space="preserve"> --Agility / Agilität   [Imperial City]</v>
      </c>
    </row>
    <row r="174" spans="1:53" x14ac:dyDescent="0.25">
      <c r="A174" s="5">
        <v>207</v>
      </c>
      <c r="B174" t="s">
        <v>1060</v>
      </c>
      <c r="C174" t="s">
        <v>1061</v>
      </c>
      <c r="D174" s="3">
        <f t="shared" si="12"/>
        <v>207</v>
      </c>
      <c r="G174" s="8" t="s">
        <v>1649</v>
      </c>
      <c r="I174" t="s">
        <v>97</v>
      </c>
      <c r="J174" t="s">
        <v>97</v>
      </c>
      <c r="K174">
        <v>241</v>
      </c>
      <c r="L174">
        <v>241</v>
      </c>
      <c r="M174">
        <v>241</v>
      </c>
      <c r="N174">
        <v>6</v>
      </c>
      <c r="P174" s="3">
        <f>IF(AND(G174&lt;&gt;"LIBSETS_SETTYPE_BATTLEGROUND",G174&lt;&gt;"LIBSETS_SETTYPE_SPECIAL",G174&lt;&gt;"LIBSETS_SETTYPE_MYTHIC"), IF(Q174&lt;&gt;"",VLOOKUP(Q174,'ESO zone constants'!$D$2:$H$4950,5,FALSE),""),"")</f>
        <v>684</v>
      </c>
      <c r="Q174" t="str">
        <f>IF(OR(K174="",K174&lt;=0,ISERROR(K174)),IF(AND(O174&lt;&gt;"",NOT(ISERROR(O174))),O174, ""),VLOOKUP(K174,'ESO wayshrine node constants'!$A$3:$D$10003,4,FALSE))</f>
        <v>Wrothgar</v>
      </c>
      <c r="S174" s="19" t="str">
        <f>IF(AND(R174&lt;&gt;"",NOT(ISERROR(R174))),R174,IF(P174&lt;&gt;"",IF(NOT(ISERROR(VLOOKUP(P174,'ESO Dungeon constants'!$D$3:$H$9999,5,FALSE))),VLOOKUP(P174,'ESO Dungeon constants'!$D$3:$I$9999,6,FALSE),VLOOKUP(P174,'ESO zone constants'!$H$2:$K$9984,4,FALSE)),""))</f>
        <v>DLC_ORSINIUM</v>
      </c>
      <c r="T174" s="3" t="str">
        <f>IF(S174&lt;&gt;"",VLOOKUP(S174,'LibSets constants'!$B$4:$C$1000,2,FALSE),"")</f>
        <v>Orsinium</v>
      </c>
      <c r="V174" s="3" t="str">
        <f>IF(U174&lt;&gt;"",IF(U174&lt;&gt;"LIBSETS_DROP_MECHANIC_MONSTER_NAME",VLOOKUP(U174,'LibSets constants'!$I$4:$L$1000,3,FALSE),""),"")</f>
        <v/>
      </c>
      <c r="W174" s="40" t="str">
        <f>IF(U174&lt;&gt;"",IF(U174&lt;&gt;"LIBSETS_DROP_MECHANIC_MONSTER_NAME",VLOOKUP(U174,'LibSets constants'!$I$4:$L$1000,4,FALSE),""),"")</f>
        <v/>
      </c>
      <c r="X174" s="3">
        <f>IF(G174&lt;&gt;"LIBSETS_SETTYPE_BATTLEGROUND",IF(G174&lt;&gt;"LIBSETS_SETTYPE_SPECIAL",IF(Y174&lt;&gt;"",VLOOKUP(Y174,'ESO zone constants'!$D$2:$H$4950,5,FALSE),""),""),"")</f>
        <v>684</v>
      </c>
      <c r="Y174" t="str">
        <f>VLOOKUP(L174,'ESO wayshrine node constants'!$A$3:$D$10003,4,FALSE)</f>
        <v>Wrothgar</v>
      </c>
      <c r="AA174" s="3" t="str">
        <f>IF(Z174&lt;&gt;"",IF(Z174&lt;&gt;"LIBSETS_DROP_MECHANIC_MONSTER_NAME",VLOOKUP(Z174,'LibSets constants'!$I$4:$L$1000,3,FALSE),""),"")</f>
        <v/>
      </c>
      <c r="AB174" s="3" t="str">
        <f>IF(Z174&lt;&gt;"",IF(Z174&lt;&gt;"LIBSETS_DROP_MECHANIC_MONSTER_NAME",VLOOKUP(Z174,'LibSets constants'!$I$4:$L$1000,4,FALSE),""),"")</f>
        <v/>
      </c>
      <c r="AC174" s="3">
        <f>IF(G174&lt;&gt;"LIBSETS_SETTYPE_BATTLEGROUND",IF(G174&lt;&gt;"LIBSETS_SETTYPE_SPECIAL",IF(AD174&lt;&gt;"",VLOOKUP(AD174,'ESO zone constants'!$D$2:$H$4950,5,FALSE),""),""),"")</f>
        <v>684</v>
      </c>
      <c r="AD174" t="str">
        <f>VLOOKUP(M174,'ESO wayshrine node constants'!$A$3:$D$10003,4,FALSE)</f>
        <v>Wrothgar</v>
      </c>
      <c r="AF174" s="3" t="str">
        <f>IF(AE174&lt;&gt;"",IF(AE174&lt;&gt;"LIBSETS_DROP_MECHANIC_MONSTER_NAME",VLOOKUP(AE174,'LibSets constants'!$I$4:$L$1000,3,FALSE),""),"")</f>
        <v/>
      </c>
      <c r="AG174" s="3" t="str">
        <f>IF(AE174&lt;&gt;"",IF(AE174&lt;&gt;"LIBSETS_DROP_MECHANIC_MONSTER_NAME",VLOOKUP(AE174,'LibSets constants'!$I$4:$L$1000,4,FALSE),""),"")</f>
        <v/>
      </c>
      <c r="AH174" s="3" t="str">
        <f>IF(G174&lt;&gt;"LIBSETS_SETTYPE_BATTLEGROUND",IF(G174&lt;&gt;"LIBSETS_SETTYPE_SPECIAL",IF(AI174&lt;&gt;"",VLOOKUP(AI174,'ESO zone constants'!$D$2:$H$4950,5,FALSE),""),""),"")</f>
        <v/>
      </c>
      <c r="AK174" s="3" t="str">
        <f>IF(AJ174&lt;&gt;"",IF(AJ174&lt;&gt;"LIBSETS_DROP_MECHANIC_MONSTER_NAME",VLOOKUP(AJ174,'LibSets constants'!$I$4:$L$1000,3,FALSE),""),"")</f>
        <v/>
      </c>
      <c r="AL174" s="3" t="str">
        <f>IF(AJ174&lt;&gt;"",IF(AJ174&lt;&gt;"LIBSETS_DROP_MECHANIC_MONSTER_NAME",VLOOKUP(AJ174,'LibSets constants'!$I$4:$L$1000,4,FALSE),""),"")</f>
        <v/>
      </c>
      <c r="AM174" s="3" t="str">
        <f>IF(G174&lt;&gt;"LIBSETS_SETTYPE_BATTLEGROUND",IF(G174&lt;&gt;"LIBSETS_SETTYPE_SPECIAL",IF(AN174&lt;&gt;"",VLOOKUP(AN174,'ESO zone constants'!$D$2:$H$4950,5,FALSE),""),""),"")</f>
        <v/>
      </c>
      <c r="AP174" s="3" t="str">
        <f>IF(AO174&lt;&gt;"",IF(AO174&lt;&gt;"LIBSETS_DROP_MECHANIC_MONSTER_NAME",VLOOKUP(AO174,'LibSets constants'!$I$4:$L$1000,3,FALSE),""),"")</f>
        <v/>
      </c>
      <c r="AQ174" s="3" t="str">
        <f>IF(AO174&lt;&gt;"",IF(AO174&lt;&gt;"LIBSETS_DROP_MECHANIC_MONSTER_NAME",VLOOKUP(AO174,'LibSets constants'!$I$4:$L$1000,4,FALSE),""),"")</f>
        <v/>
      </c>
      <c r="AR174" s="3" t="str">
        <f>IF(G174&lt;&gt;"LIBSETS_SETTYPE_BATTLEGROUND",IF(G174&lt;&gt;"LIBSETS_SETTYPE_SPECIAL",IF(AS174&lt;&gt;"",VLOOKUP(AS174,'ESO zone constants'!$D$2:$H$4950,5,FALSE),""),""),"")</f>
        <v/>
      </c>
      <c r="AU174" s="3" t="str">
        <f>IF(AT174&lt;&gt;"",IF(AT174&lt;&gt;"LIBSETS_DROP_MECHANIC_MONSTER_NAME",VLOOKUP(AT174,'LibSets constants'!$I$4:$L$1000,3,FALSE),""),"")</f>
        <v/>
      </c>
      <c r="AV174" s="3" t="str">
        <f>IF(AT174&lt;&gt;"",IF(AT174&lt;&gt;"LIBSETS_DROP_MECHANIC_MONSTER_NAME",VLOOKUP(AT174,'LibSets constants'!$I$4:$L$1000,4,FALSE),""),"")</f>
        <v/>
      </c>
      <c r="AW174" s="21" t="str">
        <f t="shared" si="13"/>
        <v>[207] = {wayshrines={241,241,241,}, traitsNeeded=6, dlcId=DLC_ORSINIUM</v>
      </c>
      <c r="AX174" s="21" t="str">
        <f t="shared" si="14"/>
        <v>, zoneIds={684,684,684}, veteran=false</v>
      </c>
      <c r="AY174" s="21" t="str">
        <f t="shared" si="15"/>
        <v>, setType=LIBSETS_SETTYPE_CRAFTED</v>
      </c>
      <c r="AZ174" s="21" t="str">
        <f t="shared" si="16"/>
        <v>},</v>
      </c>
      <c r="BA174" s="21" t="str">
        <f t="shared" si="17"/>
        <v xml:space="preserve"> --Law of Julianos / Gesetz von Julianos   [Wrothgar, Wrothgar, Wrothgar]</v>
      </c>
    </row>
    <row r="175" spans="1:53" x14ac:dyDescent="0.25">
      <c r="A175" s="5">
        <v>208</v>
      </c>
      <c r="B175" t="s">
        <v>1062</v>
      </c>
      <c r="C175" t="s">
        <v>1063</v>
      </c>
      <c r="D175" s="3">
        <f t="shared" si="12"/>
        <v>208</v>
      </c>
      <c r="G175" s="8" t="s">
        <v>1649</v>
      </c>
      <c r="I175" t="s">
        <v>97</v>
      </c>
      <c r="J175" t="s">
        <v>97</v>
      </c>
      <c r="K175">
        <v>237</v>
      </c>
      <c r="L175">
        <v>237</v>
      </c>
      <c r="M175">
        <v>237</v>
      </c>
      <c r="N175">
        <v>3</v>
      </c>
      <c r="P175" s="3">
        <f>IF(AND(G175&lt;&gt;"LIBSETS_SETTYPE_BATTLEGROUND",G175&lt;&gt;"LIBSETS_SETTYPE_SPECIAL",G175&lt;&gt;"LIBSETS_SETTYPE_MYTHIC"), IF(Q175&lt;&gt;"",VLOOKUP(Q175,'ESO zone constants'!$D$2:$H$4950,5,FALSE),""),"")</f>
        <v>684</v>
      </c>
      <c r="Q175" t="str">
        <f>IF(OR(K175="",K175&lt;=0,ISERROR(K175)),IF(AND(O175&lt;&gt;"",NOT(ISERROR(O175))),O175, ""),VLOOKUP(K175,'ESO wayshrine node constants'!$A$3:$D$10003,4,FALSE))</f>
        <v>Wrothgar</v>
      </c>
      <c r="S175" s="19" t="str">
        <f>IF(AND(R175&lt;&gt;"",NOT(ISERROR(R175))),R175,IF(P175&lt;&gt;"",IF(NOT(ISERROR(VLOOKUP(P175,'ESO Dungeon constants'!$D$3:$H$9999,5,FALSE))),VLOOKUP(P175,'ESO Dungeon constants'!$D$3:$I$9999,6,FALSE),VLOOKUP(P175,'ESO zone constants'!$H$2:$K$9984,4,FALSE)),""))</f>
        <v>DLC_ORSINIUM</v>
      </c>
      <c r="T175" s="3" t="str">
        <f>IF(S175&lt;&gt;"",VLOOKUP(S175,'LibSets constants'!$B$4:$C$1000,2,FALSE),"")</f>
        <v>Orsinium</v>
      </c>
      <c r="V175" s="44" t="str">
        <f>IF(U175&lt;&gt;"",IF(U175&lt;&gt;"LIBSETS_DROP_MECHANIC_MONSTER_NAME",VLOOKUP(U175,'LibSets constants'!$I$4:$L$1000,3,FALSE),""),"")</f>
        <v/>
      </c>
      <c r="W175" s="40" t="str">
        <f>IF(U175&lt;&gt;"",IF(U175&lt;&gt;"LIBSETS_DROP_MECHANIC_MONSTER_NAME",VLOOKUP(U175,'LibSets constants'!$I$4:$L$1000,4,FALSE),""),"")</f>
        <v/>
      </c>
      <c r="X175" s="3">
        <f>IF(G175&lt;&gt;"LIBSETS_SETTYPE_BATTLEGROUND",IF(G175&lt;&gt;"LIBSETS_SETTYPE_SPECIAL",IF(Y175&lt;&gt;"",VLOOKUP(Y175,'ESO zone constants'!$D$2:$H$4950,5,FALSE),""),""),"")</f>
        <v>684</v>
      </c>
      <c r="Y175" t="str">
        <f>VLOOKUP(L175,'ESO wayshrine node constants'!$A$3:$D$10003,4,FALSE)</f>
        <v>Wrothgar</v>
      </c>
      <c r="Z175" s="45"/>
      <c r="AA175" s="44" t="str">
        <f>IF(Z175&lt;&gt;"",IF(Z175&lt;&gt;"LIBSETS_DROP_MECHANIC_MONSTER_NAME",VLOOKUP(Z175,'LibSets constants'!$I$4:$L$1000,3,FALSE),""),"")</f>
        <v/>
      </c>
      <c r="AB175" s="44" t="str">
        <f>IF(Z175&lt;&gt;"",IF(Z175&lt;&gt;"LIBSETS_DROP_MECHANIC_MONSTER_NAME",VLOOKUP(Z175,'LibSets constants'!$I$4:$L$1000,4,FALSE),""),"")</f>
        <v/>
      </c>
      <c r="AC175" s="3">
        <f>IF(G175&lt;&gt;"LIBSETS_SETTYPE_BATTLEGROUND",IF(G175&lt;&gt;"LIBSETS_SETTYPE_SPECIAL",IF(AD175&lt;&gt;"",VLOOKUP(AD175,'ESO zone constants'!$D$2:$H$4950,5,FALSE),""),""),"")</f>
        <v>684</v>
      </c>
      <c r="AD175" t="str">
        <f>VLOOKUP(M175,'ESO wayshrine node constants'!$A$3:$D$10003,4,FALSE)</f>
        <v>Wrothgar</v>
      </c>
      <c r="AE175" s="45"/>
      <c r="AF175" s="44" t="str">
        <f>IF(AE175&lt;&gt;"",IF(AE175&lt;&gt;"LIBSETS_DROP_MECHANIC_MONSTER_NAME",VLOOKUP(AE175,'LibSets constants'!$I$4:$L$1000,3,FALSE),""),"")</f>
        <v/>
      </c>
      <c r="AG175" s="44" t="str">
        <f>IF(AE175&lt;&gt;"",IF(AE175&lt;&gt;"LIBSETS_DROP_MECHANIC_MONSTER_NAME",VLOOKUP(AE175,'LibSets constants'!$I$4:$L$1000,4,FALSE),""),"")</f>
        <v/>
      </c>
      <c r="AH175" s="3" t="str">
        <f>IF(G175&lt;&gt;"LIBSETS_SETTYPE_BATTLEGROUND",IF(G175&lt;&gt;"LIBSETS_SETTYPE_SPECIAL",IF(AI175&lt;&gt;"",VLOOKUP(AI175,'ESO zone constants'!$D$2:$H$4950,5,FALSE),""),""),"")</f>
        <v/>
      </c>
      <c r="AJ175" s="45"/>
      <c r="AK175" s="44" t="str">
        <f>IF(AJ175&lt;&gt;"",IF(AJ175&lt;&gt;"LIBSETS_DROP_MECHANIC_MONSTER_NAME",VLOOKUP(AJ175,'LibSets constants'!$I$4:$L$1000,3,FALSE),""),"")</f>
        <v/>
      </c>
      <c r="AL175" s="44" t="str">
        <f>IF(AJ175&lt;&gt;"",IF(AJ175&lt;&gt;"LIBSETS_DROP_MECHANIC_MONSTER_NAME",VLOOKUP(AJ175,'LibSets constants'!$I$4:$L$1000,4,FALSE),""),"")</f>
        <v/>
      </c>
      <c r="AM175" s="3" t="str">
        <f>IF(G175&lt;&gt;"LIBSETS_SETTYPE_BATTLEGROUND",IF(G175&lt;&gt;"LIBSETS_SETTYPE_SPECIAL",IF(AN175&lt;&gt;"",VLOOKUP(AN175,'ESO zone constants'!$D$2:$H$4950,5,FALSE),""),""),"")</f>
        <v/>
      </c>
      <c r="AO175" s="45"/>
      <c r="AP175" s="44" t="str">
        <f>IF(AO175&lt;&gt;"",IF(AO175&lt;&gt;"LIBSETS_DROP_MECHANIC_MONSTER_NAME",VLOOKUP(AO175,'LibSets constants'!$I$4:$L$1000,3,FALSE),""),"")</f>
        <v/>
      </c>
      <c r="AQ175" s="44" t="str">
        <f>IF(AO175&lt;&gt;"",IF(AO175&lt;&gt;"LIBSETS_DROP_MECHANIC_MONSTER_NAME",VLOOKUP(AO175,'LibSets constants'!$I$4:$L$1000,4,FALSE),""),"")</f>
        <v/>
      </c>
      <c r="AR175" s="3" t="str">
        <f>IF(G175&lt;&gt;"LIBSETS_SETTYPE_BATTLEGROUND",IF(G175&lt;&gt;"LIBSETS_SETTYPE_SPECIAL",IF(AS175&lt;&gt;"",VLOOKUP(AS175,'ESO zone constants'!$D$2:$H$4950,5,FALSE),""),""),"")</f>
        <v/>
      </c>
      <c r="AT175" s="45"/>
      <c r="AU175" s="44" t="str">
        <f>IF(AT175&lt;&gt;"",IF(AT175&lt;&gt;"LIBSETS_DROP_MECHANIC_MONSTER_NAME",VLOOKUP(AT175,'LibSets constants'!$I$4:$L$1000,3,FALSE),""),"")</f>
        <v/>
      </c>
      <c r="AV175" s="44" t="str">
        <f>IF(AT175&lt;&gt;"",IF(AT175&lt;&gt;"LIBSETS_DROP_MECHANIC_MONSTER_NAME",VLOOKUP(AT175,'LibSets constants'!$I$4:$L$1000,4,FALSE),""),"")</f>
        <v/>
      </c>
      <c r="AW175" s="21" t="str">
        <f t="shared" si="13"/>
        <v>[208] = {wayshrines={237,237,237,}, traitsNeeded=3, dlcId=DLC_ORSINIUM</v>
      </c>
      <c r="AX175" s="21" t="str">
        <f t="shared" si="14"/>
        <v>, zoneIds={684,684,684}, veteran=false</v>
      </c>
      <c r="AY175" s="21" t="str">
        <f t="shared" si="15"/>
        <v>, setType=LIBSETS_SETTYPE_CRAFTED</v>
      </c>
      <c r="AZ175" s="21" t="str">
        <f t="shared" si="16"/>
        <v>},</v>
      </c>
      <c r="BA175" s="21" t="str">
        <f t="shared" si="17"/>
        <v xml:space="preserve"> --Trial by Fire / Feuertaufe   [Wrothgar, Wrothgar, Wrothgar]</v>
      </c>
    </row>
    <row r="176" spans="1:53" s="14" customFormat="1" x14ac:dyDescent="0.25">
      <c r="A176" s="24">
        <v>209</v>
      </c>
      <c r="B176" s="14" t="s">
        <v>1064</v>
      </c>
      <c r="C176" s="14" t="s">
        <v>1064</v>
      </c>
      <c r="D176" s="25">
        <f t="shared" si="12"/>
        <v>209</v>
      </c>
      <c r="E176" s="14" t="s">
        <v>1639</v>
      </c>
      <c r="F176" s="14" t="s">
        <v>1639</v>
      </c>
      <c r="G176" s="27" t="s">
        <v>1649</v>
      </c>
      <c r="I176" s="14" t="s">
        <v>97</v>
      </c>
      <c r="J176" s="14" t="s">
        <v>97</v>
      </c>
      <c r="K176" s="14">
        <v>-1</v>
      </c>
      <c r="L176" s="14">
        <v>-1</v>
      </c>
      <c r="M176" s="14">
        <v>-1</v>
      </c>
      <c r="N176" s="14">
        <v>0</v>
      </c>
      <c r="O176" s="70"/>
      <c r="P176" s="3" t="str">
        <f>IF(AND(G176&lt;&gt;"LIBSETS_SETTYPE_BATTLEGROUND",G176&lt;&gt;"LIBSETS_SETTYPE_SPECIAL",G176&lt;&gt;"LIBSETS_SETTYPE_MYTHIC"), IF(Q176&lt;&gt;"",VLOOKUP(Q176,'ESO zone constants'!$D$2:$H$4950,5,FALSE),""),"")</f>
        <v/>
      </c>
      <c r="Q176" t="str">
        <f>IF(OR(K176="",K176&lt;=0,ISERROR(K176)),IF(AND(O176&lt;&gt;"",NOT(ISERROR(O176))),O176, ""),VLOOKUP(K176,'ESO wayshrine node constants'!$A$3:$D$10003,4,FALSE))</f>
        <v/>
      </c>
      <c r="R176" s="70"/>
      <c r="S176" s="19" t="str">
        <f>IF(AND(R176&lt;&gt;"",NOT(ISERROR(R176))),R176,IF(P176&lt;&gt;"",IF(NOT(ISERROR(VLOOKUP(P176,'ESO Dungeon constants'!$D$3:$H$9999,5,FALSE))),VLOOKUP(P176,'ESO Dungeon constants'!$D$3:$I$9999,6,FALSE),VLOOKUP(P176,'ESO zone constants'!$H$2:$K$9984,4,FALSE)),""))</f>
        <v/>
      </c>
      <c r="T176" s="3" t="str">
        <f>IF(S176&lt;&gt;"",VLOOKUP(S176,'LibSets constants'!$B$4:$C$1000,2,FALSE),"")</f>
        <v/>
      </c>
      <c r="U176" s="33"/>
      <c r="V176" s="3" t="str">
        <f>IF(U176&lt;&gt;"",IF(U176&lt;&gt;"LIBSETS_DROP_MECHANIC_MONSTER_NAME",VLOOKUP(U176,'LibSets constants'!$I$4:$L$1000,3,FALSE),""),"")</f>
        <v/>
      </c>
      <c r="W176" s="40" t="str">
        <f>IF(U176&lt;&gt;"",IF(U176&lt;&gt;"LIBSETS_DROP_MECHANIC_MONSTER_NAME",VLOOKUP(U176,'LibSets constants'!$I$4:$L$1000,4,FALSE),""),"")</f>
        <v/>
      </c>
      <c r="X176" s="3" t="str">
        <f>IF(G176&lt;&gt;"LIBSETS_SETTYPE_BATTLEGROUND",IF(G176&lt;&gt;"LIBSETS_SETTYPE_SPECIAL",IF(Y176&lt;&gt;"",VLOOKUP(Y176,'ESO zone constants'!$D$2:$H$4950,5,FALSE),""),""),"")</f>
        <v/>
      </c>
      <c r="Z176" s="33"/>
      <c r="AA176" s="3" t="str">
        <f>IF(Z176&lt;&gt;"",IF(Z176&lt;&gt;"LIBSETS_DROP_MECHANIC_MONSTER_NAME",VLOOKUP(Z176,'LibSets constants'!$I$4:$L$1000,3,FALSE),""),"")</f>
        <v/>
      </c>
      <c r="AB176" s="3" t="str">
        <f>IF(Z176&lt;&gt;"",IF(Z176&lt;&gt;"LIBSETS_DROP_MECHANIC_MONSTER_NAME",VLOOKUP(Z176,'LibSets constants'!$I$4:$L$1000,4,FALSE),""),"")</f>
        <v/>
      </c>
      <c r="AC176" s="3" t="str">
        <f>IF(G176&lt;&gt;"LIBSETS_SETTYPE_BATTLEGROUND",IF(G176&lt;&gt;"LIBSETS_SETTYPE_SPECIAL",IF(AD176&lt;&gt;"",VLOOKUP(AD176,'ESO zone constants'!$D$2:$H$4950,5,FALSE),""),""),"")</f>
        <v/>
      </c>
      <c r="AE176" s="33"/>
      <c r="AF176" s="3" t="str">
        <f>IF(AE176&lt;&gt;"",IF(AE176&lt;&gt;"LIBSETS_DROP_MECHANIC_MONSTER_NAME",VLOOKUP(AE176,'LibSets constants'!$I$4:$L$1000,3,FALSE),""),"")</f>
        <v/>
      </c>
      <c r="AG176" s="3" t="str">
        <f>IF(AE176&lt;&gt;"",IF(AE176&lt;&gt;"LIBSETS_DROP_MECHANIC_MONSTER_NAME",VLOOKUP(AE176,'LibSets constants'!$I$4:$L$1000,4,FALSE),""),"")</f>
        <v/>
      </c>
      <c r="AH176" s="3" t="str">
        <f>IF(G176&lt;&gt;"LIBSETS_SETTYPE_BATTLEGROUND",IF(G176&lt;&gt;"LIBSETS_SETTYPE_SPECIAL",IF(AI176&lt;&gt;"",VLOOKUP(AI176,'ESO zone constants'!$D$2:$H$4950,5,FALSE),""),""),"")</f>
        <v/>
      </c>
      <c r="AJ176" s="33"/>
      <c r="AK176" s="3" t="str">
        <f>IF(AJ176&lt;&gt;"",IF(AJ176&lt;&gt;"LIBSETS_DROP_MECHANIC_MONSTER_NAME",VLOOKUP(AJ176,'LibSets constants'!$I$4:$L$1000,3,FALSE),""),"")</f>
        <v/>
      </c>
      <c r="AL176" s="3" t="str">
        <f>IF(AJ176&lt;&gt;"",IF(AJ176&lt;&gt;"LIBSETS_DROP_MECHANIC_MONSTER_NAME",VLOOKUP(AJ176,'LibSets constants'!$I$4:$L$1000,4,FALSE),""),"")</f>
        <v/>
      </c>
      <c r="AM176" s="3" t="str">
        <f>IF(G176&lt;&gt;"LIBSETS_SETTYPE_BATTLEGROUND",IF(G176&lt;&gt;"LIBSETS_SETTYPE_SPECIAL",IF(AN176&lt;&gt;"",VLOOKUP(AN176,'ESO zone constants'!$D$2:$H$4950,5,FALSE),""),""),"")</f>
        <v/>
      </c>
      <c r="AO176" s="33"/>
      <c r="AP176" s="3" t="str">
        <f>IF(AO176&lt;&gt;"",IF(AO176&lt;&gt;"LIBSETS_DROP_MECHANIC_MONSTER_NAME",VLOOKUP(AO176,'LibSets constants'!$I$4:$L$1000,3,FALSE),""),"")</f>
        <v/>
      </c>
      <c r="AQ176" s="3" t="str">
        <f>IF(AO176&lt;&gt;"",IF(AO176&lt;&gt;"LIBSETS_DROP_MECHANIC_MONSTER_NAME",VLOOKUP(AO176,'LibSets constants'!$I$4:$L$1000,4,FALSE),""),"")</f>
        <v/>
      </c>
      <c r="AR176" s="3" t="str">
        <f>IF(G176&lt;&gt;"LIBSETS_SETTYPE_BATTLEGROUND",IF(G176&lt;&gt;"LIBSETS_SETTYPE_SPECIAL",IF(AS176&lt;&gt;"",VLOOKUP(AS176,'ESO zone constants'!$D$2:$H$4950,5,FALSE),""),""),"")</f>
        <v/>
      </c>
      <c r="AT176" s="33"/>
      <c r="AU176" s="3" t="str">
        <f>IF(AT176&lt;&gt;"",IF(AT176&lt;&gt;"LIBSETS_DROP_MECHANIC_MONSTER_NAME",VLOOKUP(AT176,'LibSets constants'!$I$4:$L$1000,3,FALSE),""),"")</f>
        <v/>
      </c>
      <c r="AV176" s="3" t="str">
        <f>IF(AT176&lt;&gt;"",IF(AT176&lt;&gt;"LIBSETS_DROP_MECHANIC_MONSTER_NAME",VLOOKUP(AT176,'LibSets constants'!$I$4:$L$1000,4,FALSE),""),"")</f>
        <v/>
      </c>
      <c r="AW176" s="21" t="str">
        <f t="shared" si="13"/>
        <v/>
      </c>
      <c r="AX176" s="21" t="str">
        <f t="shared" si="14"/>
        <v/>
      </c>
      <c r="AY176" s="21" t="str">
        <f t="shared" si="15"/>
        <v/>
      </c>
      <c r="AZ176" s="21" t="str">
        <f t="shared" si="16"/>
        <v/>
      </c>
      <c r="BA176" s="21" t="str">
        <f t="shared" si="17"/>
        <v/>
      </c>
    </row>
    <row r="177" spans="1:53" x14ac:dyDescent="0.25">
      <c r="A177" s="12">
        <v>210</v>
      </c>
      <c r="B177" t="s">
        <v>1065</v>
      </c>
      <c r="C177" t="s">
        <v>1066</v>
      </c>
      <c r="D177" s="3">
        <f t="shared" si="12"/>
        <v>210</v>
      </c>
      <c r="G177" s="8" t="s">
        <v>1655</v>
      </c>
      <c r="I177" t="s">
        <v>97</v>
      </c>
      <c r="J177" t="s">
        <v>97</v>
      </c>
      <c r="K177">
        <v>-1</v>
      </c>
      <c r="L177">
        <v>-1</v>
      </c>
      <c r="M177">
        <v>-1</v>
      </c>
      <c r="N177">
        <v>0</v>
      </c>
      <c r="O177" s="70" t="s">
        <v>458</v>
      </c>
      <c r="P177" s="3">
        <f>IF(AND(G177&lt;&gt;"LIBSETS_SETTYPE_BATTLEGROUND",G177&lt;&gt;"LIBSETS_SETTYPE_SPECIAL",G177&lt;&gt;"LIBSETS_SETTYPE_MYTHIC"), IF(Q177&lt;&gt;"",VLOOKUP(Q177,'ESO zone constants'!$D$2:$H$4950,5,FALSE),""),"")</f>
        <v>684</v>
      </c>
      <c r="Q177" t="str">
        <f>IF(OR(K177="",K177&lt;=0,ISERROR(K177)),IF(AND(O177&lt;&gt;"",NOT(ISERROR(O177))),O177, ""),VLOOKUP(K177,'ESO wayshrine node constants'!$A$3:$D$10003,4,FALSE))</f>
        <v>Wrothgar</v>
      </c>
      <c r="S177" s="19" t="str">
        <f>IF(AND(R177&lt;&gt;"",NOT(ISERROR(R177))),R177,IF(P177&lt;&gt;"",IF(NOT(ISERROR(VLOOKUP(P177,'ESO Dungeon constants'!$D$3:$H$9999,5,FALSE))),VLOOKUP(P177,'ESO Dungeon constants'!$D$3:$I$9999,6,FALSE),VLOOKUP(P177,'ESO zone constants'!$H$2:$K$9984,4,FALSE)),""))</f>
        <v>DLC_ORSINIUM</v>
      </c>
      <c r="T177" s="3" t="str">
        <f>IF(S177&lt;&gt;"",VLOOKUP(S177,'LibSets constants'!$B$4:$C$1000,2,FALSE),"")</f>
        <v>Orsinium</v>
      </c>
      <c r="U177" s="33" t="s">
        <v>1742</v>
      </c>
      <c r="V177" s="3" t="str">
        <f>IF(U177&lt;&gt;"",IF(U177&lt;&gt;"LIBSETS_DROP_MECHANIC_MONSTER_NAME",VLOOKUP(U177,'LibSets constants'!$I$4:$L$1000,3,FALSE),""),"")</f>
        <v>Delve bosses have a chance to drop a waist or feet.</v>
      </c>
      <c r="W177" s="3" t="str">
        <f>IF(U177&lt;&gt;"",IF(U177&lt;&gt;"LIBSETS_DROP_MECHANIC_MONSTER_NAME",VLOOKUP(U177,'LibSets constants'!$I$4:$L$1000,4,FALSE),""),"")</f>
        <v>Bosse in Gewölben haben die Chance, eine Taille oder Füße fallen zu lassen.</v>
      </c>
      <c r="X177" s="3" t="str">
        <f>IF(G177&lt;&gt;"LIBSETS_SETTYPE_BATTLEGROUND",IF(G177&lt;&gt;"LIBSETS_SETTYPE_SPECIAL",IF(Y177&lt;&gt;"",VLOOKUP(Y177,'ESO zone constants'!$D$2:$H$4950,5,FALSE),""),""),"")</f>
        <v/>
      </c>
      <c r="Z177" s="33" t="s">
        <v>1743</v>
      </c>
      <c r="AA177" s="3" t="str">
        <f>IF(Z177&lt;&gt;"",IF(Z177&lt;&gt;"LIBSETS_DROP_MECHANIC_MONSTER_NAME",VLOOKUP(Z177,'LibSets constants'!$I$4:$L$1000,3,FALSE),""),"")</f>
        <v>Overland group bosses have a 100% chance to drop head, chest, legs, or weapon.</v>
      </c>
      <c r="AB177" s="3" t="str">
        <f>IF(Z177&lt;&gt;"",IF(Z177&lt;&gt;"LIBSETS_DROP_MECHANIC_MONSTER_NAME",VLOOKUP(Z177,'LibSets constants'!$I$4:$L$1000,4,FALSE),""),"")</f>
        <v>Überland Gruppenbosse haben eine Chance von 100%, Kopf, Brust, Beine oder Waffen fallen zu lassen.</v>
      </c>
      <c r="AC177" s="3" t="str">
        <f>IF(G177&lt;&gt;"LIBSETS_SETTYPE_BATTLEGROUND",IF(G177&lt;&gt;"LIBSETS_SETTYPE_SPECIAL",IF(AD177&lt;&gt;"",VLOOKUP(AD177,'ESO zone constants'!$D$2:$H$4950,5,FALSE),""),""),"")</f>
        <v/>
      </c>
      <c r="AE177" s="33" t="s">
        <v>1744</v>
      </c>
      <c r="AF177" s="3" t="str">
        <f>IF(AE177&lt;&gt;"",IF(AE177&lt;&gt;"LIBSETS_DROP_MECHANIC_MONSTER_NAME",VLOOKUP(AE177,'LibSets constants'!$I$4:$L$1000,3,FALSE),""),"")</f>
        <v>Public dungeon bosses have a chance to drop a shoulder, hand, or weapon.</v>
      </c>
      <c r="AG177" s="3" t="str">
        <f>IF(AE177&lt;&gt;"",IF(AE177&lt;&gt;"LIBSETS_DROP_MECHANIC_MONSTER_NAME",VLOOKUP(AE177,'LibSets constants'!$I$4:$L$1000,4,FALSE),""),"")</f>
        <v>Öffentliche Dungeon-Bosse haben die Möglichkeit, eine Schulter, Handschuhe oder eine Waffe fallen zu lassen.</v>
      </c>
      <c r="AH177" s="3" t="str">
        <f>IF(G177&lt;&gt;"LIBSETS_SETTYPE_BATTLEGROUND",IF(G177&lt;&gt;"LIBSETS_SETTYPE_SPECIAL",IF(AI177&lt;&gt;"",VLOOKUP(AI177,'ESO zone constants'!$D$2:$H$4950,5,FALSE),""),""),"")</f>
        <v/>
      </c>
      <c r="AJ177" s="33" t="s">
        <v>1745</v>
      </c>
      <c r="AK177" s="3" t="str">
        <f>IF(AJ177&lt;&gt;"",IF(AJ177&lt;&gt;"LIBSETS_DROP_MECHANIC_MONSTER_NAME",VLOOKUP(AJ177,'LibSets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7" s="3" t="str">
        <f>IF(AJ177&lt;&gt;"",IF(AJ177&lt;&gt;"LIBSETS_DROP_MECHANIC_MONSTER_NAME",VLOOKUP(AJ177,'LibSets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7" s="3" t="str">
        <f>IF(G177&lt;&gt;"LIBSETS_SETTYPE_BATTLEGROUND",IF(G177&lt;&gt;"LIBSETS_SETTYPE_SPECIAL",IF(AN177&lt;&gt;"",VLOOKUP(AN177,'ESO zone constants'!$D$2:$H$4950,5,FALSE),""),""),"")</f>
        <v/>
      </c>
      <c r="AP177" s="3" t="str">
        <f>IF(AO177&lt;&gt;"",IF(AO177&lt;&gt;"LIBSETS_DROP_MECHANIC_MONSTER_NAME",VLOOKUP(AO177,'LibSets constants'!$I$4:$L$1000,3,FALSE),""),"")</f>
        <v/>
      </c>
      <c r="AQ177" s="3" t="str">
        <f>IF(AO177&lt;&gt;"",IF(AO177&lt;&gt;"LIBSETS_DROP_MECHANIC_MONSTER_NAME",VLOOKUP(AO177,'LibSets constants'!$I$4:$L$1000,4,FALSE),""),"")</f>
        <v/>
      </c>
      <c r="AR177" s="3" t="str">
        <f>IF(G177&lt;&gt;"LIBSETS_SETTYPE_BATTLEGROUND",IF(G177&lt;&gt;"LIBSETS_SETTYPE_SPECIAL",IF(AS177&lt;&gt;"",VLOOKUP(AS177,'ESO zone constants'!$D$2:$H$4950,5,FALSE),""),""),"")</f>
        <v/>
      </c>
      <c r="AU177" s="3" t="str">
        <f>IF(AT177&lt;&gt;"",IF(AT177&lt;&gt;"LIBSETS_DROP_MECHANIC_MONSTER_NAME",VLOOKUP(AT177,'LibSets constants'!$I$4:$L$1000,3,FALSE),""),"")</f>
        <v/>
      </c>
      <c r="AV177" s="3" t="str">
        <f>IF(AT177&lt;&gt;"",IF(AT177&lt;&gt;"LIBSETS_DROP_MECHANIC_MONSTER_NAME",VLOOKUP(AT177,'LibSets constants'!$I$4:$L$1000,4,FALSE),""),"")</f>
        <v/>
      </c>
      <c r="AW177" s="21" t="str">
        <f t="shared" si="13"/>
        <v>[210] = {wayshrines={-1,-1,-1,}, dlcId=DLC_ORSINIUM</v>
      </c>
      <c r="AX177" s="21" t="str">
        <f t="shared" si="14"/>
        <v>, zoneIds={684}, veteran=false</v>
      </c>
      <c r="AY177" s="21" t="str">
        <f t="shared" si="15"/>
        <v>, setType=LIBSETS_SETTYPE_OVERLAND</v>
      </c>
      <c r="AZ177" s="21" t="str">
        <f t="shared" si="16"/>
        <v>, dropMechanic={LIBSETS_DROP_MECHANIC_OVERLAND_BOSS_DELVE,LIBSETS_DROP_MECHANIC_OVERLAND_WORLDBOSS,LIBSETS_DROP_MECHANIC_OVERLAND_BOSS_PUBLIC_DUNGEON,LIBSETS_DROP_MECHANIC_OVERLAND_CHEST}},</v>
      </c>
      <c r="BA177" s="21" t="str">
        <f t="shared" si="17"/>
        <v xml:space="preserve"> --Mark of the Pariah / Zeichen des Ausgestoßenen   [Wrothgar]</v>
      </c>
    </row>
    <row r="178" spans="1:53" x14ac:dyDescent="0.25">
      <c r="A178" s="12">
        <v>211</v>
      </c>
      <c r="B178" t="s">
        <v>1067</v>
      </c>
      <c r="C178" t="s">
        <v>1067</v>
      </c>
      <c r="D178" s="3">
        <f t="shared" si="12"/>
        <v>211</v>
      </c>
      <c r="G178" s="8" t="s">
        <v>1647</v>
      </c>
      <c r="I178" t="s">
        <v>97</v>
      </c>
      <c r="J178" t="s">
        <v>97</v>
      </c>
      <c r="K178">
        <v>-1</v>
      </c>
      <c r="L178">
        <v>-1</v>
      </c>
      <c r="M178">
        <v>-1</v>
      </c>
      <c r="N178">
        <v>0</v>
      </c>
      <c r="O178" s="70" t="s">
        <v>457</v>
      </c>
      <c r="P178" s="3">
        <f>IF(AND(G178&lt;&gt;"LIBSETS_SETTYPE_BATTLEGROUND",G178&lt;&gt;"LIBSETS_SETTYPE_SPECIAL",G178&lt;&gt;"LIBSETS_SETTYPE_MYTHIC"), IF(Q178&lt;&gt;"",VLOOKUP(Q178,'ESO zone constants'!$D$2:$H$4950,5,FALSE),""),"")</f>
        <v>677</v>
      </c>
      <c r="Q178" t="str">
        <f>IF(OR(K178="",K178&lt;=0,ISERROR(K178)),IF(AND(O178&lt;&gt;"",NOT(ISERROR(O178))),O178, ""),VLOOKUP(K178,'ESO wayshrine node constants'!$A$3:$D$10003,4,FALSE))</f>
        <v>Maelstrom Arena</v>
      </c>
      <c r="S178" s="19" t="str">
        <f>IF(AND(R178&lt;&gt;"",NOT(ISERROR(R178))),R178,IF(P178&lt;&gt;"",IF(NOT(ISERROR(VLOOKUP(P178,'ESO Dungeon constants'!$D$3:$H$9999,5,FALSE))),VLOOKUP(P178,'ESO Dungeon constants'!$D$3:$I$9999,6,FALSE),VLOOKUP(P178,'ESO zone constants'!$H$2:$K$9984,4,FALSE)),""))</f>
        <v>DLC_ORSINIUM</v>
      </c>
      <c r="T178" s="3" t="str">
        <f>IF(S178&lt;&gt;"",VLOOKUP(S178,'LibSets constants'!$B$4:$C$1000,2,FALSE),"")</f>
        <v>Orsinium</v>
      </c>
      <c r="U178" s="33" t="s">
        <v>1738</v>
      </c>
      <c r="V178" s="44" t="str">
        <f>IF(U178&lt;&gt;"",IF(U178&lt;&gt;"LIBSETS_DROP_MECHANIC_MONSTER_NAME",VLOOKUP(U178,'LibSets constants'!$I$4:$L$1000,3,FALSE),""),"")</f>
        <v>Arena stage chest</v>
      </c>
      <c r="W178" s="3" t="str">
        <f>IF(U178&lt;&gt;"",IF(U178&lt;&gt;"LIBSETS_DROP_MECHANIC_MONSTER_NAME",VLOOKUP(U178,'LibSets constants'!$I$4:$L$1000,4,FALSE),""),"")</f>
        <v>Arena-Phasen Schatztruhe</v>
      </c>
      <c r="X178" s="3" t="str">
        <f>IF(G178&lt;&gt;"LIBSETS_SETTYPE_BATTLEGROUND",IF(G178&lt;&gt;"LIBSETS_SETTYPE_SPECIAL",IF(Y178&lt;&gt;"",VLOOKUP(Y178,'ESO zone constants'!$D$2:$H$4950,5,FALSE),""),""),"")</f>
        <v/>
      </c>
      <c r="Z178" s="45"/>
      <c r="AA178" s="44" t="str">
        <f>IF(Z178&lt;&gt;"",IF(Z178&lt;&gt;"LIBSETS_DROP_MECHANIC_MONSTER_NAME",VLOOKUP(Z178,'LibSets constants'!$I$4:$L$1000,3,FALSE),""),"")</f>
        <v/>
      </c>
      <c r="AB178" s="44" t="str">
        <f>IF(Z178&lt;&gt;"",IF(Z178&lt;&gt;"LIBSETS_DROP_MECHANIC_MONSTER_NAME",VLOOKUP(Z178,'LibSets constants'!$I$4:$L$1000,4,FALSE),""),"")</f>
        <v/>
      </c>
      <c r="AC178" s="3" t="str">
        <f>IF(G178&lt;&gt;"LIBSETS_SETTYPE_BATTLEGROUND",IF(G178&lt;&gt;"LIBSETS_SETTYPE_SPECIAL",IF(AD178&lt;&gt;"",VLOOKUP(AD178,'ESO zone constants'!$D$2:$H$4950,5,FALSE),""),""),"")</f>
        <v/>
      </c>
      <c r="AE178" s="45"/>
      <c r="AF178" s="44" t="str">
        <f>IF(AE178&lt;&gt;"",IF(AE178&lt;&gt;"LIBSETS_DROP_MECHANIC_MONSTER_NAME",VLOOKUP(AE178,'LibSets constants'!$I$4:$L$1000,3,FALSE),""),"")</f>
        <v/>
      </c>
      <c r="AG178" s="44" t="str">
        <f>IF(AE178&lt;&gt;"",IF(AE178&lt;&gt;"LIBSETS_DROP_MECHANIC_MONSTER_NAME",VLOOKUP(AE178,'LibSets constants'!$I$4:$L$1000,4,FALSE),""),"")</f>
        <v/>
      </c>
      <c r="AH178" s="3" t="str">
        <f>IF(G178&lt;&gt;"LIBSETS_SETTYPE_BATTLEGROUND",IF(G178&lt;&gt;"LIBSETS_SETTYPE_SPECIAL",IF(AI178&lt;&gt;"",VLOOKUP(AI178,'ESO zone constants'!$D$2:$H$4950,5,FALSE),""),""),"")</f>
        <v/>
      </c>
      <c r="AJ178" s="45"/>
      <c r="AK178" s="44" t="str">
        <f>IF(AJ178&lt;&gt;"",IF(AJ178&lt;&gt;"LIBSETS_DROP_MECHANIC_MONSTER_NAME",VLOOKUP(AJ178,'LibSets constants'!$I$4:$L$1000,3,FALSE),""),"")</f>
        <v/>
      </c>
      <c r="AL178" s="44" t="str">
        <f>IF(AJ178&lt;&gt;"",IF(AJ178&lt;&gt;"LIBSETS_DROP_MECHANIC_MONSTER_NAME",VLOOKUP(AJ178,'LibSets constants'!$I$4:$L$1000,4,FALSE),""),"")</f>
        <v/>
      </c>
      <c r="AM178" s="3" t="str">
        <f>IF(G178&lt;&gt;"LIBSETS_SETTYPE_BATTLEGROUND",IF(G178&lt;&gt;"LIBSETS_SETTYPE_SPECIAL",IF(AN178&lt;&gt;"",VLOOKUP(AN178,'ESO zone constants'!$D$2:$H$4950,5,FALSE),""),""),"")</f>
        <v/>
      </c>
      <c r="AO178" s="45"/>
      <c r="AP178" s="44" t="str">
        <f>IF(AO178&lt;&gt;"",IF(AO178&lt;&gt;"LIBSETS_DROP_MECHANIC_MONSTER_NAME",VLOOKUP(AO178,'LibSets constants'!$I$4:$L$1000,3,FALSE),""),"")</f>
        <v/>
      </c>
      <c r="AQ178" s="44" t="str">
        <f>IF(AO178&lt;&gt;"",IF(AO178&lt;&gt;"LIBSETS_DROP_MECHANIC_MONSTER_NAME",VLOOKUP(AO178,'LibSets constants'!$I$4:$L$1000,4,FALSE),""),"")</f>
        <v/>
      </c>
      <c r="AR178" s="3" t="str">
        <f>IF(G178&lt;&gt;"LIBSETS_SETTYPE_BATTLEGROUND",IF(G178&lt;&gt;"LIBSETS_SETTYPE_SPECIAL",IF(AS178&lt;&gt;"",VLOOKUP(AS178,'ESO zone constants'!$D$2:$H$4950,5,FALSE),""),""),"")</f>
        <v/>
      </c>
      <c r="AT178" s="45"/>
      <c r="AU178" s="44" t="str">
        <f>IF(AT178&lt;&gt;"",IF(AT178&lt;&gt;"LIBSETS_DROP_MECHANIC_MONSTER_NAME",VLOOKUP(AT178,'LibSets constants'!$I$4:$L$1000,3,FALSE),""),"")</f>
        <v/>
      </c>
      <c r="AV178" s="44" t="str">
        <f>IF(AT178&lt;&gt;"",IF(AT178&lt;&gt;"LIBSETS_DROP_MECHANIC_MONSTER_NAME",VLOOKUP(AT178,'LibSets constants'!$I$4:$L$1000,4,FALSE),""),"")</f>
        <v/>
      </c>
      <c r="AW178" s="21" t="str">
        <f t="shared" si="13"/>
        <v>[211] = {wayshrines={-1,-1,-1,}, dlcId=DLC_ORSINIUM</v>
      </c>
      <c r="AX178" s="21" t="str">
        <f t="shared" si="14"/>
        <v>, zoneIds={677}, veteran=false</v>
      </c>
      <c r="AY178" s="21" t="str">
        <f t="shared" si="15"/>
        <v>, setType=LIBSETS_SETTYPE_ARENA</v>
      </c>
      <c r="AZ178" s="21" t="str">
        <f t="shared" si="16"/>
        <v>, dropMechanic={LIBSETS_DROP_MECHANIC_ARENA_STAGE_CHEST}},</v>
      </c>
      <c r="BA178" s="21" t="str">
        <f t="shared" si="17"/>
        <v xml:space="preserve"> --Permafrost / Permafrost   [Maelstrom Arena]</v>
      </c>
    </row>
    <row r="179" spans="1:53" x14ac:dyDescent="0.25">
      <c r="A179" s="12">
        <v>212</v>
      </c>
      <c r="B179" t="s">
        <v>1068</v>
      </c>
      <c r="C179" t="s">
        <v>1069</v>
      </c>
      <c r="D179" s="3">
        <f t="shared" si="12"/>
        <v>212</v>
      </c>
      <c r="G179" s="8" t="s">
        <v>1655</v>
      </c>
      <c r="I179" t="s">
        <v>97</v>
      </c>
      <c r="J179" t="s">
        <v>97</v>
      </c>
      <c r="K179">
        <v>-1</v>
      </c>
      <c r="L179">
        <v>-1</v>
      </c>
      <c r="M179">
        <v>-1</v>
      </c>
      <c r="N179">
        <v>0</v>
      </c>
      <c r="O179" s="70" t="s">
        <v>458</v>
      </c>
      <c r="P179" s="3">
        <f>IF(AND(G179&lt;&gt;"LIBSETS_SETTYPE_BATTLEGROUND",G179&lt;&gt;"LIBSETS_SETTYPE_SPECIAL",G179&lt;&gt;"LIBSETS_SETTYPE_MYTHIC"), IF(Q179&lt;&gt;"",VLOOKUP(Q179,'ESO zone constants'!$D$2:$H$4950,5,FALSE),""),"")</f>
        <v>684</v>
      </c>
      <c r="Q179" t="str">
        <f>IF(OR(K179="",K179&lt;=0,ISERROR(K179)),IF(AND(O179&lt;&gt;"",NOT(ISERROR(O179))),O179, ""),VLOOKUP(K179,'ESO wayshrine node constants'!$A$3:$D$10003,4,FALSE))</f>
        <v>Wrothgar</v>
      </c>
      <c r="S179" s="19" t="str">
        <f>IF(AND(R179&lt;&gt;"",NOT(ISERROR(R179))),R179,IF(P179&lt;&gt;"",IF(NOT(ISERROR(VLOOKUP(P179,'ESO Dungeon constants'!$D$3:$H$9999,5,FALSE))),VLOOKUP(P179,'ESO Dungeon constants'!$D$3:$I$9999,6,FALSE),VLOOKUP(P179,'ESO zone constants'!$H$2:$K$9984,4,FALSE)),""))</f>
        <v>DLC_ORSINIUM</v>
      </c>
      <c r="T179" s="3" t="str">
        <f>IF(S179&lt;&gt;"",VLOOKUP(S179,'LibSets constants'!$B$4:$C$1000,2,FALSE),"")</f>
        <v>Orsinium</v>
      </c>
      <c r="U179" s="33" t="s">
        <v>1742</v>
      </c>
      <c r="V179" s="3" t="str">
        <f>IF(U179&lt;&gt;"",IF(U179&lt;&gt;"LIBSETS_DROP_MECHANIC_MONSTER_NAME",VLOOKUP(U179,'LibSets constants'!$I$4:$L$1000,3,FALSE),""),"")</f>
        <v>Delve bosses have a chance to drop a waist or feet.</v>
      </c>
      <c r="W179" s="3" t="str">
        <f>IF(U179&lt;&gt;"",IF(U179&lt;&gt;"LIBSETS_DROP_MECHANIC_MONSTER_NAME",VLOOKUP(U179,'LibSets constants'!$I$4:$L$1000,4,FALSE),""),"")</f>
        <v>Bosse in Gewölben haben die Chance, eine Taille oder Füße fallen zu lassen.</v>
      </c>
      <c r="X179" s="3" t="str">
        <f>IF(G179&lt;&gt;"LIBSETS_SETTYPE_BATTLEGROUND",IF(G179&lt;&gt;"LIBSETS_SETTYPE_SPECIAL",IF(Y179&lt;&gt;"",VLOOKUP(Y179,'ESO zone constants'!$D$2:$H$4950,5,FALSE),""),""),"")</f>
        <v/>
      </c>
      <c r="Z179" s="33" t="s">
        <v>1743</v>
      </c>
      <c r="AA179" s="3" t="str">
        <f>IF(Z179&lt;&gt;"",IF(Z179&lt;&gt;"LIBSETS_DROP_MECHANIC_MONSTER_NAME",VLOOKUP(Z179,'LibSets constants'!$I$4:$L$1000,3,FALSE),""),"")</f>
        <v>Overland group bosses have a 100% chance to drop head, chest, legs, or weapon.</v>
      </c>
      <c r="AB179" s="3" t="str">
        <f>IF(Z179&lt;&gt;"",IF(Z179&lt;&gt;"LIBSETS_DROP_MECHANIC_MONSTER_NAME",VLOOKUP(Z179,'LibSets constants'!$I$4:$L$1000,4,FALSE),""),"")</f>
        <v>Überland Gruppenbosse haben eine Chance von 100%, Kopf, Brust, Beine oder Waffen fallen zu lassen.</v>
      </c>
      <c r="AC179" s="3" t="str">
        <f>IF(G179&lt;&gt;"LIBSETS_SETTYPE_BATTLEGROUND",IF(G179&lt;&gt;"LIBSETS_SETTYPE_SPECIAL",IF(AD179&lt;&gt;"",VLOOKUP(AD179,'ESO zone constants'!$D$2:$H$4950,5,FALSE),""),""),"")</f>
        <v/>
      </c>
      <c r="AE179" s="33" t="s">
        <v>1744</v>
      </c>
      <c r="AF179" s="3" t="str">
        <f>IF(AE179&lt;&gt;"",IF(AE179&lt;&gt;"LIBSETS_DROP_MECHANIC_MONSTER_NAME",VLOOKUP(AE179,'LibSets constants'!$I$4:$L$1000,3,FALSE),""),"")</f>
        <v>Public dungeon bosses have a chance to drop a shoulder, hand, or weapon.</v>
      </c>
      <c r="AG179" s="3" t="str">
        <f>IF(AE179&lt;&gt;"",IF(AE179&lt;&gt;"LIBSETS_DROP_MECHANIC_MONSTER_NAME",VLOOKUP(AE179,'LibSets constants'!$I$4:$L$1000,4,FALSE),""),"")</f>
        <v>Öffentliche Dungeon-Bosse haben die Möglichkeit, eine Schulter, Handschuhe oder eine Waffe fallen zu lassen.</v>
      </c>
      <c r="AH179" s="3" t="str">
        <f>IF(G179&lt;&gt;"LIBSETS_SETTYPE_BATTLEGROUND",IF(G179&lt;&gt;"LIBSETS_SETTYPE_SPECIAL",IF(AI179&lt;&gt;"",VLOOKUP(AI179,'ESO zone constants'!$D$2:$H$4950,5,FALSE),""),""),"")</f>
        <v/>
      </c>
      <c r="AJ179" s="33" t="s">
        <v>1745</v>
      </c>
      <c r="AK179" s="3" t="str">
        <f>IF(AJ179&lt;&gt;"",IF(AJ179&lt;&gt;"LIBSETS_DROP_MECHANIC_MONSTER_NAME",VLOOKUP(AJ179,'LibSets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9" s="3" t="str">
        <f>IF(AJ179&lt;&gt;"",IF(AJ179&lt;&gt;"LIBSETS_DROP_MECHANIC_MONSTER_NAME",VLOOKUP(AJ179,'LibSets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9" s="3" t="str">
        <f>IF(G179&lt;&gt;"LIBSETS_SETTYPE_BATTLEGROUND",IF(G179&lt;&gt;"LIBSETS_SETTYPE_SPECIAL",IF(AN179&lt;&gt;"",VLOOKUP(AN179,'ESO zone constants'!$D$2:$H$4950,5,FALSE),""),""),"")</f>
        <v/>
      </c>
      <c r="AP179" s="3" t="str">
        <f>IF(AO179&lt;&gt;"",IF(AO179&lt;&gt;"LIBSETS_DROP_MECHANIC_MONSTER_NAME",VLOOKUP(AO179,'LibSets constants'!$I$4:$L$1000,3,FALSE),""),"")</f>
        <v/>
      </c>
      <c r="AQ179" s="3" t="str">
        <f>IF(AO179&lt;&gt;"",IF(AO179&lt;&gt;"LIBSETS_DROP_MECHANIC_MONSTER_NAME",VLOOKUP(AO179,'LibSets constants'!$I$4:$L$1000,4,FALSE),""),"")</f>
        <v/>
      </c>
      <c r="AR179" s="3" t="str">
        <f>IF(G179&lt;&gt;"LIBSETS_SETTYPE_BATTLEGROUND",IF(G179&lt;&gt;"LIBSETS_SETTYPE_SPECIAL",IF(AS179&lt;&gt;"",VLOOKUP(AS179,'ESO zone constants'!$D$2:$H$4950,5,FALSE),""),""),"")</f>
        <v/>
      </c>
      <c r="AU179" s="3" t="str">
        <f>IF(AT179&lt;&gt;"",IF(AT179&lt;&gt;"LIBSETS_DROP_MECHANIC_MONSTER_NAME",VLOOKUP(AT179,'LibSets constants'!$I$4:$L$1000,3,FALSE),""),"")</f>
        <v/>
      </c>
      <c r="AV179" s="3" t="str">
        <f>IF(AT179&lt;&gt;"",IF(AT179&lt;&gt;"LIBSETS_DROP_MECHANIC_MONSTER_NAME",VLOOKUP(AT179,'LibSets constants'!$I$4:$L$1000,4,FALSE),""),"")</f>
        <v/>
      </c>
      <c r="AW179" s="21" t="str">
        <f t="shared" si="13"/>
        <v>[212] = {wayshrines={-1,-1,-1,}, dlcId=DLC_ORSINIUM</v>
      </c>
      <c r="AX179" s="21" t="str">
        <f t="shared" si="14"/>
        <v>, zoneIds={684}, veteran=false</v>
      </c>
      <c r="AY179" s="21" t="str">
        <f t="shared" si="15"/>
        <v>, setType=LIBSETS_SETTYPE_OVERLAND</v>
      </c>
      <c r="AZ179" s="21" t="str">
        <f t="shared" si="16"/>
        <v>, dropMechanic={LIBSETS_DROP_MECHANIC_OVERLAND_BOSS_DELVE,LIBSETS_DROP_MECHANIC_OVERLAND_WORLDBOSS,LIBSETS_DROP_MECHANIC_OVERLAND_BOSS_PUBLIC_DUNGEON,LIBSETS_DROP_MECHANIC_OVERLAND_CHEST}},</v>
      </c>
      <c r="BA179" s="21" t="str">
        <f t="shared" si="17"/>
        <v xml:space="preserve"> --Briarheart / Dornenherz   [Wrothgar]</v>
      </c>
    </row>
    <row r="180" spans="1:53" x14ac:dyDescent="0.25">
      <c r="A180" s="12">
        <v>213</v>
      </c>
      <c r="B180" t="s">
        <v>1070</v>
      </c>
      <c r="C180" t="s">
        <v>1071</v>
      </c>
      <c r="D180" s="3">
        <f t="shared" si="12"/>
        <v>213</v>
      </c>
      <c r="G180" s="8" t="s">
        <v>1647</v>
      </c>
      <c r="I180" t="s">
        <v>97</v>
      </c>
      <c r="J180" t="s">
        <v>97</v>
      </c>
      <c r="K180">
        <v>-1</v>
      </c>
      <c r="L180">
        <v>-1</v>
      </c>
      <c r="M180">
        <v>-1</v>
      </c>
      <c r="N180">
        <v>0</v>
      </c>
      <c r="O180" s="70" t="s">
        <v>457</v>
      </c>
      <c r="P180" s="3">
        <f>IF(AND(G180&lt;&gt;"LIBSETS_SETTYPE_BATTLEGROUND",G180&lt;&gt;"LIBSETS_SETTYPE_SPECIAL",G180&lt;&gt;"LIBSETS_SETTYPE_MYTHIC"), IF(Q180&lt;&gt;"",VLOOKUP(Q180,'ESO zone constants'!$D$2:$H$4950,5,FALSE),""),"")</f>
        <v>677</v>
      </c>
      <c r="Q180" t="str">
        <f>IF(OR(K180="",K180&lt;=0,ISERROR(K180)),IF(AND(O180&lt;&gt;"",NOT(ISERROR(O180))),O180, ""),VLOOKUP(K180,'ESO wayshrine node constants'!$A$3:$D$10003,4,FALSE))</f>
        <v>Maelstrom Arena</v>
      </c>
      <c r="S180" s="19" t="str">
        <f>IF(AND(R180&lt;&gt;"",NOT(ISERROR(R180))),R180,IF(P180&lt;&gt;"",IF(NOT(ISERROR(VLOOKUP(P180,'ESO Dungeon constants'!$D$3:$H$9999,5,FALSE))),VLOOKUP(P180,'ESO Dungeon constants'!$D$3:$I$9999,6,FALSE),VLOOKUP(P180,'ESO zone constants'!$H$2:$K$9984,4,FALSE)),""))</f>
        <v>DLC_ORSINIUM</v>
      </c>
      <c r="T180" s="3" t="str">
        <f>IF(S180&lt;&gt;"",VLOOKUP(S180,'LibSets constants'!$B$4:$C$1000,2,FALSE),"")</f>
        <v>Orsinium</v>
      </c>
      <c r="U180" s="33" t="s">
        <v>1738</v>
      </c>
      <c r="V180" s="3" t="str">
        <f>IF(U180&lt;&gt;"",IF(U180&lt;&gt;"LIBSETS_DROP_MECHANIC_MONSTER_NAME",VLOOKUP(U180,'LibSets constants'!$I$4:$L$1000,3,FALSE),""),"")</f>
        <v>Arena stage chest</v>
      </c>
      <c r="W180" s="3" t="str">
        <f>IF(U180&lt;&gt;"",IF(U180&lt;&gt;"LIBSETS_DROP_MECHANIC_MONSTER_NAME",VLOOKUP(U180,'LibSets constants'!$I$4:$L$1000,4,FALSE),""),"")</f>
        <v>Arena-Phasen Schatztruhe</v>
      </c>
      <c r="X180" s="3" t="str">
        <f>IF(G180&lt;&gt;"LIBSETS_SETTYPE_BATTLEGROUND",IF(G180&lt;&gt;"LIBSETS_SETTYPE_SPECIAL",IF(Y180&lt;&gt;"",VLOOKUP(Y180,'ESO zone constants'!$D$2:$H$4950,5,FALSE),""),""),"")</f>
        <v/>
      </c>
      <c r="AA180" s="3" t="str">
        <f>IF(Z180&lt;&gt;"",IF(Z180&lt;&gt;"LIBSETS_DROP_MECHANIC_MONSTER_NAME",VLOOKUP(Z180,'LibSets constants'!$I$4:$L$1000,3,FALSE),""),"")</f>
        <v/>
      </c>
      <c r="AB180" s="3" t="str">
        <f>IF(Z180&lt;&gt;"",IF(Z180&lt;&gt;"LIBSETS_DROP_MECHANIC_MONSTER_NAME",VLOOKUP(Z180,'LibSets constants'!$I$4:$L$1000,4,FALSE),""),"")</f>
        <v/>
      </c>
      <c r="AC180" s="3" t="str">
        <f>IF(G180&lt;&gt;"LIBSETS_SETTYPE_BATTLEGROUND",IF(G180&lt;&gt;"LIBSETS_SETTYPE_SPECIAL",IF(AD180&lt;&gt;"",VLOOKUP(AD180,'ESO zone constants'!$D$2:$H$4950,5,FALSE),""),""),"")</f>
        <v/>
      </c>
      <c r="AF180" s="3" t="str">
        <f>IF(AE180&lt;&gt;"",IF(AE180&lt;&gt;"LIBSETS_DROP_MECHANIC_MONSTER_NAME",VLOOKUP(AE180,'LibSets constants'!$I$4:$L$1000,3,FALSE),""),"")</f>
        <v/>
      </c>
      <c r="AG180" s="3" t="str">
        <f>IF(AE180&lt;&gt;"",IF(AE180&lt;&gt;"LIBSETS_DROP_MECHANIC_MONSTER_NAME",VLOOKUP(AE180,'LibSets constants'!$I$4:$L$1000,4,FALSE),""),"")</f>
        <v/>
      </c>
      <c r="AH180" s="3" t="str">
        <f>IF(G180&lt;&gt;"LIBSETS_SETTYPE_BATTLEGROUND",IF(G180&lt;&gt;"LIBSETS_SETTYPE_SPECIAL",IF(AI180&lt;&gt;"",VLOOKUP(AI180,'ESO zone constants'!$D$2:$H$4950,5,FALSE),""),""),"")</f>
        <v/>
      </c>
      <c r="AK180" s="3" t="str">
        <f>IF(AJ180&lt;&gt;"",IF(AJ180&lt;&gt;"LIBSETS_DROP_MECHANIC_MONSTER_NAME",VLOOKUP(AJ180,'LibSets constants'!$I$4:$L$1000,3,FALSE),""),"")</f>
        <v/>
      </c>
      <c r="AL180" s="3" t="str">
        <f>IF(AJ180&lt;&gt;"",IF(AJ180&lt;&gt;"LIBSETS_DROP_MECHANIC_MONSTER_NAME",VLOOKUP(AJ180,'LibSets constants'!$I$4:$L$1000,4,FALSE),""),"")</f>
        <v/>
      </c>
      <c r="AM180" s="3" t="str">
        <f>IF(G180&lt;&gt;"LIBSETS_SETTYPE_BATTLEGROUND",IF(G180&lt;&gt;"LIBSETS_SETTYPE_SPECIAL",IF(AN180&lt;&gt;"",VLOOKUP(AN180,'ESO zone constants'!$D$2:$H$4950,5,FALSE),""),""),"")</f>
        <v/>
      </c>
      <c r="AP180" s="3" t="str">
        <f>IF(AO180&lt;&gt;"",IF(AO180&lt;&gt;"LIBSETS_DROP_MECHANIC_MONSTER_NAME",VLOOKUP(AO180,'LibSets constants'!$I$4:$L$1000,3,FALSE),""),"")</f>
        <v/>
      </c>
      <c r="AQ180" s="3" t="str">
        <f>IF(AO180&lt;&gt;"",IF(AO180&lt;&gt;"LIBSETS_DROP_MECHANIC_MONSTER_NAME",VLOOKUP(AO180,'LibSets constants'!$I$4:$L$1000,4,FALSE),""),"")</f>
        <v/>
      </c>
      <c r="AR180" s="3" t="str">
        <f>IF(G180&lt;&gt;"LIBSETS_SETTYPE_BATTLEGROUND",IF(G180&lt;&gt;"LIBSETS_SETTYPE_SPECIAL",IF(AS180&lt;&gt;"",VLOOKUP(AS180,'ESO zone constants'!$D$2:$H$4950,5,FALSE),""),""),"")</f>
        <v/>
      </c>
      <c r="AU180" s="3" t="str">
        <f>IF(AT180&lt;&gt;"",IF(AT180&lt;&gt;"LIBSETS_DROP_MECHANIC_MONSTER_NAME",VLOOKUP(AT180,'LibSets constants'!$I$4:$L$1000,3,FALSE),""),"")</f>
        <v/>
      </c>
      <c r="AV180" s="3" t="str">
        <f>IF(AT180&lt;&gt;"",IF(AT180&lt;&gt;"LIBSETS_DROP_MECHANIC_MONSTER_NAME",VLOOKUP(AT180,'LibSets constants'!$I$4:$L$1000,4,FALSE),""),"")</f>
        <v/>
      </c>
      <c r="AW180" s="21" t="str">
        <f t="shared" si="13"/>
        <v>[213] = {wayshrines={-1,-1,-1,}, dlcId=DLC_ORSINIUM</v>
      </c>
      <c r="AX180" s="21" t="str">
        <f t="shared" si="14"/>
        <v>, zoneIds={677}, veteran=false</v>
      </c>
      <c r="AY180" s="21" t="str">
        <f t="shared" si="15"/>
        <v>, setType=LIBSETS_SETTYPE_ARENA</v>
      </c>
      <c r="AZ180" s="21" t="str">
        <f t="shared" si="16"/>
        <v>, dropMechanic={LIBSETS_DROP_MECHANIC_ARENA_STAGE_CHEST}},</v>
      </c>
      <c r="BA180" s="21" t="str">
        <f t="shared" si="17"/>
        <v xml:space="preserve"> --Glorious Defender / Ruhmreicher Verteidiger   [Maelstrom Arena]</v>
      </c>
    </row>
    <row r="181" spans="1:53" x14ac:dyDescent="0.25">
      <c r="A181" s="12">
        <v>214</v>
      </c>
      <c r="B181" t="s">
        <v>1072</v>
      </c>
      <c r="C181" t="s">
        <v>1072</v>
      </c>
      <c r="D181" s="3">
        <f t="shared" si="12"/>
        <v>214</v>
      </c>
      <c r="G181" s="8" t="s">
        <v>1647</v>
      </c>
      <c r="I181" t="s">
        <v>97</v>
      </c>
      <c r="J181" t="s">
        <v>97</v>
      </c>
      <c r="K181">
        <v>-1</v>
      </c>
      <c r="L181">
        <v>-1</v>
      </c>
      <c r="M181">
        <v>-1</v>
      </c>
      <c r="N181">
        <v>0</v>
      </c>
      <c r="O181" s="70" t="s">
        <v>457</v>
      </c>
      <c r="P181" s="3">
        <f>IF(AND(G181&lt;&gt;"LIBSETS_SETTYPE_BATTLEGROUND",G181&lt;&gt;"LIBSETS_SETTYPE_SPECIAL",G181&lt;&gt;"LIBSETS_SETTYPE_MYTHIC"), IF(Q181&lt;&gt;"",VLOOKUP(Q181,'ESO zone constants'!$D$2:$H$4950,5,FALSE),""),"")</f>
        <v>677</v>
      </c>
      <c r="Q181" t="str">
        <f>IF(OR(K181="",K181&lt;=0,ISERROR(K181)),IF(AND(O181&lt;&gt;"",NOT(ISERROR(O181))),O181, ""),VLOOKUP(K181,'ESO wayshrine node constants'!$A$3:$D$10003,4,FALSE))</f>
        <v>Maelstrom Arena</v>
      </c>
      <c r="S181" s="19" t="str">
        <f>IF(AND(R181&lt;&gt;"",NOT(ISERROR(R181))),R181,IF(P181&lt;&gt;"",IF(NOT(ISERROR(VLOOKUP(P181,'ESO Dungeon constants'!$D$3:$H$9999,5,FALSE))),VLOOKUP(P181,'ESO Dungeon constants'!$D$3:$I$9999,6,FALSE),VLOOKUP(P181,'ESO zone constants'!$H$2:$K$9984,4,FALSE)),""))</f>
        <v>DLC_ORSINIUM</v>
      </c>
      <c r="T181" s="3" t="str">
        <f>IF(S181&lt;&gt;"",VLOOKUP(S181,'LibSets constants'!$B$4:$C$1000,2,FALSE),"")</f>
        <v>Orsinium</v>
      </c>
      <c r="U181" s="33" t="s">
        <v>1738</v>
      </c>
      <c r="V181" s="44" t="str">
        <f>IF(U181&lt;&gt;"",IF(U181&lt;&gt;"LIBSETS_DROP_MECHANIC_MONSTER_NAME",VLOOKUP(U181,'LibSets constants'!$I$4:$L$1000,3,FALSE),""),"")</f>
        <v>Arena stage chest</v>
      </c>
      <c r="W181" s="3" t="str">
        <f>IF(U181&lt;&gt;"",IF(U181&lt;&gt;"LIBSETS_DROP_MECHANIC_MONSTER_NAME",VLOOKUP(U181,'LibSets constants'!$I$4:$L$1000,4,FALSE),""),"")</f>
        <v>Arena-Phasen Schatztruhe</v>
      </c>
      <c r="X181" s="3" t="str">
        <f>IF(G181&lt;&gt;"LIBSETS_SETTYPE_BATTLEGROUND",IF(G181&lt;&gt;"LIBSETS_SETTYPE_SPECIAL",IF(Y181&lt;&gt;"",VLOOKUP(Y181,'ESO zone constants'!$D$2:$H$4950,5,FALSE),""),""),"")</f>
        <v/>
      </c>
      <c r="Z181" s="45"/>
      <c r="AA181" s="44" t="str">
        <f>IF(Z181&lt;&gt;"",IF(Z181&lt;&gt;"LIBSETS_DROP_MECHANIC_MONSTER_NAME",VLOOKUP(Z181,'LibSets constants'!$I$4:$L$1000,3,FALSE),""),"")</f>
        <v/>
      </c>
      <c r="AB181" s="44" t="str">
        <f>IF(Z181&lt;&gt;"",IF(Z181&lt;&gt;"LIBSETS_DROP_MECHANIC_MONSTER_NAME",VLOOKUP(Z181,'LibSets constants'!$I$4:$L$1000,4,FALSE),""),"")</f>
        <v/>
      </c>
      <c r="AC181" s="3" t="str">
        <f>IF(G181&lt;&gt;"LIBSETS_SETTYPE_BATTLEGROUND",IF(G181&lt;&gt;"LIBSETS_SETTYPE_SPECIAL",IF(AD181&lt;&gt;"",VLOOKUP(AD181,'ESO zone constants'!$D$2:$H$4950,5,FALSE),""),""),"")</f>
        <v/>
      </c>
      <c r="AE181" s="45"/>
      <c r="AF181" s="44" t="str">
        <f>IF(AE181&lt;&gt;"",IF(AE181&lt;&gt;"LIBSETS_DROP_MECHANIC_MONSTER_NAME",VLOOKUP(AE181,'LibSets constants'!$I$4:$L$1000,3,FALSE),""),"")</f>
        <v/>
      </c>
      <c r="AG181" s="44" t="str">
        <f>IF(AE181&lt;&gt;"",IF(AE181&lt;&gt;"LIBSETS_DROP_MECHANIC_MONSTER_NAME",VLOOKUP(AE181,'LibSets constants'!$I$4:$L$1000,4,FALSE),""),"")</f>
        <v/>
      </c>
      <c r="AH181" s="3" t="str">
        <f>IF(G181&lt;&gt;"LIBSETS_SETTYPE_BATTLEGROUND",IF(G181&lt;&gt;"LIBSETS_SETTYPE_SPECIAL",IF(AI181&lt;&gt;"",VLOOKUP(AI181,'ESO zone constants'!$D$2:$H$4950,5,FALSE),""),""),"")</f>
        <v/>
      </c>
      <c r="AJ181" s="45"/>
      <c r="AK181" s="44" t="str">
        <f>IF(AJ181&lt;&gt;"",IF(AJ181&lt;&gt;"LIBSETS_DROP_MECHANIC_MONSTER_NAME",VLOOKUP(AJ181,'LibSets constants'!$I$4:$L$1000,3,FALSE),""),"")</f>
        <v/>
      </c>
      <c r="AL181" s="44" t="str">
        <f>IF(AJ181&lt;&gt;"",IF(AJ181&lt;&gt;"LIBSETS_DROP_MECHANIC_MONSTER_NAME",VLOOKUP(AJ181,'LibSets constants'!$I$4:$L$1000,4,FALSE),""),"")</f>
        <v/>
      </c>
      <c r="AM181" s="3" t="str">
        <f>IF(G181&lt;&gt;"LIBSETS_SETTYPE_BATTLEGROUND",IF(G181&lt;&gt;"LIBSETS_SETTYPE_SPECIAL",IF(AN181&lt;&gt;"",VLOOKUP(AN181,'ESO zone constants'!$D$2:$H$4950,5,FALSE),""),""),"")</f>
        <v/>
      </c>
      <c r="AO181" s="45"/>
      <c r="AP181" s="44" t="str">
        <f>IF(AO181&lt;&gt;"",IF(AO181&lt;&gt;"LIBSETS_DROP_MECHANIC_MONSTER_NAME",VLOOKUP(AO181,'LibSets constants'!$I$4:$L$1000,3,FALSE),""),"")</f>
        <v/>
      </c>
      <c r="AQ181" s="44" t="str">
        <f>IF(AO181&lt;&gt;"",IF(AO181&lt;&gt;"LIBSETS_DROP_MECHANIC_MONSTER_NAME",VLOOKUP(AO181,'LibSets constants'!$I$4:$L$1000,4,FALSE),""),"")</f>
        <v/>
      </c>
      <c r="AR181" s="3" t="str">
        <f>IF(G181&lt;&gt;"LIBSETS_SETTYPE_BATTLEGROUND",IF(G181&lt;&gt;"LIBSETS_SETTYPE_SPECIAL",IF(AS181&lt;&gt;"",VLOOKUP(AS181,'ESO zone constants'!$D$2:$H$4950,5,FALSE),""),""),"")</f>
        <v/>
      </c>
      <c r="AT181" s="45"/>
      <c r="AU181" s="44" t="str">
        <f>IF(AT181&lt;&gt;"",IF(AT181&lt;&gt;"LIBSETS_DROP_MECHANIC_MONSTER_NAME",VLOOKUP(AT181,'LibSets constants'!$I$4:$L$1000,3,FALSE),""),"")</f>
        <v/>
      </c>
      <c r="AV181" s="44" t="str">
        <f>IF(AT181&lt;&gt;"",IF(AT181&lt;&gt;"LIBSETS_DROP_MECHANIC_MONSTER_NAME",VLOOKUP(AT181,'LibSets constants'!$I$4:$L$1000,4,FALSE),""),"")</f>
        <v/>
      </c>
      <c r="AW181" s="21" t="str">
        <f t="shared" si="13"/>
        <v>[214] = {wayshrines={-1,-1,-1,}, dlcId=DLC_ORSINIUM</v>
      </c>
      <c r="AX181" s="21" t="str">
        <f t="shared" si="14"/>
        <v>, zoneIds={677}, veteran=false</v>
      </c>
      <c r="AY181" s="21" t="str">
        <f t="shared" si="15"/>
        <v>, setType=LIBSETS_SETTYPE_ARENA</v>
      </c>
      <c r="AZ181" s="21" t="str">
        <f t="shared" si="16"/>
        <v>, dropMechanic={LIBSETS_DROP_MECHANIC_ARENA_STAGE_CHEST}},</v>
      </c>
      <c r="BA181" s="21" t="str">
        <f t="shared" si="17"/>
        <v xml:space="preserve"> --Para Bellum / Para Bellum   [Maelstrom Arena]</v>
      </c>
    </row>
    <row r="182" spans="1:53" x14ac:dyDescent="0.25">
      <c r="A182" s="12">
        <v>215</v>
      </c>
      <c r="B182" t="s">
        <v>1073</v>
      </c>
      <c r="C182" t="s">
        <v>1074</v>
      </c>
      <c r="D182" s="3">
        <f t="shared" si="12"/>
        <v>215</v>
      </c>
      <c r="G182" s="8" t="s">
        <v>1647</v>
      </c>
      <c r="I182" t="s">
        <v>97</v>
      </c>
      <c r="J182" t="s">
        <v>97</v>
      </c>
      <c r="K182">
        <v>-1</v>
      </c>
      <c r="L182">
        <v>-1</v>
      </c>
      <c r="M182">
        <v>-1</v>
      </c>
      <c r="N182">
        <v>0</v>
      </c>
      <c r="O182" s="70" t="s">
        <v>457</v>
      </c>
      <c r="P182" s="3">
        <f>IF(AND(G182&lt;&gt;"LIBSETS_SETTYPE_BATTLEGROUND",G182&lt;&gt;"LIBSETS_SETTYPE_SPECIAL",G182&lt;&gt;"LIBSETS_SETTYPE_MYTHIC"), IF(Q182&lt;&gt;"",VLOOKUP(Q182,'ESO zone constants'!$D$2:$H$4950,5,FALSE),""),"")</f>
        <v>677</v>
      </c>
      <c r="Q182" t="str">
        <f>IF(OR(K182="",K182&lt;=0,ISERROR(K182)),IF(AND(O182&lt;&gt;"",NOT(ISERROR(O182))),O182, ""),VLOOKUP(K182,'ESO wayshrine node constants'!$A$3:$D$10003,4,FALSE))</f>
        <v>Maelstrom Arena</v>
      </c>
      <c r="S182" s="19" t="str">
        <f>IF(AND(R182&lt;&gt;"",NOT(ISERROR(R182))),R182,IF(P182&lt;&gt;"",IF(NOT(ISERROR(VLOOKUP(P182,'ESO Dungeon constants'!$D$3:$H$9999,5,FALSE))),VLOOKUP(P182,'ESO Dungeon constants'!$D$3:$I$9999,6,FALSE),VLOOKUP(P182,'ESO zone constants'!$H$2:$K$9984,4,FALSE)),""))</f>
        <v>DLC_ORSINIUM</v>
      </c>
      <c r="T182" s="3" t="str">
        <f>IF(S182&lt;&gt;"",VLOOKUP(S182,'LibSets constants'!$B$4:$C$1000,2,FALSE),"")</f>
        <v>Orsinium</v>
      </c>
      <c r="U182" s="33" t="s">
        <v>1738</v>
      </c>
      <c r="V182" s="3" t="str">
        <f>IF(U182&lt;&gt;"",IF(U182&lt;&gt;"LIBSETS_DROP_MECHANIC_MONSTER_NAME",VLOOKUP(U182,'LibSets constants'!$I$4:$L$1000,3,FALSE),""),"")</f>
        <v>Arena stage chest</v>
      </c>
      <c r="W182" s="3" t="str">
        <f>IF(U182&lt;&gt;"",IF(U182&lt;&gt;"LIBSETS_DROP_MECHANIC_MONSTER_NAME",VLOOKUP(U182,'LibSets constants'!$I$4:$L$1000,4,FALSE),""),"")</f>
        <v>Arena-Phasen Schatztruhe</v>
      </c>
      <c r="X182" s="3" t="str">
        <f>IF(G182&lt;&gt;"LIBSETS_SETTYPE_BATTLEGROUND",IF(G182&lt;&gt;"LIBSETS_SETTYPE_SPECIAL",IF(Y182&lt;&gt;"",VLOOKUP(Y182,'ESO zone constants'!$D$2:$H$4950,5,FALSE),""),""),"")</f>
        <v/>
      </c>
      <c r="AA182" s="3" t="str">
        <f>IF(Z182&lt;&gt;"",IF(Z182&lt;&gt;"LIBSETS_DROP_MECHANIC_MONSTER_NAME",VLOOKUP(Z182,'LibSets constants'!$I$4:$L$1000,3,FALSE),""),"")</f>
        <v/>
      </c>
      <c r="AB182" s="3" t="str">
        <f>IF(Z182&lt;&gt;"",IF(Z182&lt;&gt;"LIBSETS_DROP_MECHANIC_MONSTER_NAME",VLOOKUP(Z182,'LibSets constants'!$I$4:$L$1000,4,FALSE),""),"")</f>
        <v/>
      </c>
      <c r="AC182" s="3" t="str">
        <f>IF(G182&lt;&gt;"LIBSETS_SETTYPE_BATTLEGROUND",IF(G182&lt;&gt;"LIBSETS_SETTYPE_SPECIAL",IF(AD182&lt;&gt;"",VLOOKUP(AD182,'ESO zone constants'!$D$2:$H$4950,5,FALSE),""),""),"")</f>
        <v/>
      </c>
      <c r="AF182" s="3" t="str">
        <f>IF(AE182&lt;&gt;"",IF(AE182&lt;&gt;"LIBSETS_DROP_MECHANIC_MONSTER_NAME",VLOOKUP(AE182,'LibSets constants'!$I$4:$L$1000,3,FALSE),""),"")</f>
        <v/>
      </c>
      <c r="AG182" s="3" t="str">
        <f>IF(AE182&lt;&gt;"",IF(AE182&lt;&gt;"LIBSETS_DROP_MECHANIC_MONSTER_NAME",VLOOKUP(AE182,'LibSets constants'!$I$4:$L$1000,4,FALSE),""),"")</f>
        <v/>
      </c>
      <c r="AH182" s="3" t="str">
        <f>IF(G182&lt;&gt;"LIBSETS_SETTYPE_BATTLEGROUND",IF(G182&lt;&gt;"LIBSETS_SETTYPE_SPECIAL",IF(AI182&lt;&gt;"",VLOOKUP(AI182,'ESO zone constants'!$D$2:$H$4950,5,FALSE),""),""),"")</f>
        <v/>
      </c>
      <c r="AK182" s="3" t="str">
        <f>IF(AJ182&lt;&gt;"",IF(AJ182&lt;&gt;"LIBSETS_DROP_MECHANIC_MONSTER_NAME",VLOOKUP(AJ182,'LibSets constants'!$I$4:$L$1000,3,FALSE),""),"")</f>
        <v/>
      </c>
      <c r="AL182" s="3" t="str">
        <f>IF(AJ182&lt;&gt;"",IF(AJ182&lt;&gt;"LIBSETS_DROP_MECHANIC_MONSTER_NAME",VLOOKUP(AJ182,'LibSets constants'!$I$4:$L$1000,4,FALSE),""),"")</f>
        <v/>
      </c>
      <c r="AM182" s="3" t="str">
        <f>IF(G182&lt;&gt;"LIBSETS_SETTYPE_BATTLEGROUND",IF(G182&lt;&gt;"LIBSETS_SETTYPE_SPECIAL",IF(AN182&lt;&gt;"",VLOOKUP(AN182,'ESO zone constants'!$D$2:$H$4950,5,FALSE),""),""),"")</f>
        <v/>
      </c>
      <c r="AP182" s="3" t="str">
        <f>IF(AO182&lt;&gt;"",IF(AO182&lt;&gt;"LIBSETS_DROP_MECHANIC_MONSTER_NAME",VLOOKUP(AO182,'LibSets constants'!$I$4:$L$1000,3,FALSE),""),"")</f>
        <v/>
      </c>
      <c r="AQ182" s="3" t="str">
        <f>IF(AO182&lt;&gt;"",IF(AO182&lt;&gt;"LIBSETS_DROP_MECHANIC_MONSTER_NAME",VLOOKUP(AO182,'LibSets constants'!$I$4:$L$1000,4,FALSE),""),"")</f>
        <v/>
      </c>
      <c r="AR182" s="3" t="str">
        <f>IF(G182&lt;&gt;"LIBSETS_SETTYPE_BATTLEGROUND",IF(G182&lt;&gt;"LIBSETS_SETTYPE_SPECIAL",IF(AS182&lt;&gt;"",VLOOKUP(AS182,'ESO zone constants'!$D$2:$H$4950,5,FALSE),""),""),"")</f>
        <v/>
      </c>
      <c r="AU182" s="3" t="str">
        <f>IF(AT182&lt;&gt;"",IF(AT182&lt;&gt;"LIBSETS_DROP_MECHANIC_MONSTER_NAME",VLOOKUP(AT182,'LibSets constants'!$I$4:$L$1000,3,FALSE),""),"")</f>
        <v/>
      </c>
      <c r="AV182" s="3" t="str">
        <f>IF(AT182&lt;&gt;"",IF(AT182&lt;&gt;"LIBSETS_DROP_MECHANIC_MONSTER_NAME",VLOOKUP(AT182,'LibSets constants'!$I$4:$L$1000,4,FALSE),""),"")</f>
        <v/>
      </c>
      <c r="AW182" s="21" t="str">
        <f t="shared" si="13"/>
        <v>[215] = {wayshrines={-1,-1,-1,}, dlcId=DLC_ORSINIUM</v>
      </c>
      <c r="AX182" s="21" t="str">
        <f t="shared" si="14"/>
        <v>, zoneIds={677}, veteran=false</v>
      </c>
      <c r="AY182" s="21" t="str">
        <f t="shared" si="15"/>
        <v>, setType=LIBSETS_SETTYPE_ARENA</v>
      </c>
      <c r="AZ182" s="21" t="str">
        <f t="shared" si="16"/>
        <v>, dropMechanic={LIBSETS_DROP_MECHANIC_ARENA_STAGE_CHEST}},</v>
      </c>
      <c r="BA182" s="21" t="str">
        <f t="shared" si="17"/>
        <v xml:space="preserve"> --Elemental Succession / Elementarfolge   [Maelstrom Arena]</v>
      </c>
    </row>
    <row r="183" spans="1:53" x14ac:dyDescent="0.25">
      <c r="A183" s="12">
        <v>216</v>
      </c>
      <c r="B183" t="s">
        <v>1075</v>
      </c>
      <c r="C183" t="s">
        <v>1076</v>
      </c>
      <c r="D183" s="3">
        <f t="shared" si="12"/>
        <v>216</v>
      </c>
      <c r="G183" s="8" t="s">
        <v>1647</v>
      </c>
      <c r="I183" t="s">
        <v>97</v>
      </c>
      <c r="J183" t="s">
        <v>97</v>
      </c>
      <c r="K183">
        <v>-1</v>
      </c>
      <c r="L183">
        <v>-1</v>
      </c>
      <c r="M183">
        <v>-1</v>
      </c>
      <c r="N183">
        <v>0</v>
      </c>
      <c r="O183" s="70" t="s">
        <v>457</v>
      </c>
      <c r="P183" s="3">
        <f>IF(AND(G183&lt;&gt;"LIBSETS_SETTYPE_BATTLEGROUND",G183&lt;&gt;"LIBSETS_SETTYPE_SPECIAL",G183&lt;&gt;"LIBSETS_SETTYPE_MYTHIC"), IF(Q183&lt;&gt;"",VLOOKUP(Q183,'ESO zone constants'!$D$2:$H$4950,5,FALSE),""),"")</f>
        <v>677</v>
      </c>
      <c r="Q183" t="str">
        <f>IF(OR(K183="",K183&lt;=0,ISERROR(K183)),IF(AND(O183&lt;&gt;"",NOT(ISERROR(O183))),O183, ""),VLOOKUP(K183,'ESO wayshrine node constants'!$A$3:$D$10003,4,FALSE))</f>
        <v>Maelstrom Arena</v>
      </c>
      <c r="S183" s="19" t="str">
        <f>IF(AND(R183&lt;&gt;"",NOT(ISERROR(R183))),R183,IF(P183&lt;&gt;"",IF(NOT(ISERROR(VLOOKUP(P183,'ESO Dungeon constants'!$D$3:$H$9999,5,FALSE))),VLOOKUP(P183,'ESO Dungeon constants'!$D$3:$I$9999,6,FALSE),VLOOKUP(P183,'ESO zone constants'!$H$2:$K$9984,4,FALSE)),""))</f>
        <v>DLC_ORSINIUM</v>
      </c>
      <c r="T183" s="3" t="str">
        <f>IF(S183&lt;&gt;"",VLOOKUP(S183,'LibSets constants'!$B$4:$C$1000,2,FALSE),"")</f>
        <v>Orsinium</v>
      </c>
      <c r="U183" s="33" t="s">
        <v>1738</v>
      </c>
      <c r="V183" s="3" t="str">
        <f>IF(U183&lt;&gt;"",IF(U183&lt;&gt;"LIBSETS_DROP_MECHANIC_MONSTER_NAME",VLOOKUP(U183,'LibSets constants'!$I$4:$L$1000,3,FALSE),""),"")</f>
        <v>Arena stage chest</v>
      </c>
      <c r="W183" s="3" t="str">
        <f>IF(U183&lt;&gt;"",IF(U183&lt;&gt;"LIBSETS_DROP_MECHANIC_MONSTER_NAME",VLOOKUP(U183,'LibSets constants'!$I$4:$L$1000,4,FALSE),""),"")</f>
        <v>Arena-Phasen Schatztruhe</v>
      </c>
      <c r="X183" s="3" t="str">
        <f>IF(G183&lt;&gt;"LIBSETS_SETTYPE_BATTLEGROUND",IF(G183&lt;&gt;"LIBSETS_SETTYPE_SPECIAL",IF(Y183&lt;&gt;"",VLOOKUP(Y183,'ESO zone constants'!$D$2:$H$4950,5,FALSE),""),""),"")</f>
        <v/>
      </c>
      <c r="AA183" s="3" t="str">
        <f>IF(Z183&lt;&gt;"",IF(Z183&lt;&gt;"LIBSETS_DROP_MECHANIC_MONSTER_NAME",VLOOKUP(Z183,'LibSets constants'!$I$4:$L$1000,3,FALSE),""),"")</f>
        <v/>
      </c>
      <c r="AB183" s="3" t="str">
        <f>IF(Z183&lt;&gt;"",IF(Z183&lt;&gt;"LIBSETS_DROP_MECHANIC_MONSTER_NAME",VLOOKUP(Z183,'LibSets constants'!$I$4:$L$1000,4,FALSE),""),"")</f>
        <v/>
      </c>
      <c r="AC183" s="3" t="str">
        <f>IF(G183&lt;&gt;"LIBSETS_SETTYPE_BATTLEGROUND",IF(G183&lt;&gt;"LIBSETS_SETTYPE_SPECIAL",IF(AD183&lt;&gt;"",VLOOKUP(AD183,'ESO zone constants'!$D$2:$H$4950,5,FALSE),""),""),"")</f>
        <v/>
      </c>
      <c r="AF183" s="3" t="str">
        <f>IF(AE183&lt;&gt;"",IF(AE183&lt;&gt;"LIBSETS_DROP_MECHANIC_MONSTER_NAME",VLOOKUP(AE183,'LibSets constants'!$I$4:$L$1000,3,FALSE),""),"")</f>
        <v/>
      </c>
      <c r="AG183" s="3" t="str">
        <f>IF(AE183&lt;&gt;"",IF(AE183&lt;&gt;"LIBSETS_DROP_MECHANIC_MONSTER_NAME",VLOOKUP(AE183,'LibSets constants'!$I$4:$L$1000,4,FALSE),""),"")</f>
        <v/>
      </c>
      <c r="AH183" s="3" t="str">
        <f>IF(G183&lt;&gt;"LIBSETS_SETTYPE_BATTLEGROUND",IF(G183&lt;&gt;"LIBSETS_SETTYPE_SPECIAL",IF(AI183&lt;&gt;"",VLOOKUP(AI183,'ESO zone constants'!$D$2:$H$4950,5,FALSE),""),""),"")</f>
        <v/>
      </c>
      <c r="AK183" s="3" t="str">
        <f>IF(AJ183&lt;&gt;"",IF(AJ183&lt;&gt;"LIBSETS_DROP_MECHANIC_MONSTER_NAME",VLOOKUP(AJ183,'LibSets constants'!$I$4:$L$1000,3,FALSE),""),"")</f>
        <v/>
      </c>
      <c r="AL183" s="3" t="str">
        <f>IF(AJ183&lt;&gt;"",IF(AJ183&lt;&gt;"LIBSETS_DROP_MECHANIC_MONSTER_NAME",VLOOKUP(AJ183,'LibSets constants'!$I$4:$L$1000,4,FALSE),""),"")</f>
        <v/>
      </c>
      <c r="AM183" s="3" t="str">
        <f>IF(G183&lt;&gt;"LIBSETS_SETTYPE_BATTLEGROUND",IF(G183&lt;&gt;"LIBSETS_SETTYPE_SPECIAL",IF(AN183&lt;&gt;"",VLOOKUP(AN183,'ESO zone constants'!$D$2:$H$4950,5,FALSE),""),""),"")</f>
        <v/>
      </c>
      <c r="AP183" s="3" t="str">
        <f>IF(AO183&lt;&gt;"",IF(AO183&lt;&gt;"LIBSETS_DROP_MECHANIC_MONSTER_NAME",VLOOKUP(AO183,'LibSets constants'!$I$4:$L$1000,3,FALSE),""),"")</f>
        <v/>
      </c>
      <c r="AQ183" s="3" t="str">
        <f>IF(AO183&lt;&gt;"",IF(AO183&lt;&gt;"LIBSETS_DROP_MECHANIC_MONSTER_NAME",VLOOKUP(AO183,'LibSets constants'!$I$4:$L$1000,4,FALSE),""),"")</f>
        <v/>
      </c>
      <c r="AR183" s="3" t="str">
        <f>IF(G183&lt;&gt;"LIBSETS_SETTYPE_BATTLEGROUND",IF(G183&lt;&gt;"LIBSETS_SETTYPE_SPECIAL",IF(AS183&lt;&gt;"",VLOOKUP(AS183,'ESO zone constants'!$D$2:$H$4950,5,FALSE),""),""),"")</f>
        <v/>
      </c>
      <c r="AU183" s="3" t="str">
        <f>IF(AT183&lt;&gt;"",IF(AT183&lt;&gt;"LIBSETS_DROP_MECHANIC_MONSTER_NAME",VLOOKUP(AT183,'LibSets constants'!$I$4:$L$1000,3,FALSE),""),"")</f>
        <v/>
      </c>
      <c r="AV183" s="3" t="str">
        <f>IF(AT183&lt;&gt;"",IF(AT183&lt;&gt;"LIBSETS_DROP_MECHANIC_MONSTER_NAME",VLOOKUP(AT183,'LibSets constants'!$I$4:$L$1000,4,FALSE),""),"")</f>
        <v/>
      </c>
      <c r="AW183" s="21" t="str">
        <f t="shared" si="13"/>
        <v>[216] = {wayshrines={-1,-1,-1,}, dlcId=DLC_ORSINIUM</v>
      </c>
      <c r="AX183" s="21" t="str">
        <f t="shared" si="14"/>
        <v>, zoneIds={677}, veteran=false</v>
      </c>
      <c r="AY183" s="21" t="str">
        <f t="shared" si="15"/>
        <v>, setType=LIBSETS_SETTYPE_ARENA</v>
      </c>
      <c r="AZ183" s="21" t="str">
        <f t="shared" si="16"/>
        <v>, dropMechanic={LIBSETS_DROP_MECHANIC_ARENA_STAGE_CHEST}},</v>
      </c>
      <c r="BA183" s="21" t="str">
        <f t="shared" si="17"/>
        <v xml:space="preserve"> --Hunt Leader / Jagdleiter   [Maelstrom Arena]</v>
      </c>
    </row>
    <row r="184" spans="1:53" x14ac:dyDescent="0.25">
      <c r="A184" s="12">
        <v>217</v>
      </c>
      <c r="B184" t="s">
        <v>1077</v>
      </c>
      <c r="C184" t="s">
        <v>1078</v>
      </c>
      <c r="D184" s="3">
        <f t="shared" si="12"/>
        <v>217</v>
      </c>
      <c r="G184" s="8" t="s">
        <v>1647</v>
      </c>
      <c r="I184" t="s">
        <v>97</v>
      </c>
      <c r="J184" t="s">
        <v>97</v>
      </c>
      <c r="K184">
        <v>-1</v>
      </c>
      <c r="L184">
        <v>-1</v>
      </c>
      <c r="M184">
        <v>-1</v>
      </c>
      <c r="N184">
        <v>0</v>
      </c>
      <c r="O184" s="70" t="s">
        <v>457</v>
      </c>
      <c r="P184" s="3">
        <f>IF(AND(G184&lt;&gt;"LIBSETS_SETTYPE_BATTLEGROUND",G184&lt;&gt;"LIBSETS_SETTYPE_SPECIAL",G184&lt;&gt;"LIBSETS_SETTYPE_MYTHIC"), IF(Q184&lt;&gt;"",VLOOKUP(Q184,'ESO zone constants'!$D$2:$H$4950,5,FALSE),""),"")</f>
        <v>677</v>
      </c>
      <c r="Q184" t="str">
        <f>IF(OR(K184="",K184&lt;=0,ISERROR(K184)),IF(AND(O184&lt;&gt;"",NOT(ISERROR(O184))),O184, ""),VLOOKUP(K184,'ESO wayshrine node constants'!$A$3:$D$10003,4,FALSE))</f>
        <v>Maelstrom Arena</v>
      </c>
      <c r="S184" s="19" t="str">
        <f>IF(AND(R184&lt;&gt;"",NOT(ISERROR(R184))),R184,IF(P184&lt;&gt;"",IF(NOT(ISERROR(VLOOKUP(P184,'ESO Dungeon constants'!$D$3:$H$9999,5,FALSE))),VLOOKUP(P184,'ESO Dungeon constants'!$D$3:$I$9999,6,FALSE),VLOOKUP(P184,'ESO zone constants'!$H$2:$K$9984,4,FALSE)),""))</f>
        <v>DLC_ORSINIUM</v>
      </c>
      <c r="T184" s="3" t="str">
        <f>IF(S184&lt;&gt;"",VLOOKUP(S184,'LibSets constants'!$B$4:$C$1000,2,FALSE),"")</f>
        <v>Orsinium</v>
      </c>
      <c r="U184" s="33" t="s">
        <v>1738</v>
      </c>
      <c r="V184" s="3" t="str">
        <f>IF(U184&lt;&gt;"",IF(U184&lt;&gt;"LIBSETS_DROP_MECHANIC_MONSTER_NAME",VLOOKUP(U184,'LibSets constants'!$I$4:$L$1000,3,FALSE),""),"")</f>
        <v>Arena stage chest</v>
      </c>
      <c r="W184" s="3" t="str">
        <f>IF(U184&lt;&gt;"",IF(U184&lt;&gt;"LIBSETS_DROP_MECHANIC_MONSTER_NAME",VLOOKUP(U184,'LibSets constants'!$I$4:$L$1000,4,FALSE),""),"")</f>
        <v>Arena-Phasen Schatztruhe</v>
      </c>
      <c r="X184" s="3" t="str">
        <f>IF(G184&lt;&gt;"LIBSETS_SETTYPE_BATTLEGROUND",IF(G184&lt;&gt;"LIBSETS_SETTYPE_SPECIAL",IF(Y184&lt;&gt;"",VLOOKUP(Y184,'ESO zone constants'!$D$2:$H$4950,5,FALSE),""),""),"")</f>
        <v/>
      </c>
      <c r="AA184" s="3" t="str">
        <f>IF(Z184&lt;&gt;"",IF(Z184&lt;&gt;"LIBSETS_DROP_MECHANIC_MONSTER_NAME",VLOOKUP(Z184,'LibSets constants'!$I$4:$L$1000,3,FALSE),""),"")</f>
        <v/>
      </c>
      <c r="AB184" s="3" t="str">
        <f>IF(Z184&lt;&gt;"",IF(Z184&lt;&gt;"LIBSETS_DROP_MECHANIC_MONSTER_NAME",VLOOKUP(Z184,'LibSets constants'!$I$4:$L$1000,4,FALSE),""),"")</f>
        <v/>
      </c>
      <c r="AC184" s="3" t="str">
        <f>IF(G184&lt;&gt;"LIBSETS_SETTYPE_BATTLEGROUND",IF(G184&lt;&gt;"LIBSETS_SETTYPE_SPECIAL",IF(AD184&lt;&gt;"",VLOOKUP(AD184,'ESO zone constants'!$D$2:$H$4950,5,FALSE),""),""),"")</f>
        <v/>
      </c>
      <c r="AF184" s="3" t="str">
        <f>IF(AE184&lt;&gt;"",IF(AE184&lt;&gt;"LIBSETS_DROP_MECHANIC_MONSTER_NAME",VLOOKUP(AE184,'LibSets constants'!$I$4:$L$1000,3,FALSE),""),"")</f>
        <v/>
      </c>
      <c r="AG184" s="3" t="str">
        <f>IF(AE184&lt;&gt;"",IF(AE184&lt;&gt;"LIBSETS_DROP_MECHANIC_MONSTER_NAME",VLOOKUP(AE184,'LibSets constants'!$I$4:$L$1000,4,FALSE),""),"")</f>
        <v/>
      </c>
      <c r="AH184" s="3" t="str">
        <f>IF(G184&lt;&gt;"LIBSETS_SETTYPE_BATTLEGROUND",IF(G184&lt;&gt;"LIBSETS_SETTYPE_SPECIAL",IF(AI184&lt;&gt;"",VLOOKUP(AI184,'ESO zone constants'!$D$2:$H$4950,5,FALSE),""),""),"")</f>
        <v/>
      </c>
      <c r="AK184" s="3" t="str">
        <f>IF(AJ184&lt;&gt;"",IF(AJ184&lt;&gt;"LIBSETS_DROP_MECHANIC_MONSTER_NAME",VLOOKUP(AJ184,'LibSets constants'!$I$4:$L$1000,3,FALSE),""),"")</f>
        <v/>
      </c>
      <c r="AL184" s="3" t="str">
        <f>IF(AJ184&lt;&gt;"",IF(AJ184&lt;&gt;"LIBSETS_DROP_MECHANIC_MONSTER_NAME",VLOOKUP(AJ184,'LibSets constants'!$I$4:$L$1000,4,FALSE),""),"")</f>
        <v/>
      </c>
      <c r="AM184" s="3" t="str">
        <f>IF(G184&lt;&gt;"LIBSETS_SETTYPE_BATTLEGROUND",IF(G184&lt;&gt;"LIBSETS_SETTYPE_SPECIAL",IF(AN184&lt;&gt;"",VLOOKUP(AN184,'ESO zone constants'!$D$2:$H$4950,5,FALSE),""),""),"")</f>
        <v/>
      </c>
      <c r="AP184" s="3" t="str">
        <f>IF(AO184&lt;&gt;"",IF(AO184&lt;&gt;"LIBSETS_DROP_MECHANIC_MONSTER_NAME",VLOOKUP(AO184,'LibSets constants'!$I$4:$L$1000,3,FALSE),""),"")</f>
        <v/>
      </c>
      <c r="AQ184" s="3" t="str">
        <f>IF(AO184&lt;&gt;"",IF(AO184&lt;&gt;"LIBSETS_DROP_MECHANIC_MONSTER_NAME",VLOOKUP(AO184,'LibSets constants'!$I$4:$L$1000,4,FALSE),""),"")</f>
        <v/>
      </c>
      <c r="AR184" s="3" t="str">
        <f>IF(G184&lt;&gt;"LIBSETS_SETTYPE_BATTLEGROUND",IF(G184&lt;&gt;"LIBSETS_SETTYPE_SPECIAL",IF(AS184&lt;&gt;"",VLOOKUP(AS184,'ESO zone constants'!$D$2:$H$4950,5,FALSE),""),""),"")</f>
        <v/>
      </c>
      <c r="AU184" s="3" t="str">
        <f>IF(AT184&lt;&gt;"",IF(AT184&lt;&gt;"LIBSETS_DROP_MECHANIC_MONSTER_NAME",VLOOKUP(AT184,'LibSets constants'!$I$4:$L$1000,3,FALSE),""),"")</f>
        <v/>
      </c>
      <c r="AV184" s="3" t="str">
        <f>IF(AT184&lt;&gt;"",IF(AT184&lt;&gt;"LIBSETS_DROP_MECHANIC_MONSTER_NAME",VLOOKUP(AT184,'LibSets constants'!$I$4:$L$1000,4,FALSE),""),"")</f>
        <v/>
      </c>
      <c r="AW184" s="21" t="str">
        <f t="shared" si="13"/>
        <v>[217] = {wayshrines={-1,-1,-1,}, dlcId=DLC_ORSINIUM</v>
      </c>
      <c r="AX184" s="21" t="str">
        <f t="shared" si="14"/>
        <v>, zoneIds={677}, veteran=false</v>
      </c>
      <c r="AY184" s="21" t="str">
        <f t="shared" si="15"/>
        <v>, setType=LIBSETS_SETTYPE_ARENA</v>
      </c>
      <c r="AZ184" s="21" t="str">
        <f t="shared" si="16"/>
        <v>, dropMechanic={LIBSETS_DROP_MECHANIC_ARENA_STAGE_CHEST}},</v>
      </c>
      <c r="BA184" s="21" t="str">
        <f t="shared" si="17"/>
        <v xml:space="preserve"> --Winterborn / Winterkind   [Maelstrom Arena]</v>
      </c>
    </row>
    <row r="185" spans="1:53" x14ac:dyDescent="0.25">
      <c r="A185" s="12">
        <v>218</v>
      </c>
      <c r="B185" t="s">
        <v>1079</v>
      </c>
      <c r="C185" t="s">
        <v>1080</v>
      </c>
      <c r="D185" s="3">
        <f t="shared" si="12"/>
        <v>218</v>
      </c>
      <c r="G185" s="8" t="s">
        <v>1655</v>
      </c>
      <c r="I185" t="s">
        <v>97</v>
      </c>
      <c r="J185" t="s">
        <v>97</v>
      </c>
      <c r="K185">
        <v>-1</v>
      </c>
      <c r="L185">
        <v>-1</v>
      </c>
      <c r="M185">
        <v>-1</v>
      </c>
      <c r="N185">
        <v>0</v>
      </c>
      <c r="O185" s="70" t="s">
        <v>458</v>
      </c>
      <c r="P185" s="3">
        <f>IF(AND(G185&lt;&gt;"LIBSETS_SETTYPE_BATTLEGROUND",G185&lt;&gt;"LIBSETS_SETTYPE_SPECIAL",G185&lt;&gt;"LIBSETS_SETTYPE_MYTHIC"), IF(Q185&lt;&gt;"",VLOOKUP(Q185,'ESO zone constants'!$D$2:$H$4950,5,FALSE),""),"")</f>
        <v>684</v>
      </c>
      <c r="Q185" t="str">
        <f>IF(OR(K185="",K185&lt;=0,ISERROR(K185)),IF(AND(O185&lt;&gt;"",NOT(ISERROR(O185))),O185, ""),VLOOKUP(K185,'ESO wayshrine node constants'!$A$3:$D$10003,4,FALSE))</f>
        <v>Wrothgar</v>
      </c>
      <c r="S185" s="19" t="str">
        <f>IF(AND(R185&lt;&gt;"",NOT(ISERROR(R185))),R185,IF(P185&lt;&gt;"",IF(NOT(ISERROR(VLOOKUP(P185,'ESO Dungeon constants'!$D$3:$H$9999,5,FALSE))),VLOOKUP(P185,'ESO Dungeon constants'!$D$3:$I$9999,6,FALSE),VLOOKUP(P185,'ESO zone constants'!$H$2:$K$9984,4,FALSE)),""))</f>
        <v>DLC_ORSINIUM</v>
      </c>
      <c r="T185" s="3" t="str">
        <f>IF(S185&lt;&gt;"",VLOOKUP(S185,'LibSets constants'!$B$4:$C$1000,2,FALSE),"")</f>
        <v>Orsinium</v>
      </c>
      <c r="U185" s="33" t="s">
        <v>1742</v>
      </c>
      <c r="V185" s="44" t="str">
        <f>IF(U185&lt;&gt;"",IF(U185&lt;&gt;"LIBSETS_DROP_MECHANIC_MONSTER_NAME",VLOOKUP(U185,'LibSets constants'!$I$4:$L$1000,3,FALSE),""),"")</f>
        <v>Delve bosses have a chance to drop a waist or feet.</v>
      </c>
      <c r="W185" s="3" t="str">
        <f>IF(U185&lt;&gt;"",IF(U185&lt;&gt;"LIBSETS_DROP_MECHANIC_MONSTER_NAME",VLOOKUP(U185,'LibSets constants'!$I$4:$L$1000,4,FALSE),""),"")</f>
        <v>Bosse in Gewölben haben die Chance, eine Taille oder Füße fallen zu lassen.</v>
      </c>
      <c r="X185" s="3" t="str">
        <f>IF(G185&lt;&gt;"LIBSETS_SETTYPE_BATTLEGROUND",IF(G185&lt;&gt;"LIBSETS_SETTYPE_SPECIAL",IF(Y185&lt;&gt;"",VLOOKUP(Y185,'ESO zone constants'!$D$2:$H$4950,5,FALSE),""),""),"")</f>
        <v/>
      </c>
      <c r="Z185" s="45" t="s">
        <v>1743</v>
      </c>
      <c r="AA185" s="44" t="str">
        <f>IF(Z185&lt;&gt;"",IF(Z185&lt;&gt;"LIBSETS_DROP_MECHANIC_MONSTER_NAME",VLOOKUP(Z185,'LibSets constants'!$I$4:$L$1000,3,FALSE),""),"")</f>
        <v>Overland group bosses have a 100% chance to drop head, chest, legs, or weapon.</v>
      </c>
      <c r="AB185" s="44" t="str">
        <f>IF(Z185&lt;&gt;"",IF(Z185&lt;&gt;"LIBSETS_DROP_MECHANIC_MONSTER_NAME",VLOOKUP(Z185,'LibSets constants'!$I$4:$L$1000,4,FALSE),""),"")</f>
        <v>Überland Gruppenbosse haben eine Chance von 100%, Kopf, Brust, Beine oder Waffen fallen zu lassen.</v>
      </c>
      <c r="AC185" s="3" t="str">
        <f>IF(G185&lt;&gt;"LIBSETS_SETTYPE_BATTLEGROUND",IF(G185&lt;&gt;"LIBSETS_SETTYPE_SPECIAL",IF(AD185&lt;&gt;"",VLOOKUP(AD185,'ESO zone constants'!$D$2:$H$4950,5,FALSE),""),""),"")</f>
        <v/>
      </c>
      <c r="AE185" s="45" t="s">
        <v>1744</v>
      </c>
      <c r="AF185" s="44" t="str">
        <f>IF(AE185&lt;&gt;"",IF(AE185&lt;&gt;"LIBSETS_DROP_MECHANIC_MONSTER_NAME",VLOOKUP(AE185,'LibSets constants'!$I$4:$L$1000,3,FALSE),""),"")</f>
        <v>Public dungeon bosses have a chance to drop a shoulder, hand, or weapon.</v>
      </c>
      <c r="AG185" s="44" t="str">
        <f>IF(AE185&lt;&gt;"",IF(AE185&lt;&gt;"LIBSETS_DROP_MECHANIC_MONSTER_NAME",VLOOKUP(AE185,'LibSets constants'!$I$4:$L$1000,4,FALSE),""),"")</f>
        <v>Öffentliche Dungeon-Bosse haben die Möglichkeit, eine Schulter, Handschuhe oder eine Waffe fallen zu lassen.</v>
      </c>
      <c r="AH185" s="3" t="str">
        <f>IF(G185&lt;&gt;"LIBSETS_SETTYPE_BATTLEGROUND",IF(G185&lt;&gt;"LIBSETS_SETTYPE_SPECIAL",IF(AI185&lt;&gt;"",VLOOKUP(AI185,'ESO zone constants'!$D$2:$H$4950,5,FALSE),""),""),"")</f>
        <v/>
      </c>
      <c r="AJ185" s="45" t="s">
        <v>1745</v>
      </c>
      <c r="AK185" s="44" t="str">
        <f>IF(AJ185&lt;&gt;"",IF(AJ185&lt;&gt;"LIBSETS_DROP_MECHANIC_MONSTER_NAME",VLOOKUP(AJ185,'LibSets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5" s="44" t="str">
        <f>IF(AJ185&lt;&gt;"",IF(AJ185&lt;&gt;"LIBSETS_DROP_MECHANIC_MONSTER_NAME",VLOOKUP(AJ185,'LibSets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5" s="3" t="str">
        <f>IF(G185&lt;&gt;"LIBSETS_SETTYPE_BATTLEGROUND",IF(G185&lt;&gt;"LIBSETS_SETTYPE_SPECIAL",IF(AN185&lt;&gt;"",VLOOKUP(AN185,'ESO zone constants'!$D$2:$H$4950,5,FALSE),""),""),"")</f>
        <v/>
      </c>
      <c r="AO185" s="45"/>
      <c r="AP185" s="44" t="str">
        <f>IF(AO185&lt;&gt;"",IF(AO185&lt;&gt;"LIBSETS_DROP_MECHANIC_MONSTER_NAME",VLOOKUP(AO185,'LibSets constants'!$I$4:$L$1000,3,FALSE),""),"")</f>
        <v/>
      </c>
      <c r="AQ185" s="44" t="str">
        <f>IF(AO185&lt;&gt;"",IF(AO185&lt;&gt;"LIBSETS_DROP_MECHANIC_MONSTER_NAME",VLOOKUP(AO185,'LibSets constants'!$I$4:$L$1000,4,FALSE),""),"")</f>
        <v/>
      </c>
      <c r="AR185" s="3" t="str">
        <f>IF(G185&lt;&gt;"LIBSETS_SETTYPE_BATTLEGROUND",IF(G185&lt;&gt;"LIBSETS_SETTYPE_SPECIAL",IF(AS185&lt;&gt;"",VLOOKUP(AS185,'ESO zone constants'!$D$2:$H$4950,5,FALSE),""),""),"")</f>
        <v/>
      </c>
      <c r="AT185" s="45"/>
      <c r="AU185" s="44" t="str">
        <f>IF(AT185&lt;&gt;"",IF(AT185&lt;&gt;"LIBSETS_DROP_MECHANIC_MONSTER_NAME",VLOOKUP(AT185,'LibSets constants'!$I$4:$L$1000,3,FALSE),""),"")</f>
        <v/>
      </c>
      <c r="AV185" s="44" t="str">
        <f>IF(AT185&lt;&gt;"",IF(AT185&lt;&gt;"LIBSETS_DROP_MECHANIC_MONSTER_NAME",VLOOKUP(AT185,'LibSets constants'!$I$4:$L$1000,4,FALSE),""),"")</f>
        <v/>
      </c>
      <c r="AW185" s="21" t="str">
        <f t="shared" si="13"/>
        <v>[218] = {wayshrines={-1,-1,-1,}, dlcId=DLC_ORSINIUM</v>
      </c>
      <c r="AX185" s="21" t="str">
        <f t="shared" si="14"/>
        <v>, zoneIds={684}, veteran=false</v>
      </c>
      <c r="AY185" s="21" t="str">
        <f t="shared" si="15"/>
        <v>, setType=LIBSETS_SETTYPE_OVERLAND</v>
      </c>
      <c r="AZ185" s="21" t="str">
        <f t="shared" si="16"/>
        <v>, dropMechanic={LIBSETS_DROP_MECHANIC_OVERLAND_BOSS_DELVE,LIBSETS_DROP_MECHANIC_OVERLAND_WORLDBOSS,LIBSETS_DROP_MECHANIC_OVERLAND_BOSS_PUBLIC_DUNGEON,LIBSETS_DROP_MECHANIC_OVERLAND_CHEST}},</v>
      </c>
      <c r="BA185" s="21" t="str">
        <f t="shared" si="17"/>
        <v xml:space="preserve"> --Trinimac's Valor / Trinimacs Heldenmut   [Wrothgar]</v>
      </c>
    </row>
    <row r="186" spans="1:53" x14ac:dyDescent="0.25">
      <c r="A186" s="5">
        <v>219</v>
      </c>
      <c r="B186" t="s">
        <v>1081</v>
      </c>
      <c r="C186" t="s">
        <v>1081</v>
      </c>
      <c r="D186" s="3">
        <f t="shared" si="12"/>
        <v>219</v>
      </c>
      <c r="G186" s="8" t="s">
        <v>1649</v>
      </c>
      <c r="I186" t="s">
        <v>97</v>
      </c>
      <c r="J186" t="s">
        <v>97</v>
      </c>
      <c r="K186">
        <v>237</v>
      </c>
      <c r="L186">
        <v>237</v>
      </c>
      <c r="M186">
        <v>237</v>
      </c>
      <c r="N186">
        <v>9</v>
      </c>
      <c r="P186" s="3">
        <f>IF(AND(G186&lt;&gt;"LIBSETS_SETTYPE_BATTLEGROUND",G186&lt;&gt;"LIBSETS_SETTYPE_SPECIAL",G186&lt;&gt;"LIBSETS_SETTYPE_MYTHIC"), IF(Q186&lt;&gt;"",VLOOKUP(Q186,'ESO zone constants'!$D$2:$H$4950,5,FALSE),""),"")</f>
        <v>684</v>
      </c>
      <c r="Q186" t="str">
        <f>IF(OR(K186="",K186&lt;=0,ISERROR(K186)),IF(AND(O186&lt;&gt;"",NOT(ISERROR(O186))),O186, ""),VLOOKUP(K186,'ESO wayshrine node constants'!$A$3:$D$10003,4,FALSE))</f>
        <v>Wrothgar</v>
      </c>
      <c r="S186" s="19" t="str">
        <f>IF(AND(R186&lt;&gt;"",NOT(ISERROR(R186))),R186,IF(P186&lt;&gt;"",IF(NOT(ISERROR(VLOOKUP(P186,'ESO Dungeon constants'!$D$3:$H$9999,5,FALSE))),VLOOKUP(P186,'ESO Dungeon constants'!$D$3:$I$9999,6,FALSE),VLOOKUP(P186,'ESO zone constants'!$H$2:$K$9984,4,FALSE)),""))</f>
        <v>DLC_ORSINIUM</v>
      </c>
      <c r="T186" s="3" t="str">
        <f>IF(S186&lt;&gt;"",VLOOKUP(S186,'LibSets constants'!$B$4:$C$1000,2,FALSE),"")</f>
        <v>Orsinium</v>
      </c>
      <c r="V186" s="3" t="str">
        <f>IF(U186&lt;&gt;"",IF(U186&lt;&gt;"LIBSETS_DROP_MECHANIC_MONSTER_NAME",VLOOKUP(U186,'LibSets constants'!$I$4:$L$1000,3,FALSE),""),"")</f>
        <v/>
      </c>
      <c r="W186" s="40" t="str">
        <f>IF(U186&lt;&gt;"",IF(U186&lt;&gt;"LIBSETS_DROP_MECHANIC_MONSTER_NAME",VLOOKUP(U186,'LibSets constants'!$I$4:$L$1000,4,FALSE),""),"")</f>
        <v/>
      </c>
      <c r="X186" s="3">
        <f>IF(G186&lt;&gt;"LIBSETS_SETTYPE_BATTLEGROUND",IF(G186&lt;&gt;"LIBSETS_SETTYPE_SPECIAL",IF(Y186&lt;&gt;"",VLOOKUP(Y186,'ESO zone constants'!$D$2:$H$4950,5,FALSE),""),""),"")</f>
        <v>684</v>
      </c>
      <c r="Y186" t="str">
        <f>VLOOKUP(L186,'ESO wayshrine node constants'!$A$3:$D$10003,4,FALSE)</f>
        <v>Wrothgar</v>
      </c>
      <c r="AA186" s="3" t="str">
        <f>IF(Z186&lt;&gt;"",IF(Z186&lt;&gt;"LIBSETS_DROP_MECHANIC_MONSTER_NAME",VLOOKUP(Z186,'LibSets constants'!$I$4:$L$1000,3,FALSE),""),"")</f>
        <v/>
      </c>
      <c r="AB186" s="3" t="str">
        <f>IF(Z186&lt;&gt;"",IF(Z186&lt;&gt;"LIBSETS_DROP_MECHANIC_MONSTER_NAME",VLOOKUP(Z186,'LibSets constants'!$I$4:$L$1000,4,FALSE),""),"")</f>
        <v/>
      </c>
      <c r="AC186" s="3">
        <f>IF(G186&lt;&gt;"LIBSETS_SETTYPE_BATTLEGROUND",IF(G186&lt;&gt;"LIBSETS_SETTYPE_SPECIAL",IF(AD186&lt;&gt;"",VLOOKUP(AD186,'ESO zone constants'!$D$2:$H$4950,5,FALSE),""),""),"")</f>
        <v>684</v>
      </c>
      <c r="AD186" t="str">
        <f>VLOOKUP(M186,'ESO wayshrine node constants'!$A$3:$D$10003,4,FALSE)</f>
        <v>Wrothgar</v>
      </c>
      <c r="AF186" s="3" t="str">
        <f>IF(AE186&lt;&gt;"",IF(AE186&lt;&gt;"LIBSETS_DROP_MECHANIC_MONSTER_NAME",VLOOKUP(AE186,'LibSets constants'!$I$4:$L$1000,3,FALSE),""),"")</f>
        <v/>
      </c>
      <c r="AG186" s="3" t="str">
        <f>IF(AE186&lt;&gt;"",IF(AE186&lt;&gt;"LIBSETS_DROP_MECHANIC_MONSTER_NAME",VLOOKUP(AE186,'LibSets constants'!$I$4:$L$1000,4,FALSE),""),"")</f>
        <v/>
      </c>
      <c r="AH186" s="3" t="str">
        <f>IF(G186&lt;&gt;"LIBSETS_SETTYPE_BATTLEGROUND",IF(G186&lt;&gt;"LIBSETS_SETTYPE_SPECIAL",IF(AI186&lt;&gt;"",VLOOKUP(AI186,'ESO zone constants'!$D$2:$H$4950,5,FALSE),""),""),"")</f>
        <v/>
      </c>
      <c r="AK186" s="3" t="str">
        <f>IF(AJ186&lt;&gt;"",IF(AJ186&lt;&gt;"LIBSETS_DROP_MECHANIC_MONSTER_NAME",VLOOKUP(AJ186,'LibSets constants'!$I$4:$L$1000,3,FALSE),""),"")</f>
        <v/>
      </c>
      <c r="AL186" s="3" t="str">
        <f>IF(AJ186&lt;&gt;"",IF(AJ186&lt;&gt;"LIBSETS_DROP_MECHANIC_MONSTER_NAME",VLOOKUP(AJ186,'LibSets constants'!$I$4:$L$1000,4,FALSE),""),"")</f>
        <v/>
      </c>
      <c r="AM186" s="3" t="str">
        <f>IF(G186&lt;&gt;"LIBSETS_SETTYPE_BATTLEGROUND",IF(G186&lt;&gt;"LIBSETS_SETTYPE_SPECIAL",IF(AN186&lt;&gt;"",VLOOKUP(AN186,'ESO zone constants'!$D$2:$H$4950,5,FALSE),""),""),"")</f>
        <v/>
      </c>
      <c r="AP186" s="3" t="str">
        <f>IF(AO186&lt;&gt;"",IF(AO186&lt;&gt;"LIBSETS_DROP_MECHANIC_MONSTER_NAME",VLOOKUP(AO186,'LibSets constants'!$I$4:$L$1000,3,FALSE),""),"")</f>
        <v/>
      </c>
      <c r="AQ186" s="3" t="str">
        <f>IF(AO186&lt;&gt;"",IF(AO186&lt;&gt;"LIBSETS_DROP_MECHANIC_MONSTER_NAME",VLOOKUP(AO186,'LibSets constants'!$I$4:$L$1000,4,FALSE),""),"")</f>
        <v/>
      </c>
      <c r="AR186" s="3" t="str">
        <f>IF(G186&lt;&gt;"LIBSETS_SETTYPE_BATTLEGROUND",IF(G186&lt;&gt;"LIBSETS_SETTYPE_SPECIAL",IF(AS186&lt;&gt;"",VLOOKUP(AS186,'ESO zone constants'!$D$2:$H$4950,5,FALSE),""),""),"")</f>
        <v/>
      </c>
      <c r="AU186" s="3" t="str">
        <f>IF(AT186&lt;&gt;"",IF(AT186&lt;&gt;"LIBSETS_DROP_MECHANIC_MONSTER_NAME",VLOOKUP(AT186,'LibSets constants'!$I$4:$L$1000,3,FALSE),""),"")</f>
        <v/>
      </c>
      <c r="AV186" s="3" t="str">
        <f>IF(AT186&lt;&gt;"",IF(AT186&lt;&gt;"LIBSETS_DROP_MECHANIC_MONSTER_NAME",VLOOKUP(AT186,'LibSets constants'!$I$4:$L$1000,4,FALSE),""),"")</f>
        <v/>
      </c>
      <c r="AW186" s="21" t="str">
        <f t="shared" si="13"/>
        <v>[219] = {wayshrines={237,237,237,}, traitsNeeded=9, dlcId=DLC_ORSINIUM</v>
      </c>
      <c r="AX186" s="21" t="str">
        <f t="shared" si="14"/>
        <v>, zoneIds={684,684,684}, veteran=false</v>
      </c>
      <c r="AY186" s="21" t="str">
        <f t="shared" si="15"/>
        <v>, setType=LIBSETS_SETTYPE_CRAFTED</v>
      </c>
      <c r="AZ186" s="21" t="str">
        <f t="shared" si="16"/>
        <v>},</v>
      </c>
      <c r="BA186" s="21" t="str">
        <f t="shared" si="17"/>
        <v xml:space="preserve"> --Morkuldin / Morkuldin   [Wrothgar, Wrothgar, Wrothgar]</v>
      </c>
    </row>
    <row r="187" spans="1:53" x14ac:dyDescent="0.25">
      <c r="A187" s="5">
        <v>224</v>
      </c>
      <c r="B187" t="s">
        <v>1082</v>
      </c>
      <c r="C187" t="s">
        <v>1083</v>
      </c>
      <c r="D187" s="3">
        <f t="shared" si="12"/>
        <v>224</v>
      </c>
      <c r="G187" s="8" t="s">
        <v>1649</v>
      </c>
      <c r="I187" t="s">
        <v>97</v>
      </c>
      <c r="J187" t="s">
        <v>97</v>
      </c>
      <c r="K187">
        <v>257</v>
      </c>
      <c r="L187">
        <v>257</v>
      </c>
      <c r="M187">
        <v>257</v>
      </c>
      <c r="N187">
        <v>5</v>
      </c>
      <c r="P187" s="3">
        <f>IF(AND(G187&lt;&gt;"LIBSETS_SETTYPE_BATTLEGROUND",G187&lt;&gt;"LIBSETS_SETTYPE_SPECIAL",G187&lt;&gt;"LIBSETS_SETTYPE_MYTHIC"), IF(Q187&lt;&gt;"",VLOOKUP(Q187,'ESO zone constants'!$D$2:$H$4950,5,FALSE),""),"")</f>
        <v>816</v>
      </c>
      <c r="Q187" t="str">
        <f>IF(OR(K187="",K187&lt;=0,ISERROR(K187)),IF(AND(O187&lt;&gt;"",NOT(ISERROR(O187))),O187, ""),VLOOKUP(K187,'ESO wayshrine node constants'!$A$3:$D$10003,4,FALSE))</f>
        <v>Hew's Bane</v>
      </c>
      <c r="S187" s="19" t="str">
        <f>IF(AND(R187&lt;&gt;"",NOT(ISERROR(R187))),R187,IF(P187&lt;&gt;"",IF(NOT(ISERROR(VLOOKUP(P187,'ESO Dungeon constants'!$D$3:$H$9999,5,FALSE))),VLOOKUP(P187,'ESO Dungeon constants'!$D$3:$I$9999,6,FALSE),VLOOKUP(P187,'ESO zone constants'!$H$2:$K$9984,4,FALSE)),""))</f>
        <v>DLC_THIEVES_GUILD</v>
      </c>
      <c r="T187" s="3" t="str">
        <f>IF(S187&lt;&gt;"",VLOOKUP(S187,'LibSets constants'!$B$4:$C$1000,2,FALSE),"")</f>
        <v>Thieves Guild</v>
      </c>
      <c r="V187" s="3" t="str">
        <f>IF(U187&lt;&gt;"",IF(U187&lt;&gt;"LIBSETS_DROP_MECHANIC_MONSTER_NAME",VLOOKUP(U187,'LibSets constants'!$I$4:$L$1000,3,FALSE),""),"")</f>
        <v/>
      </c>
      <c r="W187" s="40" t="str">
        <f>IF(U187&lt;&gt;"",IF(U187&lt;&gt;"LIBSETS_DROP_MECHANIC_MONSTER_NAME",VLOOKUP(U187,'LibSets constants'!$I$4:$L$1000,4,FALSE),""),"")</f>
        <v/>
      </c>
      <c r="X187" s="3">
        <f>IF(G187&lt;&gt;"LIBSETS_SETTYPE_BATTLEGROUND",IF(G187&lt;&gt;"LIBSETS_SETTYPE_SPECIAL",IF(Y187&lt;&gt;"",VLOOKUP(Y187,'ESO zone constants'!$D$2:$H$4950,5,FALSE),""),""),"")</f>
        <v>816</v>
      </c>
      <c r="Y187" t="str">
        <f>VLOOKUP(L187,'ESO wayshrine node constants'!$A$3:$D$10003,4,FALSE)</f>
        <v>Hew's Bane</v>
      </c>
      <c r="AA187" s="3" t="str">
        <f>IF(Z187&lt;&gt;"",IF(Z187&lt;&gt;"LIBSETS_DROP_MECHANIC_MONSTER_NAME",VLOOKUP(Z187,'LibSets constants'!$I$4:$L$1000,3,FALSE),""),"")</f>
        <v/>
      </c>
      <c r="AB187" s="3" t="str">
        <f>IF(Z187&lt;&gt;"",IF(Z187&lt;&gt;"LIBSETS_DROP_MECHANIC_MONSTER_NAME",VLOOKUP(Z187,'LibSets constants'!$I$4:$L$1000,4,FALSE),""),"")</f>
        <v/>
      </c>
      <c r="AC187" s="3">
        <f>IF(G187&lt;&gt;"LIBSETS_SETTYPE_BATTLEGROUND",IF(G187&lt;&gt;"LIBSETS_SETTYPE_SPECIAL",IF(AD187&lt;&gt;"",VLOOKUP(AD187,'ESO zone constants'!$D$2:$H$4950,5,FALSE),""),""),"")</f>
        <v>816</v>
      </c>
      <c r="AD187" t="str">
        <f>VLOOKUP(M187,'ESO wayshrine node constants'!$A$3:$D$10003,4,FALSE)</f>
        <v>Hew's Bane</v>
      </c>
      <c r="AF187" s="3" t="str">
        <f>IF(AE187&lt;&gt;"",IF(AE187&lt;&gt;"LIBSETS_DROP_MECHANIC_MONSTER_NAME",VLOOKUP(AE187,'LibSets constants'!$I$4:$L$1000,3,FALSE),""),"")</f>
        <v/>
      </c>
      <c r="AG187" s="3" t="str">
        <f>IF(AE187&lt;&gt;"",IF(AE187&lt;&gt;"LIBSETS_DROP_MECHANIC_MONSTER_NAME",VLOOKUP(AE187,'LibSets constants'!$I$4:$L$1000,4,FALSE),""),"")</f>
        <v/>
      </c>
      <c r="AH187" s="3" t="str">
        <f>IF(G187&lt;&gt;"LIBSETS_SETTYPE_BATTLEGROUND",IF(G187&lt;&gt;"LIBSETS_SETTYPE_SPECIAL",IF(AI187&lt;&gt;"",VLOOKUP(AI187,'ESO zone constants'!$D$2:$H$4950,5,FALSE),""),""),"")</f>
        <v/>
      </c>
      <c r="AK187" s="3" t="str">
        <f>IF(AJ187&lt;&gt;"",IF(AJ187&lt;&gt;"LIBSETS_DROP_MECHANIC_MONSTER_NAME",VLOOKUP(AJ187,'LibSets constants'!$I$4:$L$1000,3,FALSE),""),"")</f>
        <v/>
      </c>
      <c r="AL187" s="3" t="str">
        <f>IF(AJ187&lt;&gt;"",IF(AJ187&lt;&gt;"LIBSETS_DROP_MECHANIC_MONSTER_NAME",VLOOKUP(AJ187,'LibSets constants'!$I$4:$L$1000,4,FALSE),""),"")</f>
        <v/>
      </c>
      <c r="AM187" s="3" t="str">
        <f>IF(G187&lt;&gt;"LIBSETS_SETTYPE_BATTLEGROUND",IF(G187&lt;&gt;"LIBSETS_SETTYPE_SPECIAL",IF(AN187&lt;&gt;"",VLOOKUP(AN187,'ESO zone constants'!$D$2:$H$4950,5,FALSE),""),""),"")</f>
        <v/>
      </c>
      <c r="AP187" s="3" t="str">
        <f>IF(AO187&lt;&gt;"",IF(AO187&lt;&gt;"LIBSETS_DROP_MECHANIC_MONSTER_NAME",VLOOKUP(AO187,'LibSets constants'!$I$4:$L$1000,3,FALSE),""),"")</f>
        <v/>
      </c>
      <c r="AQ187" s="3" t="str">
        <f>IF(AO187&lt;&gt;"",IF(AO187&lt;&gt;"LIBSETS_DROP_MECHANIC_MONSTER_NAME",VLOOKUP(AO187,'LibSets constants'!$I$4:$L$1000,4,FALSE),""),"")</f>
        <v/>
      </c>
      <c r="AR187" s="3" t="str">
        <f>IF(G187&lt;&gt;"LIBSETS_SETTYPE_BATTLEGROUND",IF(G187&lt;&gt;"LIBSETS_SETTYPE_SPECIAL",IF(AS187&lt;&gt;"",VLOOKUP(AS187,'ESO zone constants'!$D$2:$H$4950,5,FALSE),""),""),"")</f>
        <v/>
      </c>
      <c r="AU187" s="3" t="str">
        <f>IF(AT187&lt;&gt;"",IF(AT187&lt;&gt;"LIBSETS_DROP_MECHANIC_MONSTER_NAME",VLOOKUP(AT187,'LibSets constants'!$I$4:$L$1000,3,FALSE),""),"")</f>
        <v/>
      </c>
      <c r="AV187" s="3" t="str">
        <f>IF(AT187&lt;&gt;"",IF(AT187&lt;&gt;"LIBSETS_DROP_MECHANIC_MONSTER_NAME",VLOOKUP(AT187,'LibSets constants'!$I$4:$L$1000,4,FALSE),""),"")</f>
        <v/>
      </c>
      <c r="AW187" s="21" t="str">
        <f t="shared" si="13"/>
        <v>[224] = {wayshrines={257,257,257,}, traitsNeeded=5, dlcId=DLC_THIEVES_GUILD</v>
      </c>
      <c r="AX187" s="21" t="str">
        <f t="shared" si="14"/>
        <v>, zoneIds={816,816,816}, veteran=false</v>
      </c>
      <c r="AY187" s="21" t="str">
        <f t="shared" si="15"/>
        <v>, setType=LIBSETS_SETTYPE_CRAFTED</v>
      </c>
      <c r="AZ187" s="21" t="str">
        <f t="shared" si="16"/>
        <v>},</v>
      </c>
      <c r="BA187" s="21" t="str">
        <f t="shared" si="17"/>
        <v xml:space="preserve"> --Tava's Favor / Tavas Gunst   [Hew's Bane, Hew's Bane, Hew's Bane]</v>
      </c>
    </row>
    <row r="188" spans="1:53" x14ac:dyDescent="0.25">
      <c r="A188" s="5">
        <v>225</v>
      </c>
      <c r="B188" t="s">
        <v>1084</v>
      </c>
      <c r="C188" t="s">
        <v>1085</v>
      </c>
      <c r="D188" s="3">
        <f t="shared" si="12"/>
        <v>225</v>
      </c>
      <c r="G188" s="8" t="s">
        <v>1649</v>
      </c>
      <c r="I188" t="s">
        <v>97</v>
      </c>
      <c r="J188" t="s">
        <v>97</v>
      </c>
      <c r="K188">
        <v>257</v>
      </c>
      <c r="L188">
        <v>257</v>
      </c>
      <c r="M188">
        <v>257</v>
      </c>
      <c r="N188">
        <v>7</v>
      </c>
      <c r="P188" s="3">
        <f>IF(AND(G188&lt;&gt;"LIBSETS_SETTYPE_BATTLEGROUND",G188&lt;&gt;"LIBSETS_SETTYPE_SPECIAL",G188&lt;&gt;"LIBSETS_SETTYPE_MYTHIC"), IF(Q188&lt;&gt;"",VLOOKUP(Q188,'ESO zone constants'!$D$2:$H$4950,5,FALSE),""),"")</f>
        <v>816</v>
      </c>
      <c r="Q188" t="str">
        <f>IF(OR(K188="",K188&lt;=0,ISERROR(K188)),IF(AND(O188&lt;&gt;"",NOT(ISERROR(O188))),O188, ""),VLOOKUP(K188,'ESO wayshrine node constants'!$A$3:$D$10003,4,FALSE))</f>
        <v>Hew's Bane</v>
      </c>
      <c r="S188" s="19" t="str">
        <f>IF(AND(R188&lt;&gt;"",NOT(ISERROR(R188))),R188,IF(P188&lt;&gt;"",IF(NOT(ISERROR(VLOOKUP(P188,'ESO Dungeon constants'!$D$3:$H$9999,5,FALSE))),VLOOKUP(P188,'ESO Dungeon constants'!$D$3:$I$9999,6,FALSE),VLOOKUP(P188,'ESO zone constants'!$H$2:$K$9984,4,FALSE)),""))</f>
        <v>DLC_THIEVES_GUILD</v>
      </c>
      <c r="T188" s="3" t="str">
        <f>IF(S188&lt;&gt;"",VLOOKUP(S188,'LibSets constants'!$B$4:$C$1000,2,FALSE),"")</f>
        <v>Thieves Guild</v>
      </c>
      <c r="V188" s="3" t="str">
        <f>IF(U188&lt;&gt;"",IF(U188&lt;&gt;"LIBSETS_DROP_MECHANIC_MONSTER_NAME",VLOOKUP(U188,'LibSets constants'!$I$4:$L$1000,3,FALSE),""),"")</f>
        <v/>
      </c>
      <c r="W188" s="40" t="str">
        <f>IF(U188&lt;&gt;"",IF(U188&lt;&gt;"LIBSETS_DROP_MECHANIC_MONSTER_NAME",VLOOKUP(U188,'LibSets constants'!$I$4:$L$1000,4,FALSE),""),"")</f>
        <v/>
      </c>
      <c r="X188" s="3">
        <f>IF(G188&lt;&gt;"LIBSETS_SETTYPE_BATTLEGROUND",IF(G188&lt;&gt;"LIBSETS_SETTYPE_SPECIAL",IF(Y188&lt;&gt;"",VLOOKUP(Y188,'ESO zone constants'!$D$2:$H$4950,5,FALSE),""),""),"")</f>
        <v>816</v>
      </c>
      <c r="Y188" t="str">
        <f>VLOOKUP(L188,'ESO wayshrine node constants'!$A$3:$D$10003,4,FALSE)</f>
        <v>Hew's Bane</v>
      </c>
      <c r="AA188" s="3" t="str">
        <f>IF(Z188&lt;&gt;"",IF(Z188&lt;&gt;"LIBSETS_DROP_MECHANIC_MONSTER_NAME",VLOOKUP(Z188,'LibSets constants'!$I$4:$L$1000,3,FALSE),""),"")</f>
        <v/>
      </c>
      <c r="AB188" s="3" t="str">
        <f>IF(Z188&lt;&gt;"",IF(Z188&lt;&gt;"LIBSETS_DROP_MECHANIC_MONSTER_NAME",VLOOKUP(Z188,'LibSets constants'!$I$4:$L$1000,4,FALSE),""),"")</f>
        <v/>
      </c>
      <c r="AC188" s="3">
        <f>IF(G188&lt;&gt;"LIBSETS_SETTYPE_BATTLEGROUND",IF(G188&lt;&gt;"LIBSETS_SETTYPE_SPECIAL",IF(AD188&lt;&gt;"",VLOOKUP(AD188,'ESO zone constants'!$D$2:$H$4950,5,FALSE),""),""),"")</f>
        <v>816</v>
      </c>
      <c r="AD188" t="str">
        <f>VLOOKUP(M188,'ESO wayshrine node constants'!$A$3:$D$10003,4,FALSE)</f>
        <v>Hew's Bane</v>
      </c>
      <c r="AF188" s="3" t="str">
        <f>IF(AE188&lt;&gt;"",IF(AE188&lt;&gt;"LIBSETS_DROP_MECHANIC_MONSTER_NAME",VLOOKUP(AE188,'LibSets constants'!$I$4:$L$1000,3,FALSE),""),"")</f>
        <v/>
      </c>
      <c r="AG188" s="3" t="str">
        <f>IF(AE188&lt;&gt;"",IF(AE188&lt;&gt;"LIBSETS_DROP_MECHANIC_MONSTER_NAME",VLOOKUP(AE188,'LibSets constants'!$I$4:$L$1000,4,FALSE),""),"")</f>
        <v/>
      </c>
      <c r="AH188" s="3" t="str">
        <f>IF(G188&lt;&gt;"LIBSETS_SETTYPE_BATTLEGROUND",IF(G188&lt;&gt;"LIBSETS_SETTYPE_SPECIAL",IF(AI188&lt;&gt;"",VLOOKUP(AI188,'ESO zone constants'!$D$2:$H$4950,5,FALSE),""),""),"")</f>
        <v/>
      </c>
      <c r="AK188" s="3" t="str">
        <f>IF(AJ188&lt;&gt;"",IF(AJ188&lt;&gt;"LIBSETS_DROP_MECHANIC_MONSTER_NAME",VLOOKUP(AJ188,'LibSets constants'!$I$4:$L$1000,3,FALSE),""),"")</f>
        <v/>
      </c>
      <c r="AL188" s="3" t="str">
        <f>IF(AJ188&lt;&gt;"",IF(AJ188&lt;&gt;"LIBSETS_DROP_MECHANIC_MONSTER_NAME",VLOOKUP(AJ188,'LibSets constants'!$I$4:$L$1000,4,FALSE),""),"")</f>
        <v/>
      </c>
      <c r="AM188" s="3" t="str">
        <f>IF(G188&lt;&gt;"LIBSETS_SETTYPE_BATTLEGROUND",IF(G188&lt;&gt;"LIBSETS_SETTYPE_SPECIAL",IF(AN188&lt;&gt;"",VLOOKUP(AN188,'ESO zone constants'!$D$2:$H$4950,5,FALSE),""),""),"")</f>
        <v/>
      </c>
      <c r="AP188" s="3" t="str">
        <f>IF(AO188&lt;&gt;"",IF(AO188&lt;&gt;"LIBSETS_DROP_MECHANIC_MONSTER_NAME",VLOOKUP(AO188,'LibSets constants'!$I$4:$L$1000,3,FALSE),""),"")</f>
        <v/>
      </c>
      <c r="AQ188" s="3" t="str">
        <f>IF(AO188&lt;&gt;"",IF(AO188&lt;&gt;"LIBSETS_DROP_MECHANIC_MONSTER_NAME",VLOOKUP(AO188,'LibSets constants'!$I$4:$L$1000,4,FALSE),""),"")</f>
        <v/>
      </c>
      <c r="AR188" s="3" t="str">
        <f>IF(G188&lt;&gt;"LIBSETS_SETTYPE_BATTLEGROUND",IF(G188&lt;&gt;"LIBSETS_SETTYPE_SPECIAL",IF(AS188&lt;&gt;"",VLOOKUP(AS188,'ESO zone constants'!$D$2:$H$4950,5,FALSE),""),""),"")</f>
        <v/>
      </c>
      <c r="AU188" s="3" t="str">
        <f>IF(AT188&lt;&gt;"",IF(AT188&lt;&gt;"LIBSETS_DROP_MECHANIC_MONSTER_NAME",VLOOKUP(AT188,'LibSets constants'!$I$4:$L$1000,3,FALSE),""),"")</f>
        <v/>
      </c>
      <c r="AV188" s="3" t="str">
        <f>IF(AT188&lt;&gt;"",IF(AT188&lt;&gt;"LIBSETS_DROP_MECHANIC_MONSTER_NAME",VLOOKUP(AT188,'LibSets constants'!$I$4:$L$1000,4,FALSE),""),"")</f>
        <v/>
      </c>
      <c r="AW188" s="21" t="str">
        <f t="shared" si="13"/>
        <v>[225] = {wayshrines={257,257,257,}, traitsNeeded=7, dlcId=DLC_THIEVES_GUILD</v>
      </c>
      <c r="AX188" s="21" t="str">
        <f t="shared" si="14"/>
        <v>, zoneIds={816,816,816}, veteran=false</v>
      </c>
      <c r="AY188" s="21" t="str">
        <f t="shared" si="15"/>
        <v>, setType=LIBSETS_SETTYPE_CRAFTED</v>
      </c>
      <c r="AZ188" s="21" t="str">
        <f t="shared" si="16"/>
        <v>},</v>
      </c>
      <c r="BA188" s="21" t="str">
        <f t="shared" si="17"/>
        <v xml:space="preserve"> --Clever Alchemist / Schlauer Alchemist   [Hew's Bane, Hew's Bane, Hew's Bane]</v>
      </c>
    </row>
    <row r="189" spans="1:53" x14ac:dyDescent="0.25">
      <c r="A189" s="5">
        <v>226</v>
      </c>
      <c r="B189" t="s">
        <v>1086</v>
      </c>
      <c r="C189" t="s">
        <v>1087</v>
      </c>
      <c r="D189" s="3">
        <f t="shared" si="12"/>
        <v>226</v>
      </c>
      <c r="G189" s="8" t="s">
        <v>1649</v>
      </c>
      <c r="I189" t="s">
        <v>97</v>
      </c>
      <c r="J189" t="s">
        <v>97</v>
      </c>
      <c r="K189">
        <v>255</v>
      </c>
      <c r="L189">
        <v>255</v>
      </c>
      <c r="M189">
        <v>255</v>
      </c>
      <c r="N189">
        <v>9</v>
      </c>
      <c r="P189" s="3">
        <f>IF(AND(G189&lt;&gt;"LIBSETS_SETTYPE_BATTLEGROUND",G189&lt;&gt;"LIBSETS_SETTYPE_SPECIAL",G189&lt;&gt;"LIBSETS_SETTYPE_MYTHIC"), IF(Q189&lt;&gt;"",VLOOKUP(Q189,'ESO zone constants'!$D$2:$H$4950,5,FALSE),""),"")</f>
        <v>816</v>
      </c>
      <c r="Q189" t="str">
        <f>IF(OR(K189="",K189&lt;=0,ISERROR(K189)),IF(AND(O189&lt;&gt;"",NOT(ISERROR(O189))),O189, ""),VLOOKUP(K189,'ESO wayshrine node constants'!$A$3:$D$10003,4,FALSE))</f>
        <v>Hew's Bane</v>
      </c>
      <c r="S189" s="19" t="str">
        <f>IF(AND(R189&lt;&gt;"",NOT(ISERROR(R189))),R189,IF(P189&lt;&gt;"",IF(NOT(ISERROR(VLOOKUP(P189,'ESO Dungeon constants'!$D$3:$H$9999,5,FALSE))),VLOOKUP(P189,'ESO Dungeon constants'!$D$3:$I$9999,6,FALSE),VLOOKUP(P189,'ESO zone constants'!$H$2:$K$9984,4,FALSE)),""))</f>
        <v>DLC_THIEVES_GUILD</v>
      </c>
      <c r="T189" s="3" t="str">
        <f>IF(S189&lt;&gt;"",VLOOKUP(S189,'LibSets constants'!$B$4:$C$1000,2,FALSE),"")</f>
        <v>Thieves Guild</v>
      </c>
      <c r="V189" s="3" t="str">
        <f>IF(U189&lt;&gt;"",IF(U189&lt;&gt;"LIBSETS_DROP_MECHANIC_MONSTER_NAME",VLOOKUP(U189,'LibSets constants'!$I$4:$L$1000,3,FALSE),""),"")</f>
        <v/>
      </c>
      <c r="W189" s="40" t="str">
        <f>IF(U189&lt;&gt;"",IF(U189&lt;&gt;"LIBSETS_DROP_MECHANIC_MONSTER_NAME",VLOOKUP(U189,'LibSets constants'!$I$4:$L$1000,4,FALSE),""),"")</f>
        <v/>
      </c>
      <c r="X189" s="3">
        <f>IF(G189&lt;&gt;"LIBSETS_SETTYPE_BATTLEGROUND",IF(G189&lt;&gt;"LIBSETS_SETTYPE_SPECIAL",IF(Y189&lt;&gt;"",VLOOKUP(Y189,'ESO zone constants'!$D$2:$H$4950,5,FALSE),""),""),"")</f>
        <v>816</v>
      </c>
      <c r="Y189" t="str">
        <f>VLOOKUP(L189,'ESO wayshrine node constants'!$A$3:$D$10003,4,FALSE)</f>
        <v>Hew's Bane</v>
      </c>
      <c r="AA189" s="3" t="str">
        <f>IF(Z189&lt;&gt;"",IF(Z189&lt;&gt;"LIBSETS_DROP_MECHANIC_MONSTER_NAME",VLOOKUP(Z189,'LibSets constants'!$I$4:$L$1000,3,FALSE),""),"")</f>
        <v/>
      </c>
      <c r="AB189" s="3" t="str">
        <f>IF(Z189&lt;&gt;"",IF(Z189&lt;&gt;"LIBSETS_DROP_MECHANIC_MONSTER_NAME",VLOOKUP(Z189,'LibSets constants'!$I$4:$L$1000,4,FALSE),""),"")</f>
        <v/>
      </c>
      <c r="AC189" s="3">
        <f>IF(G189&lt;&gt;"LIBSETS_SETTYPE_BATTLEGROUND",IF(G189&lt;&gt;"LIBSETS_SETTYPE_SPECIAL",IF(AD189&lt;&gt;"",VLOOKUP(AD189,'ESO zone constants'!$D$2:$H$4950,5,FALSE),""),""),"")</f>
        <v>816</v>
      </c>
      <c r="AD189" t="str">
        <f>VLOOKUP(M189,'ESO wayshrine node constants'!$A$3:$D$10003,4,FALSE)</f>
        <v>Hew's Bane</v>
      </c>
      <c r="AF189" s="3" t="str">
        <f>IF(AE189&lt;&gt;"",IF(AE189&lt;&gt;"LIBSETS_DROP_MECHANIC_MONSTER_NAME",VLOOKUP(AE189,'LibSets constants'!$I$4:$L$1000,3,FALSE),""),"")</f>
        <v/>
      </c>
      <c r="AG189" s="3" t="str">
        <f>IF(AE189&lt;&gt;"",IF(AE189&lt;&gt;"LIBSETS_DROP_MECHANIC_MONSTER_NAME",VLOOKUP(AE189,'LibSets constants'!$I$4:$L$1000,4,FALSE),""),"")</f>
        <v/>
      </c>
      <c r="AH189" s="3" t="str">
        <f>IF(G189&lt;&gt;"LIBSETS_SETTYPE_BATTLEGROUND",IF(G189&lt;&gt;"LIBSETS_SETTYPE_SPECIAL",IF(AI189&lt;&gt;"",VLOOKUP(AI189,'ESO zone constants'!$D$2:$H$4950,5,FALSE),""),""),"")</f>
        <v/>
      </c>
      <c r="AK189" s="3" t="str">
        <f>IF(AJ189&lt;&gt;"",IF(AJ189&lt;&gt;"LIBSETS_DROP_MECHANIC_MONSTER_NAME",VLOOKUP(AJ189,'LibSets constants'!$I$4:$L$1000,3,FALSE),""),"")</f>
        <v/>
      </c>
      <c r="AL189" s="3" t="str">
        <f>IF(AJ189&lt;&gt;"",IF(AJ189&lt;&gt;"LIBSETS_DROP_MECHANIC_MONSTER_NAME",VLOOKUP(AJ189,'LibSets constants'!$I$4:$L$1000,4,FALSE),""),"")</f>
        <v/>
      </c>
      <c r="AM189" s="3" t="str">
        <f>IF(G189&lt;&gt;"LIBSETS_SETTYPE_BATTLEGROUND",IF(G189&lt;&gt;"LIBSETS_SETTYPE_SPECIAL",IF(AN189&lt;&gt;"",VLOOKUP(AN189,'ESO zone constants'!$D$2:$H$4950,5,FALSE),""),""),"")</f>
        <v/>
      </c>
      <c r="AP189" s="3" t="str">
        <f>IF(AO189&lt;&gt;"",IF(AO189&lt;&gt;"LIBSETS_DROP_MECHANIC_MONSTER_NAME",VLOOKUP(AO189,'LibSets constants'!$I$4:$L$1000,3,FALSE),""),"")</f>
        <v/>
      </c>
      <c r="AQ189" s="3" t="str">
        <f>IF(AO189&lt;&gt;"",IF(AO189&lt;&gt;"LIBSETS_DROP_MECHANIC_MONSTER_NAME",VLOOKUP(AO189,'LibSets constants'!$I$4:$L$1000,4,FALSE),""),"")</f>
        <v/>
      </c>
      <c r="AR189" s="3" t="str">
        <f>IF(G189&lt;&gt;"LIBSETS_SETTYPE_BATTLEGROUND",IF(G189&lt;&gt;"LIBSETS_SETTYPE_SPECIAL",IF(AS189&lt;&gt;"",VLOOKUP(AS189,'ESO zone constants'!$D$2:$H$4950,5,FALSE),""),""),"")</f>
        <v/>
      </c>
      <c r="AU189" s="3" t="str">
        <f>IF(AT189&lt;&gt;"",IF(AT189&lt;&gt;"LIBSETS_DROP_MECHANIC_MONSTER_NAME",VLOOKUP(AT189,'LibSets constants'!$I$4:$L$1000,3,FALSE),""),"")</f>
        <v/>
      </c>
      <c r="AV189" s="3" t="str">
        <f>IF(AT189&lt;&gt;"",IF(AT189&lt;&gt;"LIBSETS_DROP_MECHANIC_MONSTER_NAME",VLOOKUP(AT189,'LibSets constants'!$I$4:$L$1000,4,FALSE),""),"")</f>
        <v/>
      </c>
      <c r="AW189" s="21" t="str">
        <f t="shared" si="13"/>
        <v>[226] = {wayshrines={255,255,255,}, traitsNeeded=9, dlcId=DLC_THIEVES_GUILD</v>
      </c>
      <c r="AX189" s="21" t="str">
        <f t="shared" si="14"/>
        <v>, zoneIds={816,816,816}, veteran=false</v>
      </c>
      <c r="AY189" s="21" t="str">
        <f t="shared" si="15"/>
        <v>, setType=LIBSETS_SETTYPE_CRAFTED</v>
      </c>
      <c r="AZ189" s="21" t="str">
        <f t="shared" si="16"/>
        <v>},</v>
      </c>
      <c r="BA189" s="21" t="str">
        <f t="shared" si="17"/>
        <v xml:space="preserve"> --Eternal Hunt / Ewige Jagd   [Hew's Bane, Hew's Bane, Hew's Bane]</v>
      </c>
    </row>
    <row r="190" spans="1:53" x14ac:dyDescent="0.25">
      <c r="A190" s="12">
        <v>227</v>
      </c>
      <c r="B190" t="s">
        <v>1088</v>
      </c>
      <c r="C190" t="s">
        <v>1089</v>
      </c>
      <c r="D190" s="3">
        <f t="shared" si="12"/>
        <v>227</v>
      </c>
      <c r="G190" s="8" t="s">
        <v>1655</v>
      </c>
      <c r="I190" t="s">
        <v>97</v>
      </c>
      <c r="J190" t="s">
        <v>97</v>
      </c>
      <c r="K190">
        <v>-1</v>
      </c>
      <c r="L190">
        <v>-1</v>
      </c>
      <c r="M190">
        <v>-1</v>
      </c>
      <c r="N190">
        <v>0</v>
      </c>
      <c r="O190" s="70" t="s">
        <v>515</v>
      </c>
      <c r="P190" s="3">
        <f>IF(AND(G190&lt;&gt;"LIBSETS_SETTYPE_BATTLEGROUND",G190&lt;&gt;"LIBSETS_SETTYPE_SPECIAL",G190&lt;&gt;"LIBSETS_SETTYPE_MYTHIC"), IF(Q190&lt;&gt;"",VLOOKUP(Q190,'ESO zone constants'!$D$2:$H$4950,5,FALSE),""),"")</f>
        <v>816</v>
      </c>
      <c r="Q190" t="str">
        <f>IF(OR(K190="",K190&lt;=0,ISERROR(K190)),IF(AND(O190&lt;&gt;"",NOT(ISERROR(O190))),O190, ""),VLOOKUP(K190,'ESO wayshrine node constants'!$A$3:$D$10003,4,FALSE))</f>
        <v>Hew's Bane</v>
      </c>
      <c r="S190" s="19" t="str">
        <f>IF(AND(R190&lt;&gt;"",NOT(ISERROR(R190))),R190,IF(P190&lt;&gt;"",IF(NOT(ISERROR(VLOOKUP(P190,'ESO Dungeon constants'!$D$3:$H$9999,5,FALSE))),VLOOKUP(P190,'ESO Dungeon constants'!$D$3:$I$9999,6,FALSE),VLOOKUP(P190,'ESO zone constants'!$H$2:$K$9984,4,FALSE)),""))</f>
        <v>DLC_THIEVES_GUILD</v>
      </c>
      <c r="T190" s="3" t="str">
        <f>IF(S190&lt;&gt;"",VLOOKUP(S190,'LibSets constants'!$B$4:$C$1000,2,FALSE),"")</f>
        <v>Thieves Guild</v>
      </c>
      <c r="U190" s="33" t="s">
        <v>1742</v>
      </c>
      <c r="V190" s="3" t="str">
        <f>IF(U190&lt;&gt;"",IF(U190&lt;&gt;"LIBSETS_DROP_MECHANIC_MONSTER_NAME",VLOOKUP(U190,'LibSets constants'!$I$4:$L$1000,3,FALSE),""),"")</f>
        <v>Delve bosses have a chance to drop a waist or feet.</v>
      </c>
      <c r="W190" s="3" t="str">
        <f>IF(U190&lt;&gt;"",IF(U190&lt;&gt;"LIBSETS_DROP_MECHANIC_MONSTER_NAME",VLOOKUP(U190,'LibSets constants'!$I$4:$L$1000,4,FALSE),""),"")</f>
        <v>Bosse in Gewölben haben die Chance, eine Taille oder Füße fallen zu lassen.</v>
      </c>
      <c r="X190" s="3" t="str">
        <f>IF(G190&lt;&gt;"LIBSETS_SETTYPE_BATTLEGROUND",IF(G190&lt;&gt;"LIBSETS_SETTYPE_SPECIAL",IF(Y190&lt;&gt;"",VLOOKUP(Y190,'ESO zone constants'!$D$2:$H$4950,5,FALSE),""),""),"")</f>
        <v/>
      </c>
      <c r="Z190" s="33" t="s">
        <v>1743</v>
      </c>
      <c r="AA190" s="3" t="str">
        <f>IF(Z190&lt;&gt;"",IF(Z190&lt;&gt;"LIBSETS_DROP_MECHANIC_MONSTER_NAME",VLOOKUP(Z190,'LibSets constants'!$I$4:$L$1000,3,FALSE),""),"")</f>
        <v>Overland group bosses have a 100% chance to drop head, chest, legs, or weapon.</v>
      </c>
      <c r="AB190" s="3" t="str">
        <f>IF(Z190&lt;&gt;"",IF(Z190&lt;&gt;"LIBSETS_DROP_MECHANIC_MONSTER_NAME",VLOOKUP(Z190,'LibSets constants'!$I$4:$L$1000,4,FALSE),""),"")</f>
        <v>Überland Gruppenbosse haben eine Chance von 100%, Kopf, Brust, Beine oder Waffen fallen zu lassen.</v>
      </c>
      <c r="AC190" s="3" t="str">
        <f>IF(G190&lt;&gt;"LIBSETS_SETTYPE_BATTLEGROUND",IF(G190&lt;&gt;"LIBSETS_SETTYPE_SPECIAL",IF(AD190&lt;&gt;"",VLOOKUP(AD190,'ESO zone constants'!$D$2:$H$4950,5,FALSE),""),""),"")</f>
        <v/>
      </c>
      <c r="AE190" s="33" t="s">
        <v>1744</v>
      </c>
      <c r="AF190" s="3" t="str">
        <f>IF(AE190&lt;&gt;"",IF(AE190&lt;&gt;"LIBSETS_DROP_MECHANIC_MONSTER_NAME",VLOOKUP(AE190,'LibSets constants'!$I$4:$L$1000,3,FALSE),""),"")</f>
        <v>Public dungeon bosses have a chance to drop a shoulder, hand, or weapon.</v>
      </c>
      <c r="AG190" s="3" t="str">
        <f>IF(AE190&lt;&gt;"",IF(AE190&lt;&gt;"LIBSETS_DROP_MECHANIC_MONSTER_NAME",VLOOKUP(AE190,'LibSets constants'!$I$4:$L$1000,4,FALSE),""),"")</f>
        <v>Öffentliche Dungeon-Bosse haben die Möglichkeit, eine Schulter, Handschuhe oder eine Waffe fallen zu lassen.</v>
      </c>
      <c r="AH190" s="3" t="str">
        <f>IF(G190&lt;&gt;"LIBSETS_SETTYPE_BATTLEGROUND",IF(G190&lt;&gt;"LIBSETS_SETTYPE_SPECIAL",IF(AI190&lt;&gt;"",VLOOKUP(AI190,'ESO zone constants'!$D$2:$H$4950,5,FALSE),""),""),"")</f>
        <v/>
      </c>
      <c r="AJ190" s="33" t="s">
        <v>1745</v>
      </c>
      <c r="AK190" s="3" t="str">
        <f>IF(AJ190&lt;&gt;"",IF(AJ190&lt;&gt;"LIBSETS_DROP_MECHANIC_MONSTER_NAME",VLOOKUP(AJ190,'LibSets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0" s="3" t="str">
        <f>IF(AJ190&lt;&gt;"",IF(AJ190&lt;&gt;"LIBSETS_DROP_MECHANIC_MONSTER_NAME",VLOOKUP(AJ190,'LibSets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0" s="3" t="str">
        <f>IF(G190&lt;&gt;"LIBSETS_SETTYPE_BATTLEGROUND",IF(G190&lt;&gt;"LIBSETS_SETTYPE_SPECIAL",IF(AN190&lt;&gt;"",VLOOKUP(AN190,'ESO zone constants'!$D$2:$H$4950,5,FALSE),""),""),"")</f>
        <v/>
      </c>
      <c r="AP190" s="3" t="str">
        <f>IF(AO190&lt;&gt;"",IF(AO190&lt;&gt;"LIBSETS_DROP_MECHANIC_MONSTER_NAME",VLOOKUP(AO190,'LibSets constants'!$I$4:$L$1000,3,FALSE),""),"")</f>
        <v/>
      </c>
      <c r="AQ190" s="3" t="str">
        <f>IF(AO190&lt;&gt;"",IF(AO190&lt;&gt;"LIBSETS_DROP_MECHANIC_MONSTER_NAME",VLOOKUP(AO190,'LibSets constants'!$I$4:$L$1000,4,FALSE),""),"")</f>
        <v/>
      </c>
      <c r="AR190" s="3" t="str">
        <f>IF(G190&lt;&gt;"LIBSETS_SETTYPE_BATTLEGROUND",IF(G190&lt;&gt;"LIBSETS_SETTYPE_SPECIAL",IF(AS190&lt;&gt;"",VLOOKUP(AS190,'ESO zone constants'!$D$2:$H$4950,5,FALSE),""),""),"")</f>
        <v/>
      </c>
      <c r="AU190" s="3" t="str">
        <f>IF(AT190&lt;&gt;"",IF(AT190&lt;&gt;"LIBSETS_DROP_MECHANIC_MONSTER_NAME",VLOOKUP(AT190,'LibSets constants'!$I$4:$L$1000,3,FALSE),""),"")</f>
        <v/>
      </c>
      <c r="AV190" s="3" t="str">
        <f>IF(AT190&lt;&gt;"",IF(AT190&lt;&gt;"LIBSETS_DROP_MECHANIC_MONSTER_NAME",VLOOKUP(AT190,'LibSets constants'!$I$4:$L$1000,4,FALSE),""),"")</f>
        <v/>
      </c>
      <c r="AW190" s="21" t="str">
        <f t="shared" si="13"/>
        <v>[227] = {wayshrines={-1,-1,-1,}, dlcId=DLC_THIEVES_GUILD</v>
      </c>
      <c r="AX190" s="21" t="str">
        <f t="shared" si="14"/>
        <v>, zoneIds={816}, veteran=false</v>
      </c>
      <c r="AY190" s="21" t="str">
        <f t="shared" si="15"/>
        <v>, setType=LIBSETS_SETTYPE_OVERLAND</v>
      </c>
      <c r="AZ190" s="21" t="str">
        <f t="shared" si="16"/>
        <v>, dropMechanic={LIBSETS_DROP_MECHANIC_OVERLAND_BOSS_DELVE,LIBSETS_DROP_MECHANIC_OVERLAND_WORLDBOSS,LIBSETS_DROP_MECHANIC_OVERLAND_BOSS_PUBLIC_DUNGEON,LIBSETS_DROP_MECHANIC_OVERLAND_CHEST}},</v>
      </c>
      <c r="BA190" s="21" t="str">
        <f t="shared" si="17"/>
        <v xml:space="preserve"> --Bahraha's Curse / Bahrahas Fluch   [Hew's Bane]</v>
      </c>
    </row>
    <row r="191" spans="1:53" x14ac:dyDescent="0.25">
      <c r="A191" s="12">
        <v>228</v>
      </c>
      <c r="B191" t="s">
        <v>1090</v>
      </c>
      <c r="C191" t="s">
        <v>1091</v>
      </c>
      <c r="D191" s="3">
        <f t="shared" si="12"/>
        <v>228</v>
      </c>
      <c r="G191" s="8" t="s">
        <v>1655</v>
      </c>
      <c r="I191" t="s">
        <v>97</v>
      </c>
      <c r="J191" t="s">
        <v>97</v>
      </c>
      <c r="K191">
        <v>-1</v>
      </c>
      <c r="L191">
        <v>-1</v>
      </c>
      <c r="M191">
        <v>-1</v>
      </c>
      <c r="N191">
        <v>0</v>
      </c>
      <c r="O191" s="70" t="s">
        <v>515</v>
      </c>
      <c r="P191" s="3">
        <f>IF(AND(G191&lt;&gt;"LIBSETS_SETTYPE_BATTLEGROUND",G191&lt;&gt;"LIBSETS_SETTYPE_SPECIAL",G191&lt;&gt;"LIBSETS_SETTYPE_MYTHIC"), IF(Q191&lt;&gt;"",VLOOKUP(Q191,'ESO zone constants'!$D$2:$H$4950,5,FALSE),""),"")</f>
        <v>816</v>
      </c>
      <c r="Q191" t="str">
        <f>IF(OR(K191="",K191&lt;=0,ISERROR(K191)),IF(AND(O191&lt;&gt;"",NOT(ISERROR(O191))),O191, ""),VLOOKUP(K191,'ESO wayshrine node constants'!$A$3:$D$10003,4,FALSE))</f>
        <v>Hew's Bane</v>
      </c>
      <c r="S191" s="19" t="str">
        <f>IF(AND(R191&lt;&gt;"",NOT(ISERROR(R191))),R191,IF(P191&lt;&gt;"",IF(NOT(ISERROR(VLOOKUP(P191,'ESO Dungeon constants'!$D$3:$H$9999,5,FALSE))),VLOOKUP(P191,'ESO Dungeon constants'!$D$3:$I$9999,6,FALSE),VLOOKUP(P191,'ESO zone constants'!$H$2:$K$9984,4,FALSE)),""))</f>
        <v>DLC_THIEVES_GUILD</v>
      </c>
      <c r="T191" s="3" t="str">
        <f>IF(S191&lt;&gt;"",VLOOKUP(S191,'LibSets constants'!$B$4:$C$1000,2,FALSE),"")</f>
        <v>Thieves Guild</v>
      </c>
      <c r="U191" s="33" t="s">
        <v>1742</v>
      </c>
      <c r="V191" s="3" t="str">
        <f>IF(U191&lt;&gt;"",IF(U191&lt;&gt;"LIBSETS_DROP_MECHANIC_MONSTER_NAME",VLOOKUP(U191,'LibSets constants'!$I$4:$L$1000,3,FALSE),""),"")</f>
        <v>Delve bosses have a chance to drop a waist or feet.</v>
      </c>
      <c r="W191" s="3" t="str">
        <f>IF(U191&lt;&gt;"",IF(U191&lt;&gt;"LIBSETS_DROP_MECHANIC_MONSTER_NAME",VLOOKUP(U191,'LibSets constants'!$I$4:$L$1000,4,FALSE),""),"")</f>
        <v>Bosse in Gewölben haben die Chance, eine Taille oder Füße fallen zu lassen.</v>
      </c>
      <c r="X191" s="3" t="str">
        <f>IF(G191&lt;&gt;"LIBSETS_SETTYPE_BATTLEGROUND",IF(G191&lt;&gt;"LIBSETS_SETTYPE_SPECIAL",IF(Y191&lt;&gt;"",VLOOKUP(Y191,'ESO zone constants'!$D$2:$H$4950,5,FALSE),""),""),"")</f>
        <v/>
      </c>
      <c r="Z191" s="33" t="s">
        <v>1743</v>
      </c>
      <c r="AA191" s="3" t="str">
        <f>IF(Z191&lt;&gt;"",IF(Z191&lt;&gt;"LIBSETS_DROP_MECHANIC_MONSTER_NAME",VLOOKUP(Z191,'LibSets constants'!$I$4:$L$1000,3,FALSE),""),"")</f>
        <v>Overland group bosses have a 100% chance to drop head, chest, legs, or weapon.</v>
      </c>
      <c r="AB191" s="3" t="str">
        <f>IF(Z191&lt;&gt;"",IF(Z191&lt;&gt;"LIBSETS_DROP_MECHANIC_MONSTER_NAME",VLOOKUP(Z191,'LibSets constants'!$I$4:$L$1000,4,FALSE),""),"")</f>
        <v>Überland Gruppenbosse haben eine Chance von 100%, Kopf, Brust, Beine oder Waffen fallen zu lassen.</v>
      </c>
      <c r="AC191" s="3" t="str">
        <f>IF(G191&lt;&gt;"LIBSETS_SETTYPE_BATTLEGROUND",IF(G191&lt;&gt;"LIBSETS_SETTYPE_SPECIAL",IF(AD191&lt;&gt;"",VLOOKUP(AD191,'ESO zone constants'!$D$2:$H$4950,5,FALSE),""),""),"")</f>
        <v/>
      </c>
      <c r="AE191" s="33" t="s">
        <v>1744</v>
      </c>
      <c r="AF191" s="3" t="str">
        <f>IF(AE191&lt;&gt;"",IF(AE191&lt;&gt;"LIBSETS_DROP_MECHANIC_MONSTER_NAME",VLOOKUP(AE191,'LibSets constants'!$I$4:$L$1000,3,FALSE),""),"")</f>
        <v>Public dungeon bosses have a chance to drop a shoulder, hand, or weapon.</v>
      </c>
      <c r="AG191" s="3" t="str">
        <f>IF(AE191&lt;&gt;"",IF(AE191&lt;&gt;"LIBSETS_DROP_MECHANIC_MONSTER_NAME",VLOOKUP(AE191,'LibSets constants'!$I$4:$L$1000,4,FALSE),""),"")</f>
        <v>Öffentliche Dungeon-Bosse haben die Möglichkeit, eine Schulter, Handschuhe oder eine Waffe fallen zu lassen.</v>
      </c>
      <c r="AH191" s="3" t="str">
        <f>IF(G191&lt;&gt;"LIBSETS_SETTYPE_BATTLEGROUND",IF(G191&lt;&gt;"LIBSETS_SETTYPE_SPECIAL",IF(AI191&lt;&gt;"",VLOOKUP(AI191,'ESO zone constants'!$D$2:$H$4950,5,FALSE),""),""),"")</f>
        <v/>
      </c>
      <c r="AJ191" s="33" t="s">
        <v>1745</v>
      </c>
      <c r="AK191" s="3" t="str">
        <f>IF(AJ191&lt;&gt;"",IF(AJ191&lt;&gt;"LIBSETS_DROP_MECHANIC_MONSTER_NAME",VLOOKUP(AJ191,'LibSets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1" s="3" t="str">
        <f>IF(AJ191&lt;&gt;"",IF(AJ191&lt;&gt;"LIBSETS_DROP_MECHANIC_MONSTER_NAME",VLOOKUP(AJ191,'LibSets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1" s="3" t="str">
        <f>IF(G191&lt;&gt;"LIBSETS_SETTYPE_BATTLEGROUND",IF(G191&lt;&gt;"LIBSETS_SETTYPE_SPECIAL",IF(AN191&lt;&gt;"",VLOOKUP(AN191,'ESO zone constants'!$D$2:$H$4950,5,FALSE),""),""),"")</f>
        <v/>
      </c>
      <c r="AP191" s="3" t="str">
        <f>IF(AO191&lt;&gt;"",IF(AO191&lt;&gt;"LIBSETS_DROP_MECHANIC_MONSTER_NAME",VLOOKUP(AO191,'LibSets constants'!$I$4:$L$1000,3,FALSE),""),"")</f>
        <v/>
      </c>
      <c r="AQ191" s="3" t="str">
        <f>IF(AO191&lt;&gt;"",IF(AO191&lt;&gt;"LIBSETS_DROP_MECHANIC_MONSTER_NAME",VLOOKUP(AO191,'LibSets constants'!$I$4:$L$1000,4,FALSE),""),"")</f>
        <v/>
      </c>
      <c r="AR191" s="3" t="str">
        <f>IF(G191&lt;&gt;"LIBSETS_SETTYPE_BATTLEGROUND",IF(G191&lt;&gt;"LIBSETS_SETTYPE_SPECIAL",IF(AS191&lt;&gt;"",VLOOKUP(AS191,'ESO zone constants'!$D$2:$H$4950,5,FALSE),""),""),"")</f>
        <v/>
      </c>
      <c r="AU191" s="3" t="str">
        <f>IF(AT191&lt;&gt;"",IF(AT191&lt;&gt;"LIBSETS_DROP_MECHANIC_MONSTER_NAME",VLOOKUP(AT191,'LibSets constants'!$I$4:$L$1000,3,FALSE),""),"")</f>
        <v/>
      </c>
      <c r="AV191" s="3" t="str">
        <f>IF(AT191&lt;&gt;"",IF(AT191&lt;&gt;"LIBSETS_DROP_MECHANIC_MONSTER_NAME",VLOOKUP(AT191,'LibSets constants'!$I$4:$L$1000,4,FALSE),""),"")</f>
        <v/>
      </c>
      <c r="AW191" s="21" t="str">
        <f t="shared" si="13"/>
        <v>[228] = {wayshrines={-1,-1,-1,}, dlcId=DLC_THIEVES_GUILD</v>
      </c>
      <c r="AX191" s="21" t="str">
        <f t="shared" si="14"/>
        <v>, zoneIds={816}, veteran=false</v>
      </c>
      <c r="AY191" s="21" t="str">
        <f t="shared" si="15"/>
        <v>, setType=LIBSETS_SETTYPE_OVERLAND</v>
      </c>
      <c r="AZ191" s="21" t="str">
        <f t="shared" si="16"/>
        <v>, dropMechanic={LIBSETS_DROP_MECHANIC_OVERLAND_BOSS_DELVE,LIBSETS_DROP_MECHANIC_OVERLAND_WORLDBOSS,LIBSETS_DROP_MECHANIC_OVERLAND_BOSS_PUBLIC_DUNGEON,LIBSETS_DROP_MECHANIC_OVERLAND_CHEST}},</v>
      </c>
      <c r="BA191" s="21" t="str">
        <f t="shared" si="17"/>
        <v xml:space="preserve"> --Syvarra's Scales / Syvarras Schuppen   [Hew's Bane]</v>
      </c>
    </row>
    <row r="192" spans="1:53" x14ac:dyDescent="0.25">
      <c r="A192" s="12">
        <v>229</v>
      </c>
      <c r="B192" t="s">
        <v>1092</v>
      </c>
      <c r="C192" t="s">
        <v>1093</v>
      </c>
      <c r="D192" s="3">
        <f t="shared" si="12"/>
        <v>229</v>
      </c>
      <c r="G192" s="8" t="s">
        <v>1656</v>
      </c>
      <c r="I192" t="s">
        <v>97</v>
      </c>
      <c r="J192" t="s">
        <v>97</v>
      </c>
      <c r="K192">
        <v>-1</v>
      </c>
      <c r="L192">
        <v>-1</v>
      </c>
      <c r="M192">
        <v>-1</v>
      </c>
      <c r="N192">
        <v>0</v>
      </c>
      <c r="O192" s="70" t="s">
        <v>483</v>
      </c>
      <c r="P192" s="3">
        <f>IF(AND(G192&lt;&gt;"LIBSETS_SETTYPE_BATTLEGROUND",G192&lt;&gt;"LIBSETS_SETTYPE_SPECIAL",G192&lt;&gt;"LIBSETS_SETTYPE_MYTHIC"), IF(Q192&lt;&gt;"",VLOOKUP(Q192,'ESO zone constants'!$D$2:$H$4950,5,FALSE),""),"")</f>
        <v>725</v>
      </c>
      <c r="Q192" t="str">
        <f>IF(OR(K192="",K192&lt;=0,ISERROR(K192)),IF(AND(O192&lt;&gt;"",NOT(ISERROR(O192))),O192, ""),VLOOKUP(K192,'ESO wayshrine node constants'!$A$3:$D$10003,4,FALSE))</f>
        <v>Maw of Lorkhaj</v>
      </c>
      <c r="S192" s="19" t="str">
        <f>IF(AND(R192&lt;&gt;"",NOT(ISERROR(R192))),R192,IF(P192&lt;&gt;"",IF(NOT(ISERROR(VLOOKUP(P192,'ESO Dungeon constants'!$D$3:$H$9999,5,FALSE))),VLOOKUP(P192,'ESO Dungeon constants'!$D$3:$I$9999,6,FALSE),VLOOKUP(P192,'ESO zone constants'!$H$2:$K$9984,4,FALSE)),""))</f>
        <v>DLC_THIEVES_GUILD</v>
      </c>
      <c r="T192" s="3" t="str">
        <f>IF(S192&lt;&gt;"",VLOOKUP(S192,'LibSets constants'!$B$4:$C$1000,2,FALSE),"")</f>
        <v>Thieves Guild</v>
      </c>
      <c r="U192" s="33" t="s">
        <v>1726</v>
      </c>
      <c r="V192" s="40"/>
      <c r="W192" s="40"/>
      <c r="X192" s="3" t="str">
        <f>IF(G192&lt;&gt;"LIBSETS_SETTYPE_BATTLEGROUND",IF(G192&lt;&gt;"LIBSETS_SETTYPE_SPECIAL",IF(Y192&lt;&gt;"",VLOOKUP(Y192,'ESO zone constants'!$D$2:$H$4950,5,FALSE),""),""),"")</f>
        <v/>
      </c>
      <c r="Z192" s="40"/>
      <c r="AA192" s="40"/>
      <c r="AB192" s="40"/>
      <c r="AC192" s="3" t="str">
        <f>IF(G192&lt;&gt;"LIBSETS_SETTYPE_BATTLEGROUND",IF(G192&lt;&gt;"LIBSETS_SETTYPE_SPECIAL",IF(AD192&lt;&gt;"",VLOOKUP(AD192,'ESO zone constants'!$D$2:$H$4950,5,FALSE),""),""),"")</f>
        <v/>
      </c>
      <c r="AE192" s="40"/>
      <c r="AF192" s="40"/>
      <c r="AG192" s="40"/>
      <c r="AH192" s="3" t="str">
        <f>IF(G192&lt;&gt;"LIBSETS_SETTYPE_BATTLEGROUND",IF(G192&lt;&gt;"LIBSETS_SETTYPE_SPECIAL",IF(AI192&lt;&gt;"",VLOOKUP(AI192,'ESO zone constants'!$D$2:$H$4950,5,FALSE),""),""),"")</f>
        <v/>
      </c>
      <c r="AJ192" s="40"/>
      <c r="AK192" s="40"/>
      <c r="AL192" s="40"/>
      <c r="AM192" s="3" t="str">
        <f>IF(G192&lt;&gt;"LIBSETS_SETTYPE_BATTLEGROUND",IF(G192&lt;&gt;"LIBSETS_SETTYPE_SPECIAL",IF(AN192&lt;&gt;"",VLOOKUP(AN192,'ESO zone constants'!$D$2:$H$4950,5,FALSE),""),""),"")</f>
        <v/>
      </c>
      <c r="AO192" s="40"/>
      <c r="AP192" s="40"/>
      <c r="AQ192" s="40"/>
      <c r="AR192" s="3" t="str">
        <f>IF(G192&lt;&gt;"LIBSETS_SETTYPE_BATTLEGROUND",IF(G192&lt;&gt;"LIBSETS_SETTYPE_SPECIAL",IF(AS192&lt;&gt;"",VLOOKUP(AS192,'ESO zone constants'!$D$2:$H$4950,5,FALSE),""),""),"")</f>
        <v/>
      </c>
      <c r="AT192" s="40"/>
      <c r="AU192" s="40"/>
      <c r="AV192" s="40"/>
      <c r="AW192" s="21" t="str">
        <f t="shared" si="13"/>
        <v>[229] = {wayshrines={-1,-1,-1,}, dlcId=DLC_THIEVES_GUILD</v>
      </c>
      <c r="AX192" s="21" t="str">
        <f t="shared" si="14"/>
        <v>, zoneIds={725}, veteran=false</v>
      </c>
      <c r="AY192" s="21" t="str">
        <f t="shared" si="15"/>
        <v>, setType=LIBSETS_SETTYPE_TRIAL</v>
      </c>
      <c r="AZ192" s="21" t="str">
        <f t="shared" si="16"/>
        <v>, dropMechanic={LIBSETS_DROP_MECHANIC_MONSTER_NAME}, dropMechanicNames={}},</v>
      </c>
      <c r="BA192" s="21" t="str">
        <f t="shared" si="17"/>
        <v xml:space="preserve"> --Twilight Remedy / Zwielichtgenesung   [Maw of Lorkhaj]</v>
      </c>
    </row>
    <row r="193" spans="1:53" x14ac:dyDescent="0.25">
      <c r="A193" s="12">
        <v>230</v>
      </c>
      <c r="B193" t="s">
        <v>1094</v>
      </c>
      <c r="C193" t="s">
        <v>1095</v>
      </c>
      <c r="D193" s="3">
        <f t="shared" si="12"/>
        <v>230</v>
      </c>
      <c r="G193" s="8" t="s">
        <v>1656</v>
      </c>
      <c r="I193" t="s">
        <v>97</v>
      </c>
      <c r="J193" t="s">
        <v>97</v>
      </c>
      <c r="K193">
        <v>-1</v>
      </c>
      <c r="L193">
        <v>-1</v>
      </c>
      <c r="M193">
        <v>-1</v>
      </c>
      <c r="N193">
        <v>0</v>
      </c>
      <c r="O193" s="70" t="s">
        <v>483</v>
      </c>
      <c r="P193" s="3">
        <f>IF(AND(G193&lt;&gt;"LIBSETS_SETTYPE_BATTLEGROUND",G193&lt;&gt;"LIBSETS_SETTYPE_SPECIAL",G193&lt;&gt;"LIBSETS_SETTYPE_MYTHIC"), IF(Q193&lt;&gt;"",VLOOKUP(Q193,'ESO zone constants'!$D$2:$H$4950,5,FALSE),""),"")</f>
        <v>725</v>
      </c>
      <c r="Q193" t="str">
        <f>IF(OR(K193="",K193&lt;=0,ISERROR(K193)),IF(AND(O193&lt;&gt;"",NOT(ISERROR(O193))),O193, ""),VLOOKUP(K193,'ESO wayshrine node constants'!$A$3:$D$10003,4,FALSE))</f>
        <v>Maw of Lorkhaj</v>
      </c>
      <c r="S193" s="19" t="str">
        <f>IF(AND(R193&lt;&gt;"",NOT(ISERROR(R193))),R193,IF(P193&lt;&gt;"",IF(NOT(ISERROR(VLOOKUP(P193,'ESO Dungeon constants'!$D$3:$H$9999,5,FALSE))),VLOOKUP(P193,'ESO Dungeon constants'!$D$3:$I$9999,6,FALSE),VLOOKUP(P193,'ESO zone constants'!$H$2:$K$9984,4,FALSE)),""))</f>
        <v>DLC_THIEVES_GUILD</v>
      </c>
      <c r="T193" s="3" t="str">
        <f>IF(S193&lt;&gt;"",VLOOKUP(S193,'LibSets constants'!$B$4:$C$1000,2,FALSE),"")</f>
        <v>Thieves Guild</v>
      </c>
      <c r="U193" s="33" t="s">
        <v>1726</v>
      </c>
      <c r="V193" s="40"/>
      <c r="W193" s="40"/>
      <c r="X193" s="3" t="str">
        <f>IF(G193&lt;&gt;"LIBSETS_SETTYPE_BATTLEGROUND",IF(G193&lt;&gt;"LIBSETS_SETTYPE_SPECIAL",IF(Y193&lt;&gt;"",VLOOKUP(Y193,'ESO zone constants'!$D$2:$H$4950,5,FALSE),""),""),"")</f>
        <v/>
      </c>
      <c r="Z193" s="40"/>
      <c r="AA193" s="40"/>
      <c r="AB193" s="40"/>
      <c r="AC193" s="3" t="str">
        <f>IF(G193&lt;&gt;"LIBSETS_SETTYPE_BATTLEGROUND",IF(G193&lt;&gt;"LIBSETS_SETTYPE_SPECIAL",IF(AD193&lt;&gt;"",VLOOKUP(AD193,'ESO zone constants'!$D$2:$H$4950,5,FALSE),""),""),"")</f>
        <v/>
      </c>
      <c r="AE193" s="40"/>
      <c r="AF193" s="40"/>
      <c r="AG193" s="40"/>
      <c r="AH193" s="3" t="str">
        <f>IF(G193&lt;&gt;"LIBSETS_SETTYPE_BATTLEGROUND",IF(G193&lt;&gt;"LIBSETS_SETTYPE_SPECIAL",IF(AI193&lt;&gt;"",VLOOKUP(AI193,'ESO zone constants'!$D$2:$H$4950,5,FALSE),""),""),"")</f>
        <v/>
      </c>
      <c r="AJ193" s="40"/>
      <c r="AK193" s="40"/>
      <c r="AL193" s="40"/>
      <c r="AM193" s="3" t="str">
        <f>IF(G193&lt;&gt;"LIBSETS_SETTYPE_BATTLEGROUND",IF(G193&lt;&gt;"LIBSETS_SETTYPE_SPECIAL",IF(AN193&lt;&gt;"",VLOOKUP(AN193,'ESO zone constants'!$D$2:$H$4950,5,FALSE),""),""),"")</f>
        <v/>
      </c>
      <c r="AO193" s="40"/>
      <c r="AP193" s="40"/>
      <c r="AQ193" s="40"/>
      <c r="AR193" s="3" t="str">
        <f>IF(G193&lt;&gt;"LIBSETS_SETTYPE_BATTLEGROUND",IF(G193&lt;&gt;"LIBSETS_SETTYPE_SPECIAL",IF(AS193&lt;&gt;"",VLOOKUP(AS193,'ESO zone constants'!$D$2:$H$4950,5,FALSE),""),""),"")</f>
        <v/>
      </c>
      <c r="AT193" s="40"/>
      <c r="AU193" s="40"/>
      <c r="AV193" s="40"/>
      <c r="AW193" s="21" t="str">
        <f t="shared" si="13"/>
        <v>[230] = {wayshrines={-1,-1,-1,}, dlcId=DLC_THIEVES_GUILD</v>
      </c>
      <c r="AX193" s="21" t="str">
        <f t="shared" si="14"/>
        <v>, zoneIds={725}, veteran=false</v>
      </c>
      <c r="AY193" s="21" t="str">
        <f t="shared" si="15"/>
        <v>, setType=LIBSETS_SETTYPE_TRIAL</v>
      </c>
      <c r="AZ193" s="21" t="str">
        <f t="shared" si="16"/>
        <v>, dropMechanic={LIBSETS_DROP_MECHANIC_MONSTER_NAME}, dropMechanicNames={}},</v>
      </c>
      <c r="BA193" s="21" t="str">
        <f t="shared" si="17"/>
        <v xml:space="preserve"> --Moondancer / Mondtänzer   [Maw of Lorkhaj]</v>
      </c>
    </row>
    <row r="194" spans="1:53" x14ac:dyDescent="0.25">
      <c r="A194" s="12">
        <v>231</v>
      </c>
      <c r="B194" t="s">
        <v>1096</v>
      </c>
      <c r="C194" t="s">
        <v>1097</v>
      </c>
      <c r="D194" s="3">
        <f t="shared" si="12"/>
        <v>231</v>
      </c>
      <c r="G194" s="8" t="s">
        <v>1656</v>
      </c>
      <c r="I194" t="s">
        <v>97</v>
      </c>
      <c r="J194" t="s">
        <v>97</v>
      </c>
      <c r="K194">
        <v>-1</v>
      </c>
      <c r="L194">
        <v>-1</v>
      </c>
      <c r="M194">
        <v>-1</v>
      </c>
      <c r="N194">
        <v>0</v>
      </c>
      <c r="O194" s="70" t="s">
        <v>483</v>
      </c>
      <c r="P194" s="3">
        <f>IF(AND(G194&lt;&gt;"LIBSETS_SETTYPE_BATTLEGROUND",G194&lt;&gt;"LIBSETS_SETTYPE_SPECIAL",G194&lt;&gt;"LIBSETS_SETTYPE_MYTHIC"), IF(Q194&lt;&gt;"",VLOOKUP(Q194,'ESO zone constants'!$D$2:$H$4950,5,FALSE),""),"")</f>
        <v>725</v>
      </c>
      <c r="Q194" t="str">
        <f>IF(OR(K194="",K194&lt;=0,ISERROR(K194)),IF(AND(O194&lt;&gt;"",NOT(ISERROR(O194))),O194, ""),VLOOKUP(K194,'ESO wayshrine node constants'!$A$3:$D$10003,4,FALSE))</f>
        <v>Maw of Lorkhaj</v>
      </c>
      <c r="S194" s="19" t="str">
        <f>IF(AND(R194&lt;&gt;"",NOT(ISERROR(R194))),R194,IF(P194&lt;&gt;"",IF(NOT(ISERROR(VLOOKUP(P194,'ESO Dungeon constants'!$D$3:$H$9999,5,FALSE))),VLOOKUP(P194,'ESO Dungeon constants'!$D$3:$I$9999,6,FALSE),VLOOKUP(P194,'ESO zone constants'!$H$2:$K$9984,4,FALSE)),""))</f>
        <v>DLC_THIEVES_GUILD</v>
      </c>
      <c r="T194" s="3" t="str">
        <f>IF(S194&lt;&gt;"",VLOOKUP(S194,'LibSets constants'!$B$4:$C$1000,2,FALSE),"")</f>
        <v>Thieves Guild</v>
      </c>
      <c r="U194" s="33" t="s">
        <v>1726</v>
      </c>
      <c r="V194" s="40"/>
      <c r="W194" s="40"/>
      <c r="X194" s="3" t="str">
        <f>IF(G194&lt;&gt;"LIBSETS_SETTYPE_BATTLEGROUND",IF(G194&lt;&gt;"LIBSETS_SETTYPE_SPECIAL",IF(Y194&lt;&gt;"",VLOOKUP(Y194,'ESO zone constants'!$D$2:$H$4950,5,FALSE),""),""),"")</f>
        <v/>
      </c>
      <c r="Z194" s="40"/>
      <c r="AA194" s="40"/>
      <c r="AB194" s="40"/>
      <c r="AC194" s="3" t="str">
        <f>IF(G194&lt;&gt;"LIBSETS_SETTYPE_BATTLEGROUND",IF(G194&lt;&gt;"LIBSETS_SETTYPE_SPECIAL",IF(AD194&lt;&gt;"",VLOOKUP(AD194,'ESO zone constants'!$D$2:$H$4950,5,FALSE),""),""),"")</f>
        <v/>
      </c>
      <c r="AE194" s="40"/>
      <c r="AF194" s="40"/>
      <c r="AG194" s="40"/>
      <c r="AH194" s="3" t="str">
        <f>IF(G194&lt;&gt;"LIBSETS_SETTYPE_BATTLEGROUND",IF(G194&lt;&gt;"LIBSETS_SETTYPE_SPECIAL",IF(AI194&lt;&gt;"",VLOOKUP(AI194,'ESO zone constants'!$D$2:$H$4950,5,FALSE),""),""),"")</f>
        <v/>
      </c>
      <c r="AJ194" s="40"/>
      <c r="AK194" s="40"/>
      <c r="AL194" s="40"/>
      <c r="AM194" s="3" t="str">
        <f>IF(G194&lt;&gt;"LIBSETS_SETTYPE_BATTLEGROUND",IF(G194&lt;&gt;"LIBSETS_SETTYPE_SPECIAL",IF(AN194&lt;&gt;"",VLOOKUP(AN194,'ESO zone constants'!$D$2:$H$4950,5,FALSE),""),""),"")</f>
        <v/>
      </c>
      <c r="AO194" s="40"/>
      <c r="AP194" s="40"/>
      <c r="AQ194" s="40"/>
      <c r="AR194" s="3" t="str">
        <f>IF(G194&lt;&gt;"LIBSETS_SETTYPE_BATTLEGROUND",IF(G194&lt;&gt;"LIBSETS_SETTYPE_SPECIAL",IF(AS194&lt;&gt;"",VLOOKUP(AS194,'ESO zone constants'!$D$2:$H$4950,5,FALSE),""),""),"")</f>
        <v/>
      </c>
      <c r="AT194" s="40"/>
      <c r="AU194" s="40"/>
      <c r="AV194" s="40"/>
      <c r="AW194" s="21" t="str">
        <f t="shared" si="13"/>
        <v>[231] = {wayshrines={-1,-1,-1,}, dlcId=DLC_THIEVES_GUILD</v>
      </c>
      <c r="AX194" s="21" t="str">
        <f t="shared" si="14"/>
        <v>, zoneIds={725}, veteran=false</v>
      </c>
      <c r="AY194" s="21" t="str">
        <f t="shared" si="15"/>
        <v>, setType=LIBSETS_SETTYPE_TRIAL</v>
      </c>
      <c r="AZ194" s="21" t="str">
        <f t="shared" si="16"/>
        <v>, dropMechanic={LIBSETS_DROP_MECHANIC_MONSTER_NAME}, dropMechanicNames={}},</v>
      </c>
      <c r="BA194" s="21" t="str">
        <f t="shared" si="17"/>
        <v xml:space="preserve"> --Lunar Bastion / Mondbastion   [Maw of Lorkhaj]</v>
      </c>
    </row>
    <row r="195" spans="1:53" x14ac:dyDescent="0.25">
      <c r="A195" s="12">
        <v>232</v>
      </c>
      <c r="B195" t="s">
        <v>1098</v>
      </c>
      <c r="C195" t="s">
        <v>1099</v>
      </c>
      <c r="D195" s="3">
        <f t="shared" ref="D195:D258" si="18">A195</f>
        <v>232</v>
      </c>
      <c r="G195" s="8" t="s">
        <v>1656</v>
      </c>
      <c r="I195" t="s">
        <v>97</v>
      </c>
      <c r="J195" t="s">
        <v>97</v>
      </c>
      <c r="K195">
        <v>-1</v>
      </c>
      <c r="L195">
        <v>-1</v>
      </c>
      <c r="M195">
        <v>-1</v>
      </c>
      <c r="N195">
        <v>0</v>
      </c>
      <c r="O195" s="70" t="s">
        <v>483</v>
      </c>
      <c r="P195" s="3">
        <f>IF(AND(G195&lt;&gt;"LIBSETS_SETTYPE_BATTLEGROUND",G195&lt;&gt;"LIBSETS_SETTYPE_SPECIAL",G195&lt;&gt;"LIBSETS_SETTYPE_MYTHIC"), IF(Q195&lt;&gt;"",VLOOKUP(Q195,'ESO zone constants'!$D$2:$H$4950,5,FALSE),""),"")</f>
        <v>725</v>
      </c>
      <c r="Q195" t="str">
        <f>IF(OR(K195="",K195&lt;=0,ISERROR(K195)),IF(AND(O195&lt;&gt;"",NOT(ISERROR(O195))),O195, ""),VLOOKUP(K195,'ESO wayshrine node constants'!$A$3:$D$10003,4,FALSE))</f>
        <v>Maw of Lorkhaj</v>
      </c>
      <c r="S195" s="19" t="str">
        <f>IF(AND(R195&lt;&gt;"",NOT(ISERROR(R195))),R195,IF(P195&lt;&gt;"",IF(NOT(ISERROR(VLOOKUP(P195,'ESO Dungeon constants'!$D$3:$H$9999,5,FALSE))),VLOOKUP(P195,'ESO Dungeon constants'!$D$3:$I$9999,6,FALSE),VLOOKUP(P195,'ESO zone constants'!$H$2:$K$9984,4,FALSE)),""))</f>
        <v>DLC_THIEVES_GUILD</v>
      </c>
      <c r="T195" s="3" t="str">
        <f>IF(S195&lt;&gt;"",VLOOKUP(S195,'LibSets constants'!$B$4:$C$1000,2,FALSE),"")</f>
        <v>Thieves Guild</v>
      </c>
      <c r="U195" s="33" t="s">
        <v>1726</v>
      </c>
      <c r="V195" s="40"/>
      <c r="W195" s="40"/>
      <c r="X195" s="3" t="str">
        <f>IF(G195&lt;&gt;"LIBSETS_SETTYPE_BATTLEGROUND",IF(G195&lt;&gt;"LIBSETS_SETTYPE_SPECIAL",IF(Y195&lt;&gt;"",VLOOKUP(Y195,'ESO zone constants'!$D$2:$H$4950,5,FALSE),""),""),"")</f>
        <v/>
      </c>
      <c r="Z195" s="40"/>
      <c r="AA195" s="40"/>
      <c r="AB195" s="40"/>
      <c r="AC195" s="3" t="str">
        <f>IF(G195&lt;&gt;"LIBSETS_SETTYPE_BATTLEGROUND",IF(G195&lt;&gt;"LIBSETS_SETTYPE_SPECIAL",IF(AD195&lt;&gt;"",VLOOKUP(AD195,'ESO zone constants'!$D$2:$H$4950,5,FALSE),""),""),"")</f>
        <v/>
      </c>
      <c r="AE195" s="40"/>
      <c r="AF195" s="40"/>
      <c r="AG195" s="40"/>
      <c r="AH195" s="3" t="str">
        <f>IF(G195&lt;&gt;"LIBSETS_SETTYPE_BATTLEGROUND",IF(G195&lt;&gt;"LIBSETS_SETTYPE_SPECIAL",IF(AI195&lt;&gt;"",VLOOKUP(AI195,'ESO zone constants'!$D$2:$H$4950,5,FALSE),""),""),"")</f>
        <v/>
      </c>
      <c r="AJ195" s="40"/>
      <c r="AK195" s="40"/>
      <c r="AL195" s="40"/>
      <c r="AM195" s="3" t="str">
        <f>IF(G195&lt;&gt;"LIBSETS_SETTYPE_BATTLEGROUND",IF(G195&lt;&gt;"LIBSETS_SETTYPE_SPECIAL",IF(AN195&lt;&gt;"",VLOOKUP(AN195,'ESO zone constants'!$D$2:$H$4950,5,FALSE),""),""),"")</f>
        <v/>
      </c>
      <c r="AO195" s="40"/>
      <c r="AP195" s="40"/>
      <c r="AQ195" s="40"/>
      <c r="AR195" s="3" t="str">
        <f>IF(G195&lt;&gt;"LIBSETS_SETTYPE_BATTLEGROUND",IF(G195&lt;&gt;"LIBSETS_SETTYPE_SPECIAL",IF(AS195&lt;&gt;"",VLOOKUP(AS195,'ESO zone constants'!$D$2:$H$4950,5,FALSE),""),""),"")</f>
        <v/>
      </c>
      <c r="AT195" s="40"/>
      <c r="AU195" s="40"/>
      <c r="AV195" s="40"/>
      <c r="AW195" s="21" t="str">
        <f t="shared" ref="AW195:AW258" si="19">IF(A195="???","--","")&amp;IF(F195&lt;&gt;"Not in the game (anymore)",IF(A195&lt;&gt;"",CONCATENATE("[",A195,"] = {wayshrines={")&amp;IF(K195&lt;&gt;"",CONCATENATE(K195,","),"")&amp;IF(L195&lt;&gt;"",CONCATENATE(L195,","),"")&amp;IF(M195&lt;&gt;"",CONCATENATE(M195,","),"")&amp;CONCATENATE("}")&amp;IF(VALUE(N195)&gt;0,CONCATENATE(", traitsNeeded=",N195),"")&amp;CONCATENATE(", dlcId=",IF(S195&lt;&gt;"",S195,"DLC_BASE_GAME")),""),"")</f>
        <v>[232] = {wayshrines={-1,-1,-1,}, dlcId=DLC_THIEVES_GUILD</v>
      </c>
      <c r="AX195" s="21" t="str">
        <f t="shared" ref="AX195:AX258" si="20">IF(F195&lt;&gt;"Not in the game (anymore)",IF(A195&lt;&gt;"",IF(P195&lt;&gt;"",CONCATENATE(", zoneIds={",P195),"")&amp;IF(X195&lt;&gt;"",CONCATENATE(",",X195),"")&amp;IF(AC195&lt;&gt;"",CONCATENATE(",",AC195),"")&amp;IF(AH195&lt;&gt;"",CONCATENATE(",",AH195),"")&amp;IF(AM195&lt;&gt;"",CONCATENATE(",",AM195),"")&amp;IF(AR195&lt;&gt;"",CONCATENATE(",",AR195),"")&amp;IF(P195&lt;&gt;"",CONCATENATE("}",""),"")&amp;IF(OR(I195="true",I195="false",I195&lt;&gt;""), CONCATENATE(", veteran=", I195), ""),""),"")</f>
        <v>, zoneIds={725}, veteran=false</v>
      </c>
      <c r="AY195" s="21" t="str">
        <f t="shared" ref="AY195:AY258" si="21">IF(F195&lt;&gt;"Not in the game (anymore)",IF(A195&lt;&gt;"",", setType="&amp;G195,"")&amp;IF(J195="true",", multiTrialSet=true",""),"")</f>
        <v>, setType=LIBSETS_SETTYPE_TRIAL</v>
      </c>
      <c r="AZ195" s="21" t="str">
        <f t="shared" ref="AZ195:AZ258" si="22">IF(F195&lt;&gt;"Not in the game (anymore)",IF(U195&lt;&gt;"",", dropMechanic={"&amp;U195&amp;IF(Z195&lt;&gt;"",","&amp;Z195,"")&amp;IF(AE195&lt;&gt;"",","&amp;AE195,"")&amp;IF(AJ195&lt;&gt;"",","&amp;AJ195,"")&amp;IF(AO195&lt;&gt;"",","&amp;AO195,"")&amp;IF(AT195&lt;&gt;"",","&amp;AT195,"")&amp;"}"&amp;IF(U195="LIBSETS_DROP_MECHANIC_MONSTER_NAME",", dropMechanicNames={" &amp; IF(V195&lt;&gt;"","['en']='"&amp;V195&amp;"'","") &amp; IF(W195&lt;&gt;"",", ['de']='" &amp; W195&amp;"'","") &amp; "}",""),"")&amp;"},","")</f>
        <v>, dropMechanic={LIBSETS_DROP_MECHANIC_MONSTER_NAME}, dropMechanicNames={}},</v>
      </c>
      <c r="BA195" s="21" t="str">
        <f t="shared" ref="BA195:BA258" si="23">IF(F195&lt;&gt;"Not in the game (anymore)",IF(C195&lt;&gt;"",CONCATENATE(" --",C195," / ",B195,"   [",IF(Q195&lt;&gt;"",Q195,""),IF(Y195&lt;&gt;"",", "&amp;Y195,""),IF(AD195&lt;&gt;"",", "&amp;AD195,""),IF(AI195&lt;&gt;"",", "&amp;AI195,""),IF(AN195&lt;&gt;"",", "&amp;AN195,""),IF(AS195&lt;&gt;"",", "&amp;AS195,""),"]")),"")</f>
        <v xml:space="preserve"> --Roar of Alkosh / Brüllen von Alkosh   [Maw of Lorkhaj]</v>
      </c>
    </row>
    <row r="196" spans="1:53" x14ac:dyDescent="0.25">
      <c r="A196" s="12">
        <v>234</v>
      </c>
      <c r="B196" t="s">
        <v>1100</v>
      </c>
      <c r="C196" t="s">
        <v>1101</v>
      </c>
      <c r="D196" s="3">
        <f t="shared" si="18"/>
        <v>234</v>
      </c>
      <c r="F196" t="s">
        <v>1601</v>
      </c>
      <c r="G196" s="8" t="s">
        <v>1650</v>
      </c>
      <c r="I196" t="s">
        <v>97</v>
      </c>
      <c r="J196" t="s">
        <v>97</v>
      </c>
      <c r="K196">
        <v>-1</v>
      </c>
      <c r="L196">
        <v>-1</v>
      </c>
      <c r="M196">
        <v>-1</v>
      </c>
      <c r="N196">
        <v>0</v>
      </c>
      <c r="O196" s="70" t="s">
        <v>131</v>
      </c>
      <c r="P196" s="3">
        <f>IF(AND(G196&lt;&gt;"LIBSETS_SETTYPE_BATTLEGROUND",G196&lt;&gt;"LIBSETS_SETTYPE_SPECIAL",G196&lt;&gt;"LIBSETS_SETTYPE_MYTHIC"), IF(Q196&lt;&gt;"",VLOOKUP(Q196,'ESO zone constants'!$D$2:$H$4950,5,FALSE),""),"")</f>
        <v>181</v>
      </c>
      <c r="Q196" t="str">
        <f>IF(OR(K196="",K196&lt;=0,ISERROR(K196)),IF(AND(O196&lt;&gt;"",NOT(ISERROR(O196))),O196, ""),VLOOKUP(K196,'ESO wayshrine node constants'!$A$3:$D$10003,4,FALSE))</f>
        <v>Cyrodiil</v>
      </c>
      <c r="S196" s="19" t="str">
        <f>IF(AND(R196&lt;&gt;"",NOT(ISERROR(R196))),R196,IF(P196&lt;&gt;"",IF(NOT(ISERROR(VLOOKUP(P196,'ESO Dungeon constants'!$D$3:$H$9999,5,FALSE))),VLOOKUP(P196,'ESO Dungeon constants'!$D$3:$I$9999,6,FALSE),VLOOKUP(P196,'ESO zone constants'!$H$2:$K$9984,4,FALSE)),""))</f>
        <v>DLC_BASE_GAME</v>
      </c>
      <c r="T196" s="3" t="str">
        <f>IF(S196&lt;&gt;"",VLOOKUP(S196,'LibSets constants'!$B$4:$C$1000,2,FALSE),"")</f>
        <v>Included in base game</v>
      </c>
      <c r="U196" s="33" t="s">
        <v>1723</v>
      </c>
      <c r="V196" s="3" t="str">
        <f>IF(U196&lt;&gt;"",IF(U196&lt;&gt;"LIBSETS_DROP_MECHANIC_MONSTER_NAME",VLOOKUP(U196,'LibSets constants'!$I$4:$L$1000,3,FALSE),""),"")</f>
        <v>Rewards for the worthy (Cyrodiil/Battleground mail)</v>
      </c>
      <c r="W196" s="40" t="str">
        <f>IF(U196&lt;&gt;"",IF(U196&lt;&gt;"LIBSETS_DROP_MECHANIC_MONSTER_NAME",VLOOKUP(U196,'LibSets constants'!$I$4:$L$1000,4,FALSE),""),"")</f>
        <v>Gerechter Lohn (Cyrodiil/Schlachtfeld Mail)</v>
      </c>
      <c r="X196" s="3">
        <f>IF(G196&lt;&gt;"LIBSETS_SETTYPE_BATTLEGROUND",IF(G196&lt;&gt;"LIBSETS_SETTYPE_SPECIAL",IF(Y196&lt;&gt;"",VLOOKUP(Y196,'ESO zone constants'!$D$2:$H$4950,5,FALSE),""),""),"")</f>
        <v>181</v>
      </c>
      <c r="Y196" t="s">
        <v>131</v>
      </c>
      <c r="Z196" s="33" t="s">
        <v>1714</v>
      </c>
      <c r="AA196" s="3" t="str">
        <f>IF(Z196&lt;&gt;"",IF(Z196&lt;&gt;"LIBSETS_DROP_MECHANIC_MONSTER_NAME",VLOOKUP(Z196,'LibSets constants'!$I$4:$L$1000,3,FALSE),""),"")</f>
        <v>City Bruma (quartermaster)</v>
      </c>
      <c r="AB196" s="3" t="str">
        <f>IF(Z196&lt;&gt;"",IF(Z196&lt;&gt;"LIBSETS_DROP_MECHANIC_MONSTER_NAME",VLOOKUP(Z196,'LibSets constants'!$I$4:$L$1000,4,FALSE),""),"")</f>
        <v>Stadt Bruma (Quartiermeister)</v>
      </c>
      <c r="AC196" s="3" t="str">
        <f>IF(G196&lt;&gt;"LIBSETS_SETTYPE_BATTLEGROUND",IF(G196&lt;&gt;"LIBSETS_SETTYPE_SPECIAL",IF(AD196&lt;&gt;"",VLOOKUP(AD196,'ESO zone constants'!$D$2:$H$4950,5,FALSE),""),""),"")</f>
        <v/>
      </c>
      <c r="AF196" s="3" t="str">
        <f>IF(AE196&lt;&gt;"",IF(AE196&lt;&gt;"LIBSETS_DROP_MECHANIC_MONSTER_NAME",VLOOKUP(AE196,'LibSets constants'!$I$4:$L$1000,3,FALSE),""),"")</f>
        <v/>
      </c>
      <c r="AG196" s="3" t="str">
        <f>IF(AE196&lt;&gt;"",IF(AE196&lt;&gt;"LIBSETS_DROP_MECHANIC_MONSTER_NAME",VLOOKUP(AE196,'LibSets constants'!$I$4:$L$1000,4,FALSE),""),"")</f>
        <v/>
      </c>
      <c r="AH196" s="3" t="str">
        <f>IF(G196&lt;&gt;"LIBSETS_SETTYPE_BATTLEGROUND",IF(G196&lt;&gt;"LIBSETS_SETTYPE_SPECIAL",IF(AI196&lt;&gt;"",VLOOKUP(AI196,'ESO zone constants'!$D$2:$H$4950,5,FALSE),""),""),"")</f>
        <v/>
      </c>
      <c r="AK196" s="3" t="str">
        <f>IF(AJ196&lt;&gt;"",IF(AJ196&lt;&gt;"LIBSETS_DROP_MECHANIC_MONSTER_NAME",VLOOKUP(AJ196,'LibSets constants'!$I$4:$L$1000,3,FALSE),""),"")</f>
        <v/>
      </c>
      <c r="AL196" s="3" t="str">
        <f>IF(AJ196&lt;&gt;"",IF(AJ196&lt;&gt;"LIBSETS_DROP_MECHANIC_MONSTER_NAME",VLOOKUP(AJ196,'LibSets constants'!$I$4:$L$1000,4,FALSE),""),"")</f>
        <v/>
      </c>
      <c r="AM196" s="3" t="str">
        <f>IF(G196&lt;&gt;"LIBSETS_SETTYPE_BATTLEGROUND",IF(G196&lt;&gt;"LIBSETS_SETTYPE_SPECIAL",IF(AN196&lt;&gt;"",VLOOKUP(AN196,'ESO zone constants'!$D$2:$H$4950,5,FALSE),""),""),"")</f>
        <v/>
      </c>
      <c r="AP196" s="3" t="str">
        <f>IF(AO196&lt;&gt;"",IF(AO196&lt;&gt;"LIBSETS_DROP_MECHANIC_MONSTER_NAME",VLOOKUP(AO196,'LibSets constants'!$I$4:$L$1000,3,FALSE),""),"")</f>
        <v/>
      </c>
      <c r="AQ196" s="3" t="str">
        <f>IF(AO196&lt;&gt;"",IF(AO196&lt;&gt;"LIBSETS_DROP_MECHANIC_MONSTER_NAME",VLOOKUP(AO196,'LibSets constants'!$I$4:$L$1000,4,FALSE),""),"")</f>
        <v/>
      </c>
      <c r="AR196" s="3" t="str">
        <f>IF(G196&lt;&gt;"LIBSETS_SETTYPE_BATTLEGROUND",IF(G196&lt;&gt;"LIBSETS_SETTYPE_SPECIAL",IF(AS196&lt;&gt;"",VLOOKUP(AS196,'ESO zone constants'!$D$2:$H$4950,5,FALSE),""),""),"")</f>
        <v/>
      </c>
      <c r="AU196" s="3" t="str">
        <f>IF(AT196&lt;&gt;"",IF(AT196&lt;&gt;"LIBSETS_DROP_MECHANIC_MONSTER_NAME",VLOOKUP(AT196,'LibSets constants'!$I$4:$L$1000,3,FALSE),""),"")</f>
        <v/>
      </c>
      <c r="AV196" s="3" t="str">
        <f>IF(AT196&lt;&gt;"",IF(AT196&lt;&gt;"LIBSETS_DROP_MECHANIC_MONSTER_NAME",VLOOKUP(AT196,'LibSets constants'!$I$4:$L$1000,4,FALSE),""),"")</f>
        <v/>
      </c>
      <c r="AW196" s="21" t="str">
        <f t="shared" si="19"/>
        <v>[234] = {wayshrines={-1,-1,-1,}, dlcId=DLC_BASE_GAME</v>
      </c>
      <c r="AX196" s="21" t="str">
        <f t="shared" si="20"/>
        <v>, zoneIds={181,181}, veteran=false</v>
      </c>
      <c r="AY196" s="21" t="str">
        <f t="shared" si="21"/>
        <v>, setType=LIBSETS_SETTYPE_CYRODIIL</v>
      </c>
      <c r="AZ196" s="21" t="str">
        <f t="shared" si="22"/>
        <v>, dropMechanic={LIBSETS_DROP_MECHANIC_MAIL_PVP_REWARDS_FOR_THE_WORTHY,LIBSETS_DROP_MECHANIC_CITY_CYRODIIL_BRUMA}},</v>
      </c>
      <c r="BA196" s="21" t="str">
        <f t="shared" si="23"/>
        <v xml:space="preserve"> --Marksman's Crest / Wappen des Meisterschützen   [Cyrodiil, Cyrodiil]</v>
      </c>
    </row>
    <row r="197" spans="1:53" x14ac:dyDescent="0.25">
      <c r="A197" s="12">
        <v>235</v>
      </c>
      <c r="B197" t="s">
        <v>1102</v>
      </c>
      <c r="C197" t="s">
        <v>1103</v>
      </c>
      <c r="D197" s="3">
        <f t="shared" si="18"/>
        <v>235</v>
      </c>
      <c r="F197" t="s">
        <v>1601</v>
      </c>
      <c r="G197" s="8" t="s">
        <v>1650</v>
      </c>
      <c r="I197" t="s">
        <v>97</v>
      </c>
      <c r="J197" t="s">
        <v>97</v>
      </c>
      <c r="K197">
        <v>-1</v>
      </c>
      <c r="L197">
        <v>-1</v>
      </c>
      <c r="M197">
        <v>-1</v>
      </c>
      <c r="N197">
        <v>0</v>
      </c>
      <c r="O197" s="70" t="s">
        <v>131</v>
      </c>
      <c r="P197" s="3">
        <f>IF(AND(G197&lt;&gt;"LIBSETS_SETTYPE_BATTLEGROUND",G197&lt;&gt;"LIBSETS_SETTYPE_SPECIAL",G197&lt;&gt;"LIBSETS_SETTYPE_MYTHIC"), IF(Q197&lt;&gt;"",VLOOKUP(Q197,'ESO zone constants'!$D$2:$H$4950,5,FALSE),""),"")</f>
        <v>181</v>
      </c>
      <c r="Q197" t="str">
        <f>IF(OR(K197="",K197&lt;=0,ISERROR(K197)),IF(AND(O197&lt;&gt;"",NOT(ISERROR(O197))),O197, ""),VLOOKUP(K197,'ESO wayshrine node constants'!$A$3:$D$10003,4,FALSE))</f>
        <v>Cyrodiil</v>
      </c>
      <c r="S197" s="19" t="str">
        <f>IF(AND(R197&lt;&gt;"",NOT(ISERROR(R197))),R197,IF(P197&lt;&gt;"",IF(NOT(ISERROR(VLOOKUP(P197,'ESO Dungeon constants'!$D$3:$H$9999,5,FALSE))),VLOOKUP(P197,'ESO Dungeon constants'!$D$3:$I$9999,6,FALSE),VLOOKUP(P197,'ESO zone constants'!$H$2:$K$9984,4,FALSE)),""))</f>
        <v>DLC_BASE_GAME</v>
      </c>
      <c r="T197" s="3" t="str">
        <f>IF(S197&lt;&gt;"",VLOOKUP(S197,'LibSets constants'!$B$4:$C$1000,2,FALSE),"")</f>
        <v>Included in base game</v>
      </c>
      <c r="U197" s="33" t="s">
        <v>1723</v>
      </c>
      <c r="V197" s="3" t="str">
        <f>IF(U197&lt;&gt;"",IF(U197&lt;&gt;"LIBSETS_DROP_MECHANIC_MONSTER_NAME",VLOOKUP(U197,'LibSets constants'!$I$4:$L$1000,3,FALSE),""),"")</f>
        <v>Rewards for the worthy (Cyrodiil/Battleground mail)</v>
      </c>
      <c r="W197" s="40" t="str">
        <f>IF(U197&lt;&gt;"",IF(U197&lt;&gt;"LIBSETS_DROP_MECHANIC_MONSTER_NAME",VLOOKUP(U197,'LibSets constants'!$I$4:$L$1000,4,FALSE),""),"")</f>
        <v>Gerechter Lohn (Cyrodiil/Schlachtfeld Mail)</v>
      </c>
      <c r="X197" s="3">
        <f>IF(G197&lt;&gt;"LIBSETS_SETTYPE_BATTLEGROUND",IF(G197&lt;&gt;"LIBSETS_SETTYPE_SPECIAL",IF(Y197&lt;&gt;"",VLOOKUP(Y197,'ESO zone constants'!$D$2:$H$4950,5,FALSE),""),""),"")</f>
        <v>181</v>
      </c>
      <c r="Y197" t="s">
        <v>131</v>
      </c>
      <c r="Z197" s="33" t="s">
        <v>1713</v>
      </c>
      <c r="AA197" s="3" t="str">
        <f>IF(Z197&lt;&gt;"",IF(Z197&lt;&gt;"LIBSETS_DROP_MECHANIC_MONSTER_NAME",VLOOKUP(Z197,'LibSets constants'!$I$4:$L$1000,3,FALSE),""),"")</f>
        <v>City Erntefurt (quartermaster)</v>
      </c>
      <c r="AB197" s="3" t="str">
        <f>IF(Z197&lt;&gt;"",IF(Z197&lt;&gt;"LIBSETS_DROP_MECHANIC_MONSTER_NAME",VLOOKUP(Z197,'LibSets constants'!$I$4:$L$1000,4,FALSE),""),"")</f>
        <v>Stadt Erntefurt (Quartiermeister)</v>
      </c>
      <c r="AC197" s="3" t="str">
        <f>IF(G197&lt;&gt;"LIBSETS_SETTYPE_BATTLEGROUND",IF(G197&lt;&gt;"LIBSETS_SETTYPE_SPECIAL",IF(AD197&lt;&gt;"",VLOOKUP(AD197,'ESO zone constants'!$D$2:$H$4950,5,FALSE),""),""),"")</f>
        <v/>
      </c>
      <c r="AF197" s="3" t="str">
        <f>IF(AE197&lt;&gt;"",IF(AE197&lt;&gt;"LIBSETS_DROP_MECHANIC_MONSTER_NAME",VLOOKUP(AE197,'LibSets constants'!$I$4:$L$1000,3,FALSE),""),"")</f>
        <v/>
      </c>
      <c r="AG197" s="3" t="str">
        <f>IF(AE197&lt;&gt;"",IF(AE197&lt;&gt;"LIBSETS_DROP_MECHANIC_MONSTER_NAME",VLOOKUP(AE197,'LibSets constants'!$I$4:$L$1000,4,FALSE),""),"")</f>
        <v/>
      </c>
      <c r="AH197" s="3" t="str">
        <f>IF(G197&lt;&gt;"LIBSETS_SETTYPE_BATTLEGROUND",IF(G197&lt;&gt;"LIBSETS_SETTYPE_SPECIAL",IF(AI197&lt;&gt;"",VLOOKUP(AI197,'ESO zone constants'!$D$2:$H$4950,5,FALSE),""),""),"")</f>
        <v/>
      </c>
      <c r="AK197" s="3" t="str">
        <f>IF(AJ197&lt;&gt;"",IF(AJ197&lt;&gt;"LIBSETS_DROP_MECHANIC_MONSTER_NAME",VLOOKUP(AJ197,'LibSets constants'!$I$4:$L$1000,3,FALSE),""),"")</f>
        <v/>
      </c>
      <c r="AL197" s="3" t="str">
        <f>IF(AJ197&lt;&gt;"",IF(AJ197&lt;&gt;"LIBSETS_DROP_MECHANIC_MONSTER_NAME",VLOOKUP(AJ197,'LibSets constants'!$I$4:$L$1000,4,FALSE),""),"")</f>
        <v/>
      </c>
      <c r="AM197" s="3" t="str">
        <f>IF(G197&lt;&gt;"LIBSETS_SETTYPE_BATTLEGROUND",IF(G197&lt;&gt;"LIBSETS_SETTYPE_SPECIAL",IF(AN197&lt;&gt;"",VLOOKUP(AN197,'ESO zone constants'!$D$2:$H$4950,5,FALSE),""),""),"")</f>
        <v/>
      </c>
      <c r="AP197" s="3" t="str">
        <f>IF(AO197&lt;&gt;"",IF(AO197&lt;&gt;"LIBSETS_DROP_MECHANIC_MONSTER_NAME",VLOOKUP(AO197,'LibSets constants'!$I$4:$L$1000,3,FALSE),""),"")</f>
        <v/>
      </c>
      <c r="AQ197" s="3" t="str">
        <f>IF(AO197&lt;&gt;"",IF(AO197&lt;&gt;"LIBSETS_DROP_MECHANIC_MONSTER_NAME",VLOOKUP(AO197,'LibSets constants'!$I$4:$L$1000,4,FALSE),""),"")</f>
        <v/>
      </c>
      <c r="AR197" s="3" t="str">
        <f>IF(G197&lt;&gt;"LIBSETS_SETTYPE_BATTLEGROUND",IF(G197&lt;&gt;"LIBSETS_SETTYPE_SPECIAL",IF(AS197&lt;&gt;"",VLOOKUP(AS197,'ESO zone constants'!$D$2:$H$4950,5,FALSE),""),""),"")</f>
        <v/>
      </c>
      <c r="AU197" s="3" t="str">
        <f>IF(AT197&lt;&gt;"",IF(AT197&lt;&gt;"LIBSETS_DROP_MECHANIC_MONSTER_NAME",VLOOKUP(AT197,'LibSets constants'!$I$4:$L$1000,3,FALSE),""),"")</f>
        <v/>
      </c>
      <c r="AV197" s="3" t="str">
        <f>IF(AT197&lt;&gt;"",IF(AT197&lt;&gt;"LIBSETS_DROP_MECHANIC_MONSTER_NAME",VLOOKUP(AT197,'LibSets constants'!$I$4:$L$1000,4,FALSE),""),"")</f>
        <v/>
      </c>
      <c r="AW197" s="21" t="str">
        <f t="shared" si="19"/>
        <v>[235] = {wayshrines={-1,-1,-1,}, dlcId=DLC_BASE_GAME</v>
      </c>
      <c r="AX197" s="21" t="str">
        <f t="shared" si="20"/>
        <v>, zoneIds={181,181}, veteran=false</v>
      </c>
      <c r="AY197" s="21" t="str">
        <f t="shared" si="21"/>
        <v>, setType=LIBSETS_SETTYPE_CYRODIIL</v>
      </c>
      <c r="AZ197" s="21" t="str">
        <f t="shared" si="22"/>
        <v>, dropMechanic={LIBSETS_DROP_MECHANIC_MAIL_PVP_REWARDS_FOR_THE_WORTHY,LIBSETS_DROP_MECHANIC_CITY_CYRODIIL_ERNTEFURT}},</v>
      </c>
      <c r="BA197" s="21" t="str">
        <f t="shared" si="23"/>
        <v xml:space="preserve"> --Robes of Transmutation / Roben der Transmutation   [Cyrodiil, Cyrodiil]</v>
      </c>
    </row>
    <row r="198" spans="1:53" x14ac:dyDescent="0.25">
      <c r="A198" s="12">
        <v>236</v>
      </c>
      <c r="B198" t="s">
        <v>1104</v>
      </c>
      <c r="C198" t="s">
        <v>1105</v>
      </c>
      <c r="D198" s="3">
        <f t="shared" si="18"/>
        <v>236</v>
      </c>
      <c r="F198" t="s">
        <v>1601</v>
      </c>
      <c r="G198" s="8" t="s">
        <v>1650</v>
      </c>
      <c r="I198" t="s">
        <v>97</v>
      </c>
      <c r="J198" t="s">
        <v>97</v>
      </c>
      <c r="K198">
        <v>-1</v>
      </c>
      <c r="L198">
        <v>-1</v>
      </c>
      <c r="M198">
        <v>-1</v>
      </c>
      <c r="N198">
        <v>0</v>
      </c>
      <c r="O198" s="70" t="s">
        <v>131</v>
      </c>
      <c r="P198" s="3">
        <f>IF(AND(G198&lt;&gt;"LIBSETS_SETTYPE_BATTLEGROUND",G198&lt;&gt;"LIBSETS_SETTYPE_SPECIAL",G198&lt;&gt;"LIBSETS_SETTYPE_MYTHIC"), IF(Q198&lt;&gt;"",VLOOKUP(Q198,'ESO zone constants'!$D$2:$H$4950,5,FALSE),""),"")</f>
        <v>181</v>
      </c>
      <c r="Q198" t="str">
        <f>IF(OR(K198="",K198&lt;=0,ISERROR(K198)),IF(AND(O198&lt;&gt;"",NOT(ISERROR(O198))),O198, ""),VLOOKUP(K198,'ESO wayshrine node constants'!$A$3:$D$10003,4,FALSE))</f>
        <v>Cyrodiil</v>
      </c>
      <c r="S198" s="19" t="str">
        <f>IF(AND(R198&lt;&gt;"",NOT(ISERROR(R198))),R198,IF(P198&lt;&gt;"",IF(NOT(ISERROR(VLOOKUP(P198,'ESO Dungeon constants'!$D$3:$H$9999,5,FALSE))),VLOOKUP(P198,'ESO Dungeon constants'!$D$3:$I$9999,6,FALSE),VLOOKUP(P198,'ESO zone constants'!$H$2:$K$9984,4,FALSE)),""))</f>
        <v>DLC_BASE_GAME</v>
      </c>
      <c r="T198" s="3" t="str">
        <f>IF(S198&lt;&gt;"",VLOOKUP(S198,'LibSets constants'!$B$4:$C$1000,2,FALSE),"")</f>
        <v>Included in base game</v>
      </c>
      <c r="U198" s="33" t="s">
        <v>1723</v>
      </c>
      <c r="V198" s="44" t="str">
        <f>IF(U198&lt;&gt;"",IF(U198&lt;&gt;"LIBSETS_DROP_MECHANIC_MONSTER_NAME",VLOOKUP(U198,'LibSets constants'!$I$4:$L$1000,3,FALSE),""),"")</f>
        <v>Rewards for the worthy (Cyrodiil/Battleground mail)</v>
      </c>
      <c r="W198" s="40" t="str">
        <f>IF(U198&lt;&gt;"",IF(U198&lt;&gt;"LIBSETS_DROP_MECHANIC_MONSTER_NAME",VLOOKUP(U198,'LibSets constants'!$I$4:$L$1000,4,FALSE),""),"")</f>
        <v>Gerechter Lohn (Cyrodiil/Schlachtfeld Mail)</v>
      </c>
      <c r="X198" s="3">
        <f>IF(G198&lt;&gt;"LIBSETS_SETTYPE_BATTLEGROUND",IF(G198&lt;&gt;"LIBSETS_SETTYPE_SPECIAL",IF(Y198&lt;&gt;"",VLOOKUP(Y198,'ESO zone constants'!$D$2:$H$4950,5,FALSE),""),""),"")</f>
        <v>181</v>
      </c>
      <c r="Y198" t="s">
        <v>131</v>
      </c>
      <c r="Z198" s="45" t="s">
        <v>1713</v>
      </c>
      <c r="AA198" s="44" t="str">
        <f>IF(Z198&lt;&gt;"",IF(Z198&lt;&gt;"LIBSETS_DROP_MECHANIC_MONSTER_NAME",VLOOKUP(Z198,'LibSets constants'!$I$4:$L$1000,3,FALSE),""),"")</f>
        <v>City Erntefurt (quartermaster)</v>
      </c>
      <c r="AB198" s="44" t="str">
        <f>IF(Z198&lt;&gt;"",IF(Z198&lt;&gt;"LIBSETS_DROP_MECHANIC_MONSTER_NAME",VLOOKUP(Z198,'LibSets constants'!$I$4:$L$1000,4,FALSE),""),"")</f>
        <v>Stadt Erntefurt (Quartiermeister)</v>
      </c>
      <c r="AC198" s="3" t="str">
        <f>IF(G198&lt;&gt;"LIBSETS_SETTYPE_BATTLEGROUND",IF(G198&lt;&gt;"LIBSETS_SETTYPE_SPECIAL",IF(AD198&lt;&gt;"",VLOOKUP(AD198,'ESO zone constants'!$D$2:$H$4950,5,FALSE),""),""),"")</f>
        <v/>
      </c>
      <c r="AE198" s="45"/>
      <c r="AF198" s="44" t="str">
        <f>IF(AE198&lt;&gt;"",IF(AE198&lt;&gt;"LIBSETS_DROP_MECHANIC_MONSTER_NAME",VLOOKUP(AE198,'LibSets constants'!$I$4:$L$1000,3,FALSE),""),"")</f>
        <v/>
      </c>
      <c r="AG198" s="44" t="str">
        <f>IF(AE198&lt;&gt;"",IF(AE198&lt;&gt;"LIBSETS_DROP_MECHANIC_MONSTER_NAME",VLOOKUP(AE198,'LibSets constants'!$I$4:$L$1000,4,FALSE),""),"")</f>
        <v/>
      </c>
      <c r="AH198" s="3" t="str">
        <f>IF(G198&lt;&gt;"LIBSETS_SETTYPE_BATTLEGROUND",IF(G198&lt;&gt;"LIBSETS_SETTYPE_SPECIAL",IF(AI198&lt;&gt;"",VLOOKUP(AI198,'ESO zone constants'!$D$2:$H$4950,5,FALSE),""),""),"")</f>
        <v/>
      </c>
      <c r="AJ198" s="45"/>
      <c r="AK198" s="44" t="str">
        <f>IF(AJ198&lt;&gt;"",IF(AJ198&lt;&gt;"LIBSETS_DROP_MECHANIC_MONSTER_NAME",VLOOKUP(AJ198,'LibSets constants'!$I$4:$L$1000,3,FALSE),""),"")</f>
        <v/>
      </c>
      <c r="AL198" s="44" t="str">
        <f>IF(AJ198&lt;&gt;"",IF(AJ198&lt;&gt;"LIBSETS_DROP_MECHANIC_MONSTER_NAME",VLOOKUP(AJ198,'LibSets constants'!$I$4:$L$1000,4,FALSE),""),"")</f>
        <v/>
      </c>
      <c r="AM198" s="3" t="str">
        <f>IF(G198&lt;&gt;"LIBSETS_SETTYPE_BATTLEGROUND",IF(G198&lt;&gt;"LIBSETS_SETTYPE_SPECIAL",IF(AN198&lt;&gt;"",VLOOKUP(AN198,'ESO zone constants'!$D$2:$H$4950,5,FALSE),""),""),"")</f>
        <v/>
      </c>
      <c r="AO198" s="45"/>
      <c r="AP198" s="44" t="str">
        <f>IF(AO198&lt;&gt;"",IF(AO198&lt;&gt;"LIBSETS_DROP_MECHANIC_MONSTER_NAME",VLOOKUP(AO198,'LibSets constants'!$I$4:$L$1000,3,FALSE),""),"")</f>
        <v/>
      </c>
      <c r="AQ198" s="44" t="str">
        <f>IF(AO198&lt;&gt;"",IF(AO198&lt;&gt;"LIBSETS_DROP_MECHANIC_MONSTER_NAME",VLOOKUP(AO198,'LibSets constants'!$I$4:$L$1000,4,FALSE),""),"")</f>
        <v/>
      </c>
      <c r="AR198" s="3" t="str">
        <f>IF(G198&lt;&gt;"LIBSETS_SETTYPE_BATTLEGROUND",IF(G198&lt;&gt;"LIBSETS_SETTYPE_SPECIAL",IF(AS198&lt;&gt;"",VLOOKUP(AS198,'ESO zone constants'!$D$2:$H$4950,5,FALSE),""),""),"")</f>
        <v/>
      </c>
      <c r="AT198" s="45"/>
      <c r="AU198" s="44" t="str">
        <f>IF(AT198&lt;&gt;"",IF(AT198&lt;&gt;"LIBSETS_DROP_MECHANIC_MONSTER_NAME",VLOOKUP(AT198,'LibSets constants'!$I$4:$L$1000,3,FALSE),""),"")</f>
        <v/>
      </c>
      <c r="AV198" s="44" t="str">
        <f>IF(AT198&lt;&gt;"",IF(AT198&lt;&gt;"LIBSETS_DROP_MECHANIC_MONSTER_NAME",VLOOKUP(AT198,'LibSets constants'!$I$4:$L$1000,4,FALSE),""),"")</f>
        <v/>
      </c>
      <c r="AW198" s="21" t="str">
        <f t="shared" si="19"/>
        <v>[236] = {wayshrines={-1,-1,-1,}, dlcId=DLC_BASE_GAME</v>
      </c>
      <c r="AX198" s="21" t="str">
        <f t="shared" si="20"/>
        <v>, zoneIds={181,181}, veteran=false</v>
      </c>
      <c r="AY198" s="21" t="str">
        <f t="shared" si="21"/>
        <v>, setType=LIBSETS_SETTYPE_CYRODIIL</v>
      </c>
      <c r="AZ198" s="21" t="str">
        <f t="shared" si="22"/>
        <v>, dropMechanic={LIBSETS_DROP_MECHANIC_MAIL_PVP_REWARDS_FOR_THE_WORTHY,LIBSETS_DROP_MECHANIC_CITY_CYRODIIL_ERNTEFURT}},</v>
      </c>
      <c r="BA198" s="21" t="str">
        <f t="shared" si="23"/>
        <v xml:space="preserve"> --Vicious Death / Grausamer Tod   [Cyrodiil, Cyrodiil]</v>
      </c>
    </row>
    <row r="199" spans="1:53" x14ac:dyDescent="0.25">
      <c r="A199" s="12">
        <v>237</v>
      </c>
      <c r="B199" t="s">
        <v>1106</v>
      </c>
      <c r="C199" t="s">
        <v>1107</v>
      </c>
      <c r="D199" s="3">
        <f t="shared" si="18"/>
        <v>237</v>
      </c>
      <c r="F199" t="s">
        <v>1601</v>
      </c>
      <c r="G199" s="8" t="s">
        <v>1650</v>
      </c>
      <c r="I199" t="s">
        <v>97</v>
      </c>
      <c r="J199" t="s">
        <v>97</v>
      </c>
      <c r="K199">
        <v>-1</v>
      </c>
      <c r="L199">
        <v>-1</v>
      </c>
      <c r="M199">
        <v>-1</v>
      </c>
      <c r="N199">
        <v>0</v>
      </c>
      <c r="O199" s="70" t="s">
        <v>131</v>
      </c>
      <c r="P199" s="3">
        <f>IF(AND(G199&lt;&gt;"LIBSETS_SETTYPE_BATTLEGROUND",G199&lt;&gt;"LIBSETS_SETTYPE_SPECIAL",G199&lt;&gt;"LIBSETS_SETTYPE_MYTHIC"), IF(Q199&lt;&gt;"",VLOOKUP(Q199,'ESO zone constants'!$D$2:$H$4950,5,FALSE),""),"")</f>
        <v>181</v>
      </c>
      <c r="Q199" t="str">
        <f>IF(OR(K199="",K199&lt;=0,ISERROR(K199)),IF(AND(O199&lt;&gt;"",NOT(ISERROR(O199))),O199, ""),VLOOKUP(K199,'ESO wayshrine node constants'!$A$3:$D$10003,4,FALSE))</f>
        <v>Cyrodiil</v>
      </c>
      <c r="S199" s="19" t="str">
        <f>IF(AND(R199&lt;&gt;"",NOT(ISERROR(R199))),R199,IF(P199&lt;&gt;"",IF(NOT(ISERROR(VLOOKUP(P199,'ESO Dungeon constants'!$D$3:$H$9999,5,FALSE))),VLOOKUP(P199,'ESO Dungeon constants'!$D$3:$I$9999,6,FALSE),VLOOKUP(P199,'ESO zone constants'!$H$2:$K$9984,4,FALSE)),""))</f>
        <v>DLC_BASE_GAME</v>
      </c>
      <c r="T199" s="3" t="str">
        <f>IF(S199&lt;&gt;"",VLOOKUP(S199,'LibSets constants'!$B$4:$C$1000,2,FALSE),"")</f>
        <v>Included in base game</v>
      </c>
      <c r="U199" s="33" t="s">
        <v>1723</v>
      </c>
      <c r="V199" s="3" t="str">
        <f>IF(U199&lt;&gt;"",IF(U199&lt;&gt;"LIBSETS_DROP_MECHANIC_MONSTER_NAME",VLOOKUP(U199,'LibSets constants'!$I$4:$L$1000,3,FALSE),""),"")</f>
        <v>Rewards for the worthy (Cyrodiil/Battleground mail)</v>
      </c>
      <c r="W199" s="40" t="str">
        <f>IF(U199&lt;&gt;"",IF(U199&lt;&gt;"LIBSETS_DROP_MECHANIC_MONSTER_NAME",VLOOKUP(U199,'LibSets constants'!$I$4:$L$1000,4,FALSE),""),"")</f>
        <v>Gerechter Lohn (Cyrodiil/Schlachtfeld Mail)</v>
      </c>
      <c r="X199" s="3">
        <f>IF(G199&lt;&gt;"LIBSETS_SETTYPE_BATTLEGROUND",IF(G199&lt;&gt;"LIBSETS_SETTYPE_SPECIAL",IF(Y199&lt;&gt;"",VLOOKUP(Y199,'ESO zone constants'!$D$2:$H$4950,5,FALSE),""),""),"")</f>
        <v>181</v>
      </c>
      <c r="Y199" t="s">
        <v>131</v>
      </c>
      <c r="Z199" s="33" t="s">
        <v>1714</v>
      </c>
      <c r="AA199" s="3" t="str">
        <f>IF(Z199&lt;&gt;"",IF(Z199&lt;&gt;"LIBSETS_DROP_MECHANIC_MONSTER_NAME",VLOOKUP(Z199,'LibSets constants'!$I$4:$L$1000,3,FALSE),""),"")</f>
        <v>City Bruma (quartermaster)</v>
      </c>
      <c r="AB199" s="3" t="str">
        <f>IF(Z199&lt;&gt;"",IF(Z199&lt;&gt;"LIBSETS_DROP_MECHANIC_MONSTER_NAME",VLOOKUP(Z199,'LibSets constants'!$I$4:$L$1000,4,FALSE),""),"")</f>
        <v>Stadt Bruma (Quartiermeister)</v>
      </c>
      <c r="AC199" s="3" t="str">
        <f>IF(G199&lt;&gt;"LIBSETS_SETTYPE_BATTLEGROUND",IF(G199&lt;&gt;"LIBSETS_SETTYPE_SPECIAL",IF(AD199&lt;&gt;"",VLOOKUP(AD199,'ESO zone constants'!$D$2:$H$4950,5,FALSE),""),""),"")</f>
        <v/>
      </c>
      <c r="AF199" s="3" t="str">
        <f>IF(AE199&lt;&gt;"",IF(AE199&lt;&gt;"LIBSETS_DROP_MECHANIC_MONSTER_NAME",VLOOKUP(AE199,'LibSets constants'!$I$4:$L$1000,3,FALSE),""),"")</f>
        <v/>
      </c>
      <c r="AG199" s="3" t="str">
        <f>IF(AE199&lt;&gt;"",IF(AE199&lt;&gt;"LIBSETS_DROP_MECHANIC_MONSTER_NAME",VLOOKUP(AE199,'LibSets constants'!$I$4:$L$1000,4,FALSE),""),"")</f>
        <v/>
      </c>
      <c r="AH199" s="3" t="str">
        <f>IF(G199&lt;&gt;"LIBSETS_SETTYPE_BATTLEGROUND",IF(G199&lt;&gt;"LIBSETS_SETTYPE_SPECIAL",IF(AI199&lt;&gt;"",VLOOKUP(AI199,'ESO zone constants'!$D$2:$H$4950,5,FALSE),""),""),"")</f>
        <v/>
      </c>
      <c r="AK199" s="3" t="str">
        <f>IF(AJ199&lt;&gt;"",IF(AJ199&lt;&gt;"LIBSETS_DROP_MECHANIC_MONSTER_NAME",VLOOKUP(AJ199,'LibSets constants'!$I$4:$L$1000,3,FALSE),""),"")</f>
        <v/>
      </c>
      <c r="AL199" s="3" t="str">
        <f>IF(AJ199&lt;&gt;"",IF(AJ199&lt;&gt;"LIBSETS_DROP_MECHANIC_MONSTER_NAME",VLOOKUP(AJ199,'LibSets constants'!$I$4:$L$1000,4,FALSE),""),"")</f>
        <v/>
      </c>
      <c r="AM199" s="3" t="str">
        <f>IF(G199&lt;&gt;"LIBSETS_SETTYPE_BATTLEGROUND",IF(G199&lt;&gt;"LIBSETS_SETTYPE_SPECIAL",IF(AN199&lt;&gt;"",VLOOKUP(AN199,'ESO zone constants'!$D$2:$H$4950,5,FALSE),""),""),"")</f>
        <v/>
      </c>
      <c r="AP199" s="3" t="str">
        <f>IF(AO199&lt;&gt;"",IF(AO199&lt;&gt;"LIBSETS_DROP_MECHANIC_MONSTER_NAME",VLOOKUP(AO199,'LibSets constants'!$I$4:$L$1000,3,FALSE),""),"")</f>
        <v/>
      </c>
      <c r="AQ199" s="3" t="str">
        <f>IF(AO199&lt;&gt;"",IF(AO199&lt;&gt;"LIBSETS_DROP_MECHANIC_MONSTER_NAME",VLOOKUP(AO199,'LibSets constants'!$I$4:$L$1000,4,FALSE),""),"")</f>
        <v/>
      </c>
      <c r="AR199" s="3" t="str">
        <f>IF(G199&lt;&gt;"LIBSETS_SETTYPE_BATTLEGROUND",IF(G199&lt;&gt;"LIBSETS_SETTYPE_SPECIAL",IF(AS199&lt;&gt;"",VLOOKUP(AS199,'ESO zone constants'!$D$2:$H$4950,5,FALSE),""),""),"")</f>
        <v/>
      </c>
      <c r="AU199" s="3" t="str">
        <f>IF(AT199&lt;&gt;"",IF(AT199&lt;&gt;"LIBSETS_DROP_MECHANIC_MONSTER_NAME",VLOOKUP(AT199,'LibSets constants'!$I$4:$L$1000,3,FALSE),""),"")</f>
        <v/>
      </c>
      <c r="AV199" s="3" t="str">
        <f>IF(AT199&lt;&gt;"",IF(AT199&lt;&gt;"LIBSETS_DROP_MECHANIC_MONSTER_NAME",VLOOKUP(AT199,'LibSets constants'!$I$4:$L$1000,4,FALSE),""),"")</f>
        <v/>
      </c>
      <c r="AW199" s="21" t="str">
        <f t="shared" si="19"/>
        <v>[237] = {wayshrines={-1,-1,-1,}, dlcId=DLC_BASE_GAME</v>
      </c>
      <c r="AX199" s="21" t="str">
        <f t="shared" si="20"/>
        <v>, zoneIds={181,181}, veteran=false</v>
      </c>
      <c r="AY199" s="21" t="str">
        <f t="shared" si="21"/>
        <v>, setType=LIBSETS_SETTYPE_CYRODIIL</v>
      </c>
      <c r="AZ199" s="21" t="str">
        <f t="shared" si="22"/>
        <v>, dropMechanic={LIBSETS_DROP_MECHANIC_MAIL_PVP_REWARDS_FOR_THE_WORTHY,LIBSETS_DROP_MECHANIC_CITY_CYRODIIL_BRUMA}},</v>
      </c>
      <c r="BA199" s="21" t="str">
        <f t="shared" si="23"/>
        <v xml:space="preserve"> --Leki's Focus / Lekis Fokus   [Cyrodiil, Cyrodiil]</v>
      </c>
    </row>
    <row r="200" spans="1:53" x14ac:dyDescent="0.25">
      <c r="A200" s="12">
        <v>238</v>
      </c>
      <c r="B200" t="s">
        <v>1108</v>
      </c>
      <c r="C200" t="s">
        <v>1109</v>
      </c>
      <c r="D200" s="3">
        <f t="shared" si="18"/>
        <v>238</v>
      </c>
      <c r="F200" t="s">
        <v>1601</v>
      </c>
      <c r="G200" s="8" t="s">
        <v>1650</v>
      </c>
      <c r="I200" t="s">
        <v>97</v>
      </c>
      <c r="J200" t="s">
        <v>97</v>
      </c>
      <c r="K200">
        <v>-1</v>
      </c>
      <c r="L200">
        <v>-1</v>
      </c>
      <c r="M200">
        <v>-1</v>
      </c>
      <c r="N200">
        <v>0</v>
      </c>
      <c r="O200" s="70" t="s">
        <v>131</v>
      </c>
      <c r="P200" s="3">
        <f>IF(AND(G200&lt;&gt;"LIBSETS_SETTYPE_BATTLEGROUND",G200&lt;&gt;"LIBSETS_SETTYPE_SPECIAL",G200&lt;&gt;"LIBSETS_SETTYPE_MYTHIC"), IF(Q200&lt;&gt;"",VLOOKUP(Q200,'ESO zone constants'!$D$2:$H$4950,5,FALSE),""),"")</f>
        <v>181</v>
      </c>
      <c r="Q200" t="str">
        <f>IF(OR(K200="",K200&lt;=0,ISERROR(K200)),IF(AND(O200&lt;&gt;"",NOT(ISERROR(O200))),O200, ""),VLOOKUP(K200,'ESO wayshrine node constants'!$A$3:$D$10003,4,FALSE))</f>
        <v>Cyrodiil</v>
      </c>
      <c r="S200" s="19" t="str">
        <f>IF(AND(R200&lt;&gt;"",NOT(ISERROR(R200))),R200,IF(P200&lt;&gt;"",IF(NOT(ISERROR(VLOOKUP(P200,'ESO Dungeon constants'!$D$3:$H$9999,5,FALSE))),VLOOKUP(P200,'ESO Dungeon constants'!$D$3:$I$9999,6,FALSE),VLOOKUP(P200,'ESO zone constants'!$H$2:$K$9984,4,FALSE)),""))</f>
        <v>DLC_BASE_GAME</v>
      </c>
      <c r="T200" s="3" t="str">
        <f>IF(S200&lt;&gt;"",VLOOKUP(S200,'LibSets constants'!$B$4:$C$1000,2,FALSE),"")</f>
        <v>Included in base game</v>
      </c>
      <c r="U200" s="33" t="s">
        <v>1723</v>
      </c>
      <c r="V200" s="3" t="str">
        <f>IF(U200&lt;&gt;"",IF(U200&lt;&gt;"LIBSETS_DROP_MECHANIC_MONSTER_NAME",VLOOKUP(U200,'LibSets constants'!$I$4:$L$1000,3,FALSE),""),"")</f>
        <v>Rewards for the worthy (Cyrodiil/Battleground mail)</v>
      </c>
      <c r="W200" s="40" t="str">
        <f>IF(U200&lt;&gt;"",IF(U200&lt;&gt;"LIBSETS_DROP_MECHANIC_MONSTER_NAME",VLOOKUP(U200,'LibSets constants'!$I$4:$L$1000,4,FALSE),""),"")</f>
        <v>Gerechter Lohn (Cyrodiil/Schlachtfeld Mail)</v>
      </c>
      <c r="X200" s="3">
        <f>IF(G200&lt;&gt;"LIBSETS_SETTYPE_BATTLEGROUND",IF(G200&lt;&gt;"LIBSETS_SETTYPE_SPECIAL",IF(Y200&lt;&gt;"",VLOOKUP(Y200,'ESO zone constants'!$D$2:$H$4950,5,FALSE),""),""),"")</f>
        <v>181</v>
      </c>
      <c r="Y200" t="s">
        <v>131</v>
      </c>
      <c r="Z200" s="33" t="s">
        <v>1716</v>
      </c>
      <c r="AA200" s="3" t="str">
        <f>IF(Z200&lt;&gt;"",IF(Z200&lt;&gt;"LIBSETS_DROP_MECHANIC_MONSTER_NAME",VLOOKUP(Z200,'LibSets constants'!$I$4:$L$1000,3,FALSE),""),"")</f>
        <v>City Vlastarus (quartermaster)</v>
      </c>
      <c r="AB200" s="3" t="str">
        <f>IF(Z200&lt;&gt;"",IF(Z200&lt;&gt;"LIBSETS_DROP_MECHANIC_MONSTER_NAME",VLOOKUP(Z200,'LibSets constants'!$I$4:$L$1000,4,FALSE),""),"")</f>
        <v>Stadt Vlastarus (Quartiermeister)</v>
      </c>
      <c r="AC200" s="3" t="str">
        <f>IF(G200&lt;&gt;"LIBSETS_SETTYPE_BATTLEGROUND",IF(G200&lt;&gt;"LIBSETS_SETTYPE_SPECIAL",IF(AD200&lt;&gt;"",VLOOKUP(AD200,'ESO zone constants'!$D$2:$H$4950,5,FALSE),""),""),"")</f>
        <v/>
      </c>
      <c r="AF200" s="3" t="str">
        <f>IF(AE200&lt;&gt;"",IF(AE200&lt;&gt;"LIBSETS_DROP_MECHANIC_MONSTER_NAME",VLOOKUP(AE200,'LibSets constants'!$I$4:$L$1000,3,FALSE),""),"")</f>
        <v/>
      </c>
      <c r="AG200" s="3" t="str">
        <f>IF(AE200&lt;&gt;"",IF(AE200&lt;&gt;"LIBSETS_DROP_MECHANIC_MONSTER_NAME",VLOOKUP(AE200,'LibSets constants'!$I$4:$L$1000,4,FALSE),""),"")</f>
        <v/>
      </c>
      <c r="AH200" s="3" t="str">
        <f>IF(G200&lt;&gt;"LIBSETS_SETTYPE_BATTLEGROUND",IF(G200&lt;&gt;"LIBSETS_SETTYPE_SPECIAL",IF(AI200&lt;&gt;"",VLOOKUP(AI200,'ESO zone constants'!$D$2:$H$4950,5,FALSE),""),""),"")</f>
        <v/>
      </c>
      <c r="AK200" s="3" t="str">
        <f>IF(AJ200&lt;&gt;"",IF(AJ200&lt;&gt;"LIBSETS_DROP_MECHANIC_MONSTER_NAME",VLOOKUP(AJ200,'LibSets constants'!$I$4:$L$1000,3,FALSE),""),"")</f>
        <v/>
      </c>
      <c r="AL200" s="3" t="str">
        <f>IF(AJ200&lt;&gt;"",IF(AJ200&lt;&gt;"LIBSETS_DROP_MECHANIC_MONSTER_NAME",VLOOKUP(AJ200,'LibSets constants'!$I$4:$L$1000,4,FALSE),""),"")</f>
        <v/>
      </c>
      <c r="AM200" s="3" t="str">
        <f>IF(G200&lt;&gt;"LIBSETS_SETTYPE_BATTLEGROUND",IF(G200&lt;&gt;"LIBSETS_SETTYPE_SPECIAL",IF(AN200&lt;&gt;"",VLOOKUP(AN200,'ESO zone constants'!$D$2:$H$4950,5,FALSE),""),""),"")</f>
        <v/>
      </c>
      <c r="AP200" s="3" t="str">
        <f>IF(AO200&lt;&gt;"",IF(AO200&lt;&gt;"LIBSETS_DROP_MECHANIC_MONSTER_NAME",VLOOKUP(AO200,'LibSets constants'!$I$4:$L$1000,3,FALSE),""),"")</f>
        <v/>
      </c>
      <c r="AQ200" s="3" t="str">
        <f>IF(AO200&lt;&gt;"",IF(AO200&lt;&gt;"LIBSETS_DROP_MECHANIC_MONSTER_NAME",VLOOKUP(AO200,'LibSets constants'!$I$4:$L$1000,4,FALSE),""),"")</f>
        <v/>
      </c>
      <c r="AR200" s="3" t="str">
        <f>IF(G200&lt;&gt;"LIBSETS_SETTYPE_BATTLEGROUND",IF(G200&lt;&gt;"LIBSETS_SETTYPE_SPECIAL",IF(AS200&lt;&gt;"",VLOOKUP(AS200,'ESO zone constants'!$D$2:$H$4950,5,FALSE),""),""),"")</f>
        <v/>
      </c>
      <c r="AU200" s="3" t="str">
        <f>IF(AT200&lt;&gt;"",IF(AT200&lt;&gt;"LIBSETS_DROP_MECHANIC_MONSTER_NAME",VLOOKUP(AT200,'LibSets constants'!$I$4:$L$1000,3,FALSE),""),"")</f>
        <v/>
      </c>
      <c r="AV200" s="3" t="str">
        <f>IF(AT200&lt;&gt;"",IF(AT200&lt;&gt;"LIBSETS_DROP_MECHANIC_MONSTER_NAME",VLOOKUP(AT200,'LibSets constants'!$I$4:$L$1000,4,FALSE),""),"")</f>
        <v/>
      </c>
      <c r="AW200" s="21" t="str">
        <f t="shared" si="19"/>
        <v>[238] = {wayshrines={-1,-1,-1,}, dlcId=DLC_BASE_GAME</v>
      </c>
      <c r="AX200" s="21" t="str">
        <f t="shared" si="20"/>
        <v>, zoneIds={181,181}, veteran=false</v>
      </c>
      <c r="AY200" s="21" t="str">
        <f t="shared" si="21"/>
        <v>, setType=LIBSETS_SETTYPE_CYRODIIL</v>
      </c>
      <c r="AZ200" s="21" t="str">
        <f t="shared" si="22"/>
        <v>, dropMechanic={LIBSETS_DROP_MECHANIC_MAIL_PVP_REWARDS_FOR_THE_WORTHY,LIBSETS_DROP_MECHANIC_CITY_CYRODIIL_VLASTARUS}},</v>
      </c>
      <c r="BA200" s="21" t="str">
        <f t="shared" si="23"/>
        <v xml:space="preserve"> --Fasalla's Guile / Fasallas List   [Cyrodiil, Cyrodiil]</v>
      </c>
    </row>
    <row r="201" spans="1:53" x14ac:dyDescent="0.25">
      <c r="A201" s="12">
        <v>239</v>
      </c>
      <c r="B201" t="s">
        <v>1110</v>
      </c>
      <c r="C201" t="s">
        <v>1111</v>
      </c>
      <c r="D201" s="3">
        <f t="shared" si="18"/>
        <v>239</v>
      </c>
      <c r="F201" t="s">
        <v>1601</v>
      </c>
      <c r="G201" s="8" t="s">
        <v>1650</v>
      </c>
      <c r="I201" t="s">
        <v>97</v>
      </c>
      <c r="J201" t="s">
        <v>97</v>
      </c>
      <c r="K201">
        <v>-1</v>
      </c>
      <c r="L201">
        <v>-1</v>
      </c>
      <c r="M201">
        <v>-1</v>
      </c>
      <c r="N201">
        <v>0</v>
      </c>
      <c r="O201" s="70" t="s">
        <v>131</v>
      </c>
      <c r="P201" s="3">
        <f>IF(AND(G201&lt;&gt;"LIBSETS_SETTYPE_BATTLEGROUND",G201&lt;&gt;"LIBSETS_SETTYPE_SPECIAL",G201&lt;&gt;"LIBSETS_SETTYPE_MYTHIC"), IF(Q201&lt;&gt;"",VLOOKUP(Q201,'ESO zone constants'!$D$2:$H$4950,5,FALSE),""),"")</f>
        <v>181</v>
      </c>
      <c r="Q201" t="str">
        <f>IF(OR(K201="",K201&lt;=0,ISERROR(K201)),IF(AND(O201&lt;&gt;"",NOT(ISERROR(O201))),O201, ""),VLOOKUP(K201,'ESO wayshrine node constants'!$A$3:$D$10003,4,FALSE))</f>
        <v>Cyrodiil</v>
      </c>
      <c r="S201" s="19" t="str">
        <f>IF(AND(R201&lt;&gt;"",NOT(ISERROR(R201))),R201,IF(P201&lt;&gt;"",IF(NOT(ISERROR(VLOOKUP(P201,'ESO Dungeon constants'!$D$3:$H$9999,5,FALSE))),VLOOKUP(P201,'ESO Dungeon constants'!$D$3:$I$9999,6,FALSE),VLOOKUP(P201,'ESO zone constants'!$H$2:$K$9984,4,FALSE)),""))</f>
        <v>DLC_BASE_GAME</v>
      </c>
      <c r="T201" s="3" t="str">
        <f>IF(S201&lt;&gt;"",VLOOKUP(S201,'LibSets constants'!$B$4:$C$1000,2,FALSE),"")</f>
        <v>Included in base game</v>
      </c>
      <c r="U201" s="33" t="s">
        <v>1723</v>
      </c>
      <c r="V201" s="44" t="str">
        <f>IF(U201&lt;&gt;"",IF(U201&lt;&gt;"LIBSETS_DROP_MECHANIC_MONSTER_NAME",VLOOKUP(U201,'LibSets constants'!$I$4:$L$1000,3,FALSE),""),"")</f>
        <v>Rewards for the worthy (Cyrodiil/Battleground mail)</v>
      </c>
      <c r="W201" s="40" t="str">
        <f>IF(U201&lt;&gt;"",IF(U201&lt;&gt;"LIBSETS_DROP_MECHANIC_MONSTER_NAME",VLOOKUP(U201,'LibSets constants'!$I$4:$L$1000,4,FALSE),""),"")</f>
        <v>Gerechter Lohn (Cyrodiil/Schlachtfeld Mail)</v>
      </c>
      <c r="X201" s="3">
        <f>IF(G201&lt;&gt;"LIBSETS_SETTYPE_BATTLEGROUND",IF(G201&lt;&gt;"LIBSETS_SETTYPE_SPECIAL",IF(Y201&lt;&gt;"",VLOOKUP(Y201,'ESO zone constants'!$D$2:$H$4950,5,FALSE),""),""),"")</f>
        <v>181</v>
      </c>
      <c r="Y201" t="s">
        <v>131</v>
      </c>
      <c r="Z201" s="45" t="s">
        <v>1716</v>
      </c>
      <c r="AA201" s="44" t="str">
        <f>IF(Z201&lt;&gt;"",IF(Z201&lt;&gt;"LIBSETS_DROP_MECHANIC_MONSTER_NAME",VLOOKUP(Z201,'LibSets constants'!$I$4:$L$1000,3,FALSE),""),"")</f>
        <v>City Vlastarus (quartermaster)</v>
      </c>
      <c r="AB201" s="44" t="str">
        <f>IF(Z201&lt;&gt;"",IF(Z201&lt;&gt;"LIBSETS_DROP_MECHANIC_MONSTER_NAME",VLOOKUP(Z201,'LibSets constants'!$I$4:$L$1000,4,FALSE),""),"")</f>
        <v>Stadt Vlastarus (Quartiermeister)</v>
      </c>
      <c r="AC201" s="3" t="str">
        <f>IF(G201&lt;&gt;"LIBSETS_SETTYPE_BATTLEGROUND",IF(G201&lt;&gt;"LIBSETS_SETTYPE_SPECIAL",IF(AD201&lt;&gt;"",VLOOKUP(AD201,'ESO zone constants'!$D$2:$H$4950,5,FALSE),""),""),"")</f>
        <v/>
      </c>
      <c r="AE201" s="45"/>
      <c r="AF201" s="44" t="str">
        <f>IF(AE201&lt;&gt;"",IF(AE201&lt;&gt;"LIBSETS_DROP_MECHANIC_MONSTER_NAME",VLOOKUP(AE201,'LibSets constants'!$I$4:$L$1000,3,FALSE),""),"")</f>
        <v/>
      </c>
      <c r="AG201" s="44" t="str">
        <f>IF(AE201&lt;&gt;"",IF(AE201&lt;&gt;"LIBSETS_DROP_MECHANIC_MONSTER_NAME",VLOOKUP(AE201,'LibSets constants'!$I$4:$L$1000,4,FALSE),""),"")</f>
        <v/>
      </c>
      <c r="AH201" s="3" t="str">
        <f>IF(G201&lt;&gt;"LIBSETS_SETTYPE_BATTLEGROUND",IF(G201&lt;&gt;"LIBSETS_SETTYPE_SPECIAL",IF(AI201&lt;&gt;"",VLOOKUP(AI201,'ESO zone constants'!$D$2:$H$4950,5,FALSE),""),""),"")</f>
        <v/>
      </c>
      <c r="AJ201" s="45"/>
      <c r="AK201" s="44" t="str">
        <f>IF(AJ201&lt;&gt;"",IF(AJ201&lt;&gt;"LIBSETS_DROP_MECHANIC_MONSTER_NAME",VLOOKUP(AJ201,'LibSets constants'!$I$4:$L$1000,3,FALSE),""),"")</f>
        <v/>
      </c>
      <c r="AL201" s="44" t="str">
        <f>IF(AJ201&lt;&gt;"",IF(AJ201&lt;&gt;"LIBSETS_DROP_MECHANIC_MONSTER_NAME",VLOOKUP(AJ201,'LibSets constants'!$I$4:$L$1000,4,FALSE),""),"")</f>
        <v/>
      </c>
      <c r="AM201" s="3" t="str">
        <f>IF(G201&lt;&gt;"LIBSETS_SETTYPE_BATTLEGROUND",IF(G201&lt;&gt;"LIBSETS_SETTYPE_SPECIAL",IF(AN201&lt;&gt;"",VLOOKUP(AN201,'ESO zone constants'!$D$2:$H$4950,5,FALSE),""),""),"")</f>
        <v/>
      </c>
      <c r="AO201" s="45"/>
      <c r="AP201" s="44" t="str">
        <f>IF(AO201&lt;&gt;"",IF(AO201&lt;&gt;"LIBSETS_DROP_MECHANIC_MONSTER_NAME",VLOOKUP(AO201,'LibSets constants'!$I$4:$L$1000,3,FALSE),""),"")</f>
        <v/>
      </c>
      <c r="AQ201" s="44" t="str">
        <f>IF(AO201&lt;&gt;"",IF(AO201&lt;&gt;"LIBSETS_DROP_MECHANIC_MONSTER_NAME",VLOOKUP(AO201,'LibSets constants'!$I$4:$L$1000,4,FALSE),""),"")</f>
        <v/>
      </c>
      <c r="AR201" s="3" t="str">
        <f>IF(G201&lt;&gt;"LIBSETS_SETTYPE_BATTLEGROUND",IF(G201&lt;&gt;"LIBSETS_SETTYPE_SPECIAL",IF(AS201&lt;&gt;"",VLOOKUP(AS201,'ESO zone constants'!$D$2:$H$4950,5,FALSE),""),""),"")</f>
        <v/>
      </c>
      <c r="AT201" s="45"/>
      <c r="AU201" s="44" t="str">
        <f>IF(AT201&lt;&gt;"",IF(AT201&lt;&gt;"LIBSETS_DROP_MECHANIC_MONSTER_NAME",VLOOKUP(AT201,'LibSets constants'!$I$4:$L$1000,3,FALSE),""),"")</f>
        <v/>
      </c>
      <c r="AV201" s="44" t="str">
        <f>IF(AT201&lt;&gt;"",IF(AT201&lt;&gt;"LIBSETS_DROP_MECHANIC_MONSTER_NAME",VLOOKUP(AT201,'LibSets constants'!$I$4:$L$1000,4,FALSE),""),"")</f>
        <v/>
      </c>
      <c r="AW201" s="21" t="str">
        <f t="shared" si="19"/>
        <v>[239] = {wayshrines={-1,-1,-1,}, dlcId=DLC_BASE_GAME</v>
      </c>
      <c r="AX201" s="21" t="str">
        <f t="shared" si="20"/>
        <v>, zoneIds={181,181}, veteran=false</v>
      </c>
      <c r="AY201" s="21" t="str">
        <f t="shared" si="21"/>
        <v>, setType=LIBSETS_SETTYPE_CYRODIIL</v>
      </c>
      <c r="AZ201" s="21" t="str">
        <f t="shared" si="22"/>
        <v>, dropMechanic={LIBSETS_DROP_MECHANIC_MAIL_PVP_REWARDS_FOR_THE_WORTHY,LIBSETS_DROP_MECHANIC_CITY_CYRODIIL_VLASTARUS}},</v>
      </c>
      <c r="BA201" s="21" t="str">
        <f t="shared" si="23"/>
        <v xml:space="preserve"> --Warrior's Fury / Raserei des Kriegers   [Cyrodiil, Cyrodiil]</v>
      </c>
    </row>
    <row r="202" spans="1:53" x14ac:dyDescent="0.25">
      <c r="A202" s="5">
        <v>240</v>
      </c>
      <c r="B202" t="s">
        <v>1112</v>
      </c>
      <c r="C202" t="s">
        <v>1113</v>
      </c>
      <c r="D202" s="3">
        <f t="shared" si="18"/>
        <v>240</v>
      </c>
      <c r="G202" s="8" t="s">
        <v>1649</v>
      </c>
      <c r="I202" t="s">
        <v>97</v>
      </c>
      <c r="J202" t="s">
        <v>97</v>
      </c>
      <c r="K202">
        <v>254</v>
      </c>
      <c r="L202">
        <v>254</v>
      </c>
      <c r="M202">
        <v>254</v>
      </c>
      <c r="N202">
        <v>5</v>
      </c>
      <c r="P202" s="3">
        <f>IF(AND(G202&lt;&gt;"LIBSETS_SETTYPE_BATTLEGROUND",G202&lt;&gt;"LIBSETS_SETTYPE_SPECIAL",G202&lt;&gt;"LIBSETS_SETTYPE_MYTHIC"), IF(Q202&lt;&gt;"",VLOOKUP(Q202,'ESO zone constants'!$D$2:$H$4950,5,FALSE),""),"")</f>
        <v>823</v>
      </c>
      <c r="Q202" t="str">
        <f>IF(OR(K202="",K202&lt;=0,ISERROR(K202)),IF(AND(O202&lt;&gt;"",NOT(ISERROR(O202))),O202, ""),VLOOKUP(K202,'ESO wayshrine node constants'!$A$3:$D$10003,4,FALSE))</f>
        <v>Gold Coast</v>
      </c>
      <c r="S202" s="19" t="str">
        <f>IF(AND(R202&lt;&gt;"",NOT(ISERROR(R202))),R202,IF(P202&lt;&gt;"",IF(NOT(ISERROR(VLOOKUP(P202,'ESO Dungeon constants'!$D$3:$H$9999,5,FALSE))),VLOOKUP(P202,'ESO Dungeon constants'!$D$3:$I$9999,6,FALSE),VLOOKUP(P202,'ESO zone constants'!$H$2:$K$9984,4,FALSE)),""))</f>
        <v>DLC_DARK_BROTHERHOOD</v>
      </c>
      <c r="T202" s="3" t="str">
        <f>IF(S202&lt;&gt;"",VLOOKUP(S202,'LibSets constants'!$B$4:$C$1000,2,FALSE),"")</f>
        <v>Dark Brotherhood</v>
      </c>
      <c r="V202" s="3" t="str">
        <f>IF(U202&lt;&gt;"",IF(U202&lt;&gt;"LIBSETS_DROP_MECHANIC_MONSTER_NAME",VLOOKUP(U202,'LibSets constants'!$I$4:$L$1000,3,FALSE),""),"")</f>
        <v/>
      </c>
      <c r="W202" s="40" t="str">
        <f>IF(U202&lt;&gt;"",IF(U202&lt;&gt;"LIBSETS_DROP_MECHANIC_MONSTER_NAME",VLOOKUP(U202,'LibSets constants'!$I$4:$L$1000,4,FALSE),""),"")</f>
        <v/>
      </c>
      <c r="X202" s="3">
        <f>IF(G202&lt;&gt;"LIBSETS_SETTYPE_BATTLEGROUND",IF(G202&lt;&gt;"LIBSETS_SETTYPE_SPECIAL",IF(Y202&lt;&gt;"",VLOOKUP(Y202,'ESO zone constants'!$D$2:$H$4950,5,FALSE),""),""),"")</f>
        <v>823</v>
      </c>
      <c r="Y202" t="str">
        <f>VLOOKUP(L202,'ESO wayshrine node constants'!$A$3:$D$10003,4,FALSE)</f>
        <v>Gold Coast</v>
      </c>
      <c r="AA202" s="3" t="str">
        <f>IF(Z202&lt;&gt;"",IF(Z202&lt;&gt;"LIBSETS_DROP_MECHANIC_MONSTER_NAME",VLOOKUP(Z202,'LibSets constants'!$I$4:$L$1000,3,FALSE),""),"")</f>
        <v/>
      </c>
      <c r="AB202" s="3" t="str">
        <f>IF(Z202&lt;&gt;"",IF(Z202&lt;&gt;"LIBSETS_DROP_MECHANIC_MONSTER_NAME",VLOOKUP(Z202,'LibSets constants'!$I$4:$L$1000,4,FALSE),""),"")</f>
        <v/>
      </c>
      <c r="AC202" s="3">
        <f>IF(G202&lt;&gt;"LIBSETS_SETTYPE_BATTLEGROUND",IF(G202&lt;&gt;"LIBSETS_SETTYPE_SPECIAL",IF(AD202&lt;&gt;"",VLOOKUP(AD202,'ESO zone constants'!$D$2:$H$4950,5,FALSE),""),""),"")</f>
        <v>823</v>
      </c>
      <c r="AD202" t="str">
        <f>VLOOKUP(M202,'ESO wayshrine node constants'!$A$3:$D$10003,4,FALSE)</f>
        <v>Gold Coast</v>
      </c>
      <c r="AF202" s="3" t="str">
        <f>IF(AE202&lt;&gt;"",IF(AE202&lt;&gt;"LIBSETS_DROP_MECHANIC_MONSTER_NAME",VLOOKUP(AE202,'LibSets constants'!$I$4:$L$1000,3,FALSE),""),"")</f>
        <v/>
      </c>
      <c r="AG202" s="3" t="str">
        <f>IF(AE202&lt;&gt;"",IF(AE202&lt;&gt;"LIBSETS_DROP_MECHANIC_MONSTER_NAME",VLOOKUP(AE202,'LibSets constants'!$I$4:$L$1000,4,FALSE),""),"")</f>
        <v/>
      </c>
      <c r="AH202" s="3" t="str">
        <f>IF(G202&lt;&gt;"LIBSETS_SETTYPE_BATTLEGROUND",IF(G202&lt;&gt;"LIBSETS_SETTYPE_SPECIAL",IF(AI202&lt;&gt;"",VLOOKUP(AI202,'ESO zone constants'!$D$2:$H$4950,5,FALSE),""),""),"")</f>
        <v/>
      </c>
      <c r="AK202" s="3" t="str">
        <f>IF(AJ202&lt;&gt;"",IF(AJ202&lt;&gt;"LIBSETS_DROP_MECHANIC_MONSTER_NAME",VLOOKUP(AJ202,'LibSets constants'!$I$4:$L$1000,3,FALSE),""),"")</f>
        <v/>
      </c>
      <c r="AL202" s="3" t="str">
        <f>IF(AJ202&lt;&gt;"",IF(AJ202&lt;&gt;"LIBSETS_DROP_MECHANIC_MONSTER_NAME",VLOOKUP(AJ202,'LibSets constants'!$I$4:$L$1000,4,FALSE),""),"")</f>
        <v/>
      </c>
      <c r="AM202" s="3" t="str">
        <f>IF(G202&lt;&gt;"LIBSETS_SETTYPE_BATTLEGROUND",IF(G202&lt;&gt;"LIBSETS_SETTYPE_SPECIAL",IF(AN202&lt;&gt;"",VLOOKUP(AN202,'ESO zone constants'!$D$2:$H$4950,5,FALSE),""),""),"")</f>
        <v/>
      </c>
      <c r="AP202" s="3" t="str">
        <f>IF(AO202&lt;&gt;"",IF(AO202&lt;&gt;"LIBSETS_DROP_MECHANIC_MONSTER_NAME",VLOOKUP(AO202,'LibSets constants'!$I$4:$L$1000,3,FALSE),""),"")</f>
        <v/>
      </c>
      <c r="AQ202" s="3" t="str">
        <f>IF(AO202&lt;&gt;"",IF(AO202&lt;&gt;"LIBSETS_DROP_MECHANIC_MONSTER_NAME",VLOOKUP(AO202,'LibSets constants'!$I$4:$L$1000,4,FALSE),""),"")</f>
        <v/>
      </c>
      <c r="AR202" s="3" t="str">
        <f>IF(G202&lt;&gt;"LIBSETS_SETTYPE_BATTLEGROUND",IF(G202&lt;&gt;"LIBSETS_SETTYPE_SPECIAL",IF(AS202&lt;&gt;"",VLOOKUP(AS202,'ESO zone constants'!$D$2:$H$4950,5,FALSE),""),""),"")</f>
        <v/>
      </c>
      <c r="AU202" s="3" t="str">
        <f>IF(AT202&lt;&gt;"",IF(AT202&lt;&gt;"LIBSETS_DROP_MECHANIC_MONSTER_NAME",VLOOKUP(AT202,'LibSets constants'!$I$4:$L$1000,3,FALSE),""),"")</f>
        <v/>
      </c>
      <c r="AV202" s="3" t="str">
        <f>IF(AT202&lt;&gt;"",IF(AT202&lt;&gt;"LIBSETS_DROP_MECHANIC_MONSTER_NAME",VLOOKUP(AT202,'LibSets constants'!$I$4:$L$1000,4,FALSE),""),"")</f>
        <v/>
      </c>
      <c r="AW202" s="21" t="str">
        <f t="shared" si="19"/>
        <v>[240] = {wayshrines={254,254,254,}, traitsNeeded=5, dlcId=DLC_DARK_BROTHERHOOD</v>
      </c>
      <c r="AX202" s="21" t="str">
        <f t="shared" si="20"/>
        <v>, zoneIds={823,823,823}, veteran=false</v>
      </c>
      <c r="AY202" s="21" t="str">
        <f t="shared" si="21"/>
        <v>, setType=LIBSETS_SETTYPE_CRAFTED</v>
      </c>
      <c r="AZ202" s="21" t="str">
        <f t="shared" si="22"/>
        <v>},</v>
      </c>
      <c r="BA202" s="21" t="str">
        <f t="shared" si="23"/>
        <v xml:space="preserve"> --Kvatch Gladiator / Gladiator von Kvatch   [Gold Coast, Gold Coast, Gold Coast]</v>
      </c>
    </row>
    <row r="203" spans="1:53" x14ac:dyDescent="0.25">
      <c r="A203" s="5">
        <v>241</v>
      </c>
      <c r="B203" t="s">
        <v>1114</v>
      </c>
      <c r="C203" t="s">
        <v>1115</v>
      </c>
      <c r="D203" s="3">
        <f t="shared" si="18"/>
        <v>241</v>
      </c>
      <c r="G203" s="8" t="s">
        <v>1649</v>
      </c>
      <c r="I203" t="s">
        <v>97</v>
      </c>
      <c r="J203" t="s">
        <v>97</v>
      </c>
      <c r="K203">
        <v>251</v>
      </c>
      <c r="L203">
        <v>251</v>
      </c>
      <c r="M203">
        <v>251</v>
      </c>
      <c r="N203">
        <v>7</v>
      </c>
      <c r="P203" s="3">
        <f>IF(AND(G203&lt;&gt;"LIBSETS_SETTYPE_BATTLEGROUND",G203&lt;&gt;"LIBSETS_SETTYPE_SPECIAL",G203&lt;&gt;"LIBSETS_SETTYPE_MYTHIC"), IF(Q203&lt;&gt;"",VLOOKUP(Q203,'ESO zone constants'!$D$2:$H$4950,5,FALSE),""),"")</f>
        <v>823</v>
      </c>
      <c r="Q203" t="str">
        <f>IF(OR(K203="",K203&lt;=0,ISERROR(K203)),IF(AND(O203&lt;&gt;"",NOT(ISERROR(O203))),O203, ""),VLOOKUP(K203,'ESO wayshrine node constants'!$A$3:$D$10003,4,FALSE))</f>
        <v>Gold Coast</v>
      </c>
      <c r="S203" s="19" t="str">
        <f>IF(AND(R203&lt;&gt;"",NOT(ISERROR(R203))),R203,IF(P203&lt;&gt;"",IF(NOT(ISERROR(VLOOKUP(P203,'ESO Dungeon constants'!$D$3:$H$9999,5,FALSE))),VLOOKUP(P203,'ESO Dungeon constants'!$D$3:$I$9999,6,FALSE),VLOOKUP(P203,'ESO zone constants'!$H$2:$K$9984,4,FALSE)),""))</f>
        <v>DLC_DARK_BROTHERHOOD</v>
      </c>
      <c r="T203" s="3" t="str">
        <f>IF(S203&lt;&gt;"",VLOOKUP(S203,'LibSets constants'!$B$4:$C$1000,2,FALSE),"")</f>
        <v>Dark Brotherhood</v>
      </c>
      <c r="V203" s="44" t="str">
        <f>IF(U203&lt;&gt;"",IF(U203&lt;&gt;"LIBSETS_DROP_MECHANIC_MONSTER_NAME",VLOOKUP(U203,'LibSets constants'!$I$4:$L$1000,3,FALSE),""),"")</f>
        <v/>
      </c>
      <c r="W203" s="40" t="str">
        <f>IF(U203&lt;&gt;"",IF(U203&lt;&gt;"LIBSETS_DROP_MECHANIC_MONSTER_NAME",VLOOKUP(U203,'LibSets constants'!$I$4:$L$1000,4,FALSE),""),"")</f>
        <v/>
      </c>
      <c r="X203" s="3">
        <f>IF(G203&lt;&gt;"LIBSETS_SETTYPE_BATTLEGROUND",IF(G203&lt;&gt;"LIBSETS_SETTYPE_SPECIAL",IF(Y203&lt;&gt;"",VLOOKUP(Y203,'ESO zone constants'!$D$2:$H$4950,5,FALSE),""),""),"")</f>
        <v>823</v>
      </c>
      <c r="Y203" t="str">
        <f>VLOOKUP(L203,'ESO wayshrine node constants'!$A$3:$D$10003,4,FALSE)</f>
        <v>Gold Coast</v>
      </c>
      <c r="Z203" s="45"/>
      <c r="AA203" s="44" t="str">
        <f>IF(Z203&lt;&gt;"",IF(Z203&lt;&gt;"LIBSETS_DROP_MECHANIC_MONSTER_NAME",VLOOKUP(Z203,'LibSets constants'!$I$4:$L$1000,3,FALSE),""),"")</f>
        <v/>
      </c>
      <c r="AB203" s="44" t="str">
        <f>IF(Z203&lt;&gt;"",IF(Z203&lt;&gt;"LIBSETS_DROP_MECHANIC_MONSTER_NAME",VLOOKUP(Z203,'LibSets constants'!$I$4:$L$1000,4,FALSE),""),"")</f>
        <v/>
      </c>
      <c r="AC203" s="3">
        <f>IF(G203&lt;&gt;"LIBSETS_SETTYPE_BATTLEGROUND",IF(G203&lt;&gt;"LIBSETS_SETTYPE_SPECIAL",IF(AD203&lt;&gt;"",VLOOKUP(AD203,'ESO zone constants'!$D$2:$H$4950,5,FALSE),""),""),"")</f>
        <v>823</v>
      </c>
      <c r="AD203" t="str">
        <f>VLOOKUP(M203,'ESO wayshrine node constants'!$A$3:$D$10003,4,FALSE)</f>
        <v>Gold Coast</v>
      </c>
      <c r="AE203" s="45"/>
      <c r="AF203" s="44" t="str">
        <f>IF(AE203&lt;&gt;"",IF(AE203&lt;&gt;"LIBSETS_DROP_MECHANIC_MONSTER_NAME",VLOOKUP(AE203,'LibSets constants'!$I$4:$L$1000,3,FALSE),""),"")</f>
        <v/>
      </c>
      <c r="AG203" s="44" t="str">
        <f>IF(AE203&lt;&gt;"",IF(AE203&lt;&gt;"LIBSETS_DROP_MECHANIC_MONSTER_NAME",VLOOKUP(AE203,'LibSets constants'!$I$4:$L$1000,4,FALSE),""),"")</f>
        <v/>
      </c>
      <c r="AH203" s="3" t="str">
        <f>IF(G203&lt;&gt;"LIBSETS_SETTYPE_BATTLEGROUND",IF(G203&lt;&gt;"LIBSETS_SETTYPE_SPECIAL",IF(AI203&lt;&gt;"",VLOOKUP(AI203,'ESO zone constants'!$D$2:$H$4950,5,FALSE),""),""),"")</f>
        <v/>
      </c>
      <c r="AJ203" s="45"/>
      <c r="AK203" s="44" t="str">
        <f>IF(AJ203&lt;&gt;"",IF(AJ203&lt;&gt;"LIBSETS_DROP_MECHANIC_MONSTER_NAME",VLOOKUP(AJ203,'LibSets constants'!$I$4:$L$1000,3,FALSE),""),"")</f>
        <v/>
      </c>
      <c r="AL203" s="44" t="str">
        <f>IF(AJ203&lt;&gt;"",IF(AJ203&lt;&gt;"LIBSETS_DROP_MECHANIC_MONSTER_NAME",VLOOKUP(AJ203,'LibSets constants'!$I$4:$L$1000,4,FALSE),""),"")</f>
        <v/>
      </c>
      <c r="AM203" s="3" t="str">
        <f>IF(G203&lt;&gt;"LIBSETS_SETTYPE_BATTLEGROUND",IF(G203&lt;&gt;"LIBSETS_SETTYPE_SPECIAL",IF(AN203&lt;&gt;"",VLOOKUP(AN203,'ESO zone constants'!$D$2:$H$4950,5,FALSE),""),""),"")</f>
        <v/>
      </c>
      <c r="AO203" s="45"/>
      <c r="AP203" s="44" t="str">
        <f>IF(AO203&lt;&gt;"",IF(AO203&lt;&gt;"LIBSETS_DROP_MECHANIC_MONSTER_NAME",VLOOKUP(AO203,'LibSets constants'!$I$4:$L$1000,3,FALSE),""),"")</f>
        <v/>
      </c>
      <c r="AQ203" s="44" t="str">
        <f>IF(AO203&lt;&gt;"",IF(AO203&lt;&gt;"LIBSETS_DROP_MECHANIC_MONSTER_NAME",VLOOKUP(AO203,'LibSets constants'!$I$4:$L$1000,4,FALSE),""),"")</f>
        <v/>
      </c>
      <c r="AR203" s="3" t="str">
        <f>IF(G203&lt;&gt;"LIBSETS_SETTYPE_BATTLEGROUND",IF(G203&lt;&gt;"LIBSETS_SETTYPE_SPECIAL",IF(AS203&lt;&gt;"",VLOOKUP(AS203,'ESO zone constants'!$D$2:$H$4950,5,FALSE),""),""),"")</f>
        <v/>
      </c>
      <c r="AT203" s="45"/>
      <c r="AU203" s="44" t="str">
        <f>IF(AT203&lt;&gt;"",IF(AT203&lt;&gt;"LIBSETS_DROP_MECHANIC_MONSTER_NAME",VLOOKUP(AT203,'LibSets constants'!$I$4:$L$1000,3,FALSE),""),"")</f>
        <v/>
      </c>
      <c r="AV203" s="44" t="str">
        <f>IF(AT203&lt;&gt;"",IF(AT203&lt;&gt;"LIBSETS_DROP_MECHANIC_MONSTER_NAME",VLOOKUP(AT203,'LibSets constants'!$I$4:$L$1000,4,FALSE),""),"")</f>
        <v/>
      </c>
      <c r="AW203" s="21" t="str">
        <f t="shared" si="19"/>
        <v>[241] = {wayshrines={251,251,251,}, traitsNeeded=7, dlcId=DLC_DARK_BROTHERHOOD</v>
      </c>
      <c r="AX203" s="21" t="str">
        <f t="shared" si="20"/>
        <v>, zoneIds={823,823,823}, veteran=false</v>
      </c>
      <c r="AY203" s="21" t="str">
        <f t="shared" si="21"/>
        <v>, setType=LIBSETS_SETTYPE_CRAFTED</v>
      </c>
      <c r="AZ203" s="21" t="str">
        <f t="shared" si="22"/>
        <v>},</v>
      </c>
      <c r="BA203" s="21" t="str">
        <f t="shared" si="23"/>
        <v xml:space="preserve"> --Varen's Legacy / Varens Erbe   [Gold Coast, Gold Coast, Gold Coast]</v>
      </c>
    </row>
    <row r="204" spans="1:53" x14ac:dyDescent="0.25">
      <c r="A204" s="5">
        <v>242</v>
      </c>
      <c r="B204" t="s">
        <v>1116</v>
      </c>
      <c r="C204" t="s">
        <v>1117</v>
      </c>
      <c r="D204" s="3">
        <f t="shared" si="18"/>
        <v>242</v>
      </c>
      <c r="G204" s="8" t="s">
        <v>1649</v>
      </c>
      <c r="I204" t="s">
        <v>97</v>
      </c>
      <c r="J204" t="s">
        <v>97</v>
      </c>
      <c r="K204">
        <v>254</v>
      </c>
      <c r="L204">
        <v>254</v>
      </c>
      <c r="M204">
        <v>254</v>
      </c>
      <c r="N204">
        <v>9</v>
      </c>
      <c r="P204" s="3">
        <f>IF(AND(G204&lt;&gt;"LIBSETS_SETTYPE_BATTLEGROUND",G204&lt;&gt;"LIBSETS_SETTYPE_SPECIAL",G204&lt;&gt;"LIBSETS_SETTYPE_MYTHIC"), IF(Q204&lt;&gt;"",VLOOKUP(Q204,'ESO zone constants'!$D$2:$H$4950,5,FALSE),""),"")</f>
        <v>823</v>
      </c>
      <c r="Q204" t="str">
        <f>IF(OR(K204="",K204&lt;=0,ISERROR(K204)),IF(AND(O204&lt;&gt;"",NOT(ISERROR(O204))),O204, ""),VLOOKUP(K204,'ESO wayshrine node constants'!$A$3:$D$10003,4,FALSE))</f>
        <v>Gold Coast</v>
      </c>
      <c r="S204" s="19" t="str">
        <f>IF(AND(R204&lt;&gt;"",NOT(ISERROR(R204))),R204,IF(P204&lt;&gt;"",IF(NOT(ISERROR(VLOOKUP(P204,'ESO Dungeon constants'!$D$3:$H$9999,5,FALSE))),VLOOKUP(P204,'ESO Dungeon constants'!$D$3:$I$9999,6,FALSE),VLOOKUP(P204,'ESO zone constants'!$H$2:$K$9984,4,FALSE)),""))</f>
        <v>DLC_DARK_BROTHERHOOD</v>
      </c>
      <c r="T204" s="3" t="str">
        <f>IF(S204&lt;&gt;"",VLOOKUP(S204,'LibSets constants'!$B$4:$C$1000,2,FALSE),"")</f>
        <v>Dark Brotherhood</v>
      </c>
      <c r="V204" s="44" t="str">
        <f>IF(U204&lt;&gt;"",IF(U204&lt;&gt;"LIBSETS_DROP_MECHANIC_MONSTER_NAME",VLOOKUP(U204,'LibSets constants'!$I$4:$L$1000,3,FALSE),""),"")</f>
        <v/>
      </c>
      <c r="W204" s="40" t="str">
        <f>IF(U204&lt;&gt;"",IF(U204&lt;&gt;"LIBSETS_DROP_MECHANIC_MONSTER_NAME",VLOOKUP(U204,'LibSets constants'!$I$4:$L$1000,4,FALSE),""),"")</f>
        <v/>
      </c>
      <c r="X204" s="3">
        <f>IF(G204&lt;&gt;"LIBSETS_SETTYPE_BATTLEGROUND",IF(G204&lt;&gt;"LIBSETS_SETTYPE_SPECIAL",IF(Y204&lt;&gt;"",VLOOKUP(Y204,'ESO zone constants'!$D$2:$H$4950,5,FALSE),""),""),"")</f>
        <v>823</v>
      </c>
      <c r="Y204" t="str">
        <f>VLOOKUP(L204,'ESO wayshrine node constants'!$A$3:$D$10003,4,FALSE)</f>
        <v>Gold Coast</v>
      </c>
      <c r="Z204" s="45"/>
      <c r="AA204" s="44" t="str">
        <f>IF(Z204&lt;&gt;"",IF(Z204&lt;&gt;"LIBSETS_DROP_MECHANIC_MONSTER_NAME",VLOOKUP(Z204,'LibSets constants'!$I$4:$L$1000,3,FALSE),""),"")</f>
        <v/>
      </c>
      <c r="AB204" s="44" t="str">
        <f>IF(Z204&lt;&gt;"",IF(Z204&lt;&gt;"LIBSETS_DROP_MECHANIC_MONSTER_NAME",VLOOKUP(Z204,'LibSets constants'!$I$4:$L$1000,4,FALSE),""),"")</f>
        <v/>
      </c>
      <c r="AC204" s="3">
        <f>IF(G204&lt;&gt;"LIBSETS_SETTYPE_BATTLEGROUND",IF(G204&lt;&gt;"LIBSETS_SETTYPE_SPECIAL",IF(AD204&lt;&gt;"",VLOOKUP(AD204,'ESO zone constants'!$D$2:$H$4950,5,FALSE),""),""),"")</f>
        <v>823</v>
      </c>
      <c r="AD204" t="str">
        <f>VLOOKUP(M204,'ESO wayshrine node constants'!$A$3:$D$10003,4,FALSE)</f>
        <v>Gold Coast</v>
      </c>
      <c r="AE204" s="45"/>
      <c r="AF204" s="44" t="str">
        <f>IF(AE204&lt;&gt;"",IF(AE204&lt;&gt;"LIBSETS_DROP_MECHANIC_MONSTER_NAME",VLOOKUP(AE204,'LibSets constants'!$I$4:$L$1000,3,FALSE),""),"")</f>
        <v/>
      </c>
      <c r="AG204" s="44" t="str">
        <f>IF(AE204&lt;&gt;"",IF(AE204&lt;&gt;"LIBSETS_DROP_MECHANIC_MONSTER_NAME",VLOOKUP(AE204,'LibSets constants'!$I$4:$L$1000,4,FALSE),""),"")</f>
        <v/>
      </c>
      <c r="AH204" s="3" t="str">
        <f>IF(G204&lt;&gt;"LIBSETS_SETTYPE_BATTLEGROUND",IF(G204&lt;&gt;"LIBSETS_SETTYPE_SPECIAL",IF(AI204&lt;&gt;"",VLOOKUP(AI204,'ESO zone constants'!$D$2:$H$4950,5,FALSE),""),""),"")</f>
        <v/>
      </c>
      <c r="AJ204" s="45"/>
      <c r="AK204" s="44" t="str">
        <f>IF(AJ204&lt;&gt;"",IF(AJ204&lt;&gt;"LIBSETS_DROP_MECHANIC_MONSTER_NAME",VLOOKUP(AJ204,'LibSets constants'!$I$4:$L$1000,3,FALSE),""),"")</f>
        <v/>
      </c>
      <c r="AL204" s="44" t="str">
        <f>IF(AJ204&lt;&gt;"",IF(AJ204&lt;&gt;"LIBSETS_DROP_MECHANIC_MONSTER_NAME",VLOOKUP(AJ204,'LibSets constants'!$I$4:$L$1000,4,FALSE),""),"")</f>
        <v/>
      </c>
      <c r="AM204" s="3" t="str">
        <f>IF(G204&lt;&gt;"LIBSETS_SETTYPE_BATTLEGROUND",IF(G204&lt;&gt;"LIBSETS_SETTYPE_SPECIAL",IF(AN204&lt;&gt;"",VLOOKUP(AN204,'ESO zone constants'!$D$2:$H$4950,5,FALSE),""),""),"")</f>
        <v/>
      </c>
      <c r="AO204" s="45"/>
      <c r="AP204" s="44" t="str">
        <f>IF(AO204&lt;&gt;"",IF(AO204&lt;&gt;"LIBSETS_DROP_MECHANIC_MONSTER_NAME",VLOOKUP(AO204,'LibSets constants'!$I$4:$L$1000,3,FALSE),""),"")</f>
        <v/>
      </c>
      <c r="AQ204" s="44" t="str">
        <f>IF(AO204&lt;&gt;"",IF(AO204&lt;&gt;"LIBSETS_DROP_MECHANIC_MONSTER_NAME",VLOOKUP(AO204,'LibSets constants'!$I$4:$L$1000,4,FALSE),""),"")</f>
        <v/>
      </c>
      <c r="AR204" s="3" t="str">
        <f>IF(G204&lt;&gt;"LIBSETS_SETTYPE_BATTLEGROUND",IF(G204&lt;&gt;"LIBSETS_SETTYPE_SPECIAL",IF(AS204&lt;&gt;"",VLOOKUP(AS204,'ESO zone constants'!$D$2:$H$4950,5,FALSE),""),""),"")</f>
        <v/>
      </c>
      <c r="AT204" s="45"/>
      <c r="AU204" s="44" t="str">
        <f>IF(AT204&lt;&gt;"",IF(AT204&lt;&gt;"LIBSETS_DROP_MECHANIC_MONSTER_NAME",VLOOKUP(AT204,'LibSets constants'!$I$4:$L$1000,3,FALSE),""),"")</f>
        <v/>
      </c>
      <c r="AV204" s="44" t="str">
        <f>IF(AT204&lt;&gt;"",IF(AT204&lt;&gt;"LIBSETS_DROP_MECHANIC_MONSTER_NAME",VLOOKUP(AT204,'LibSets constants'!$I$4:$L$1000,4,FALSE),""),"")</f>
        <v/>
      </c>
      <c r="AW204" s="21" t="str">
        <f t="shared" si="19"/>
        <v>[242] = {wayshrines={254,254,254,}, traitsNeeded=9, dlcId=DLC_DARK_BROTHERHOOD</v>
      </c>
      <c r="AX204" s="21" t="str">
        <f t="shared" si="20"/>
        <v>, zoneIds={823,823,823}, veteran=false</v>
      </c>
      <c r="AY204" s="21" t="str">
        <f t="shared" si="21"/>
        <v>, setType=LIBSETS_SETTYPE_CRAFTED</v>
      </c>
      <c r="AZ204" s="21" t="str">
        <f t="shared" si="22"/>
        <v>},</v>
      </c>
      <c r="BA204" s="21" t="str">
        <f t="shared" si="23"/>
        <v xml:space="preserve"> --Pelinal's Aptitude / Pelinals Talent   [Gold Coast, Gold Coast, Gold Coast]</v>
      </c>
    </row>
    <row r="205" spans="1:53" x14ac:dyDescent="0.25">
      <c r="A205" s="12">
        <v>243</v>
      </c>
      <c r="B205" t="s">
        <v>1118</v>
      </c>
      <c r="C205" t="s">
        <v>1119</v>
      </c>
      <c r="D205" s="3">
        <f t="shared" si="18"/>
        <v>243</v>
      </c>
      <c r="G205" s="8" t="s">
        <v>1655</v>
      </c>
      <c r="I205" t="s">
        <v>97</v>
      </c>
      <c r="J205" t="s">
        <v>97</v>
      </c>
      <c r="K205">
        <v>-1</v>
      </c>
      <c r="L205">
        <v>-1</v>
      </c>
      <c r="M205">
        <v>-1</v>
      </c>
      <c r="N205">
        <v>0</v>
      </c>
      <c r="O205" s="70" t="s">
        <v>521</v>
      </c>
      <c r="P205" s="3">
        <f>IF(AND(G205&lt;&gt;"LIBSETS_SETTYPE_BATTLEGROUND",G205&lt;&gt;"LIBSETS_SETTYPE_SPECIAL",G205&lt;&gt;"LIBSETS_SETTYPE_MYTHIC"), IF(Q205&lt;&gt;"",VLOOKUP(Q205,'ESO zone constants'!$D$2:$H$4950,5,FALSE),""),"")</f>
        <v>823</v>
      </c>
      <c r="Q205" t="str">
        <f>IF(OR(K205="",K205&lt;=0,ISERROR(K205)),IF(AND(O205&lt;&gt;"",NOT(ISERROR(O205))),O205, ""),VLOOKUP(K205,'ESO wayshrine node constants'!$A$3:$D$10003,4,FALSE))</f>
        <v>Gold Coast</v>
      </c>
      <c r="S205" s="19" t="str">
        <f>IF(AND(R205&lt;&gt;"",NOT(ISERROR(R205))),R205,IF(P205&lt;&gt;"",IF(NOT(ISERROR(VLOOKUP(P205,'ESO Dungeon constants'!$D$3:$H$9999,5,FALSE))),VLOOKUP(P205,'ESO Dungeon constants'!$D$3:$I$9999,6,FALSE),VLOOKUP(P205,'ESO zone constants'!$H$2:$K$9984,4,FALSE)),""))</f>
        <v>DLC_DARK_BROTHERHOOD</v>
      </c>
      <c r="T205" s="3" t="str">
        <f>IF(S205&lt;&gt;"",VLOOKUP(S205,'LibSets constants'!$B$4:$C$1000,2,FALSE),"")</f>
        <v>Dark Brotherhood</v>
      </c>
      <c r="U205" s="33" t="s">
        <v>1742</v>
      </c>
      <c r="V205" s="3" t="str">
        <f>IF(U205&lt;&gt;"",IF(U205&lt;&gt;"LIBSETS_DROP_MECHANIC_MONSTER_NAME",VLOOKUP(U205,'LibSets constants'!$I$4:$L$1000,3,FALSE),""),"")</f>
        <v>Delve bosses have a chance to drop a waist or feet.</v>
      </c>
      <c r="W205" s="3" t="str">
        <f>IF(U205&lt;&gt;"",IF(U205&lt;&gt;"LIBSETS_DROP_MECHANIC_MONSTER_NAME",VLOOKUP(U205,'LibSets constants'!$I$4:$L$1000,4,FALSE),""),"")</f>
        <v>Bosse in Gewölben haben die Chance, eine Taille oder Füße fallen zu lassen.</v>
      </c>
      <c r="X205" s="3" t="str">
        <f>IF(G205&lt;&gt;"LIBSETS_SETTYPE_BATTLEGROUND",IF(G205&lt;&gt;"LIBSETS_SETTYPE_SPECIAL",IF(Y205&lt;&gt;"",VLOOKUP(Y205,'ESO zone constants'!$D$2:$H$4950,5,FALSE),""),""),"")</f>
        <v/>
      </c>
      <c r="Z205" s="33" t="s">
        <v>1743</v>
      </c>
      <c r="AA205" s="3" t="str">
        <f>IF(Z205&lt;&gt;"",IF(Z205&lt;&gt;"LIBSETS_DROP_MECHANIC_MONSTER_NAME",VLOOKUP(Z205,'LibSets constants'!$I$4:$L$1000,3,FALSE),""),"")</f>
        <v>Overland group bosses have a 100% chance to drop head, chest, legs, or weapon.</v>
      </c>
      <c r="AB205" s="3" t="str">
        <f>IF(Z205&lt;&gt;"",IF(Z205&lt;&gt;"LIBSETS_DROP_MECHANIC_MONSTER_NAME",VLOOKUP(Z205,'LibSets constants'!$I$4:$L$1000,4,FALSE),""),"")</f>
        <v>Überland Gruppenbosse haben eine Chance von 100%, Kopf, Brust, Beine oder Waffen fallen zu lassen.</v>
      </c>
      <c r="AC205" s="3" t="str">
        <f>IF(G205&lt;&gt;"LIBSETS_SETTYPE_BATTLEGROUND",IF(G205&lt;&gt;"LIBSETS_SETTYPE_SPECIAL",IF(AD205&lt;&gt;"",VLOOKUP(AD205,'ESO zone constants'!$D$2:$H$4950,5,FALSE),""),""),"")</f>
        <v/>
      </c>
      <c r="AE205" s="33" t="s">
        <v>1744</v>
      </c>
      <c r="AF205" s="3" t="str">
        <f>IF(AE205&lt;&gt;"",IF(AE205&lt;&gt;"LIBSETS_DROP_MECHANIC_MONSTER_NAME",VLOOKUP(AE205,'LibSets constants'!$I$4:$L$1000,3,FALSE),""),"")</f>
        <v>Public dungeon bosses have a chance to drop a shoulder, hand, or weapon.</v>
      </c>
      <c r="AG205" s="3" t="str">
        <f>IF(AE205&lt;&gt;"",IF(AE205&lt;&gt;"LIBSETS_DROP_MECHANIC_MONSTER_NAME",VLOOKUP(AE205,'LibSets constants'!$I$4:$L$1000,4,FALSE),""),"")</f>
        <v>Öffentliche Dungeon-Bosse haben die Möglichkeit, eine Schulter, Handschuhe oder eine Waffe fallen zu lassen.</v>
      </c>
      <c r="AH205" s="3" t="str">
        <f>IF(G205&lt;&gt;"LIBSETS_SETTYPE_BATTLEGROUND",IF(G205&lt;&gt;"LIBSETS_SETTYPE_SPECIAL",IF(AI205&lt;&gt;"",VLOOKUP(AI205,'ESO zone constants'!$D$2:$H$4950,5,FALSE),""),""),"")</f>
        <v/>
      </c>
      <c r="AJ205" s="33" t="s">
        <v>1745</v>
      </c>
      <c r="AK205" s="3" t="str">
        <f>IF(AJ205&lt;&gt;"",IF(AJ205&lt;&gt;"LIBSETS_DROP_MECHANIC_MONSTER_NAME",VLOOKUP(AJ205,'LibSets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5" s="3" t="str">
        <f>IF(AJ205&lt;&gt;"",IF(AJ205&lt;&gt;"LIBSETS_DROP_MECHANIC_MONSTER_NAME",VLOOKUP(AJ205,'LibSets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5" s="3" t="str">
        <f>IF(G205&lt;&gt;"LIBSETS_SETTYPE_BATTLEGROUND",IF(G205&lt;&gt;"LIBSETS_SETTYPE_SPECIAL",IF(AN205&lt;&gt;"",VLOOKUP(AN205,'ESO zone constants'!$D$2:$H$4950,5,FALSE),""),""),"")</f>
        <v/>
      </c>
      <c r="AP205" s="3" t="str">
        <f>IF(AO205&lt;&gt;"",IF(AO205&lt;&gt;"LIBSETS_DROP_MECHANIC_MONSTER_NAME",VLOOKUP(AO205,'LibSets constants'!$I$4:$L$1000,3,FALSE),""),"")</f>
        <v/>
      </c>
      <c r="AQ205" s="3" t="str">
        <f>IF(AO205&lt;&gt;"",IF(AO205&lt;&gt;"LIBSETS_DROP_MECHANIC_MONSTER_NAME",VLOOKUP(AO205,'LibSets constants'!$I$4:$L$1000,4,FALSE),""),"")</f>
        <v/>
      </c>
      <c r="AR205" s="3" t="str">
        <f>IF(G205&lt;&gt;"LIBSETS_SETTYPE_BATTLEGROUND",IF(G205&lt;&gt;"LIBSETS_SETTYPE_SPECIAL",IF(AS205&lt;&gt;"",VLOOKUP(AS205,'ESO zone constants'!$D$2:$H$4950,5,FALSE),""),""),"")</f>
        <v/>
      </c>
      <c r="AU205" s="3" t="str">
        <f>IF(AT205&lt;&gt;"",IF(AT205&lt;&gt;"LIBSETS_DROP_MECHANIC_MONSTER_NAME",VLOOKUP(AT205,'LibSets constants'!$I$4:$L$1000,3,FALSE),""),"")</f>
        <v/>
      </c>
      <c r="AV205" s="3" t="str">
        <f>IF(AT205&lt;&gt;"",IF(AT205&lt;&gt;"LIBSETS_DROP_MECHANIC_MONSTER_NAME",VLOOKUP(AT205,'LibSets constants'!$I$4:$L$1000,4,FALSE),""),"")</f>
        <v/>
      </c>
      <c r="AW205" s="21" t="str">
        <f t="shared" si="19"/>
        <v>[243] = {wayshrines={-1,-1,-1,}, dlcId=DLC_DARK_BROTHERHOOD</v>
      </c>
      <c r="AX205" s="21" t="str">
        <f t="shared" si="20"/>
        <v>, zoneIds={823}, veteran=false</v>
      </c>
      <c r="AY205" s="21" t="str">
        <f t="shared" si="21"/>
        <v>, setType=LIBSETS_SETTYPE_OVERLAND</v>
      </c>
      <c r="AZ205" s="21" t="str">
        <f t="shared" si="22"/>
        <v>, dropMechanic={LIBSETS_DROP_MECHANIC_OVERLAND_BOSS_DELVE,LIBSETS_DROP_MECHANIC_OVERLAND_WORLDBOSS,LIBSETS_DROP_MECHANIC_OVERLAND_BOSS_PUBLIC_DUNGEON,LIBSETS_DROP_MECHANIC_OVERLAND_CHEST}},</v>
      </c>
      <c r="BA205" s="21" t="str">
        <f t="shared" si="23"/>
        <v xml:space="preserve"> --Hide of Morihaus / Haut von Morihaus   [Gold Coast]</v>
      </c>
    </row>
    <row r="206" spans="1:53" x14ac:dyDescent="0.25">
      <c r="A206" s="12">
        <v>244</v>
      </c>
      <c r="B206" t="s">
        <v>1120</v>
      </c>
      <c r="C206" t="s">
        <v>1121</v>
      </c>
      <c r="D206" s="3">
        <f t="shared" si="18"/>
        <v>244</v>
      </c>
      <c r="G206" s="8" t="s">
        <v>1655</v>
      </c>
      <c r="I206" t="s">
        <v>97</v>
      </c>
      <c r="J206" t="s">
        <v>97</v>
      </c>
      <c r="K206">
        <v>-1</v>
      </c>
      <c r="L206">
        <v>-1</v>
      </c>
      <c r="M206">
        <v>-1</v>
      </c>
      <c r="N206">
        <v>0</v>
      </c>
      <c r="O206" s="70" t="s">
        <v>521</v>
      </c>
      <c r="P206" s="3">
        <f>IF(AND(G206&lt;&gt;"LIBSETS_SETTYPE_BATTLEGROUND",G206&lt;&gt;"LIBSETS_SETTYPE_SPECIAL",G206&lt;&gt;"LIBSETS_SETTYPE_MYTHIC"), IF(Q206&lt;&gt;"",VLOOKUP(Q206,'ESO zone constants'!$D$2:$H$4950,5,FALSE),""),"")</f>
        <v>823</v>
      </c>
      <c r="Q206" t="str">
        <f>IF(OR(K206="",K206&lt;=0,ISERROR(K206)),IF(AND(O206&lt;&gt;"",NOT(ISERROR(O206))),O206, ""),VLOOKUP(K206,'ESO wayshrine node constants'!$A$3:$D$10003,4,FALSE))</f>
        <v>Gold Coast</v>
      </c>
      <c r="S206" s="19" t="str">
        <f>IF(AND(R206&lt;&gt;"",NOT(ISERROR(R206))),R206,IF(P206&lt;&gt;"",IF(NOT(ISERROR(VLOOKUP(P206,'ESO Dungeon constants'!$D$3:$H$9999,5,FALSE))),VLOOKUP(P206,'ESO Dungeon constants'!$D$3:$I$9999,6,FALSE),VLOOKUP(P206,'ESO zone constants'!$H$2:$K$9984,4,FALSE)),""))</f>
        <v>DLC_DARK_BROTHERHOOD</v>
      </c>
      <c r="T206" s="3" t="str">
        <f>IF(S206&lt;&gt;"",VLOOKUP(S206,'LibSets constants'!$B$4:$C$1000,2,FALSE),"")</f>
        <v>Dark Brotherhood</v>
      </c>
      <c r="U206" s="33" t="s">
        <v>1742</v>
      </c>
      <c r="V206" s="3" t="str">
        <f>IF(U206&lt;&gt;"",IF(U206&lt;&gt;"LIBSETS_DROP_MECHANIC_MONSTER_NAME",VLOOKUP(U206,'LibSets constants'!$I$4:$L$1000,3,FALSE),""),"")</f>
        <v>Delve bosses have a chance to drop a waist or feet.</v>
      </c>
      <c r="W206" s="3" t="str">
        <f>IF(U206&lt;&gt;"",IF(U206&lt;&gt;"LIBSETS_DROP_MECHANIC_MONSTER_NAME",VLOOKUP(U206,'LibSets constants'!$I$4:$L$1000,4,FALSE),""),"")</f>
        <v>Bosse in Gewölben haben die Chance, eine Taille oder Füße fallen zu lassen.</v>
      </c>
      <c r="X206" s="3" t="str">
        <f>IF(G206&lt;&gt;"LIBSETS_SETTYPE_BATTLEGROUND",IF(G206&lt;&gt;"LIBSETS_SETTYPE_SPECIAL",IF(Y206&lt;&gt;"",VLOOKUP(Y206,'ESO zone constants'!$D$2:$H$4950,5,FALSE),""),""),"")</f>
        <v/>
      </c>
      <c r="Z206" s="33" t="s">
        <v>1743</v>
      </c>
      <c r="AA206" s="3" t="str">
        <f>IF(Z206&lt;&gt;"",IF(Z206&lt;&gt;"LIBSETS_DROP_MECHANIC_MONSTER_NAME",VLOOKUP(Z206,'LibSets constants'!$I$4:$L$1000,3,FALSE),""),"")</f>
        <v>Overland group bosses have a 100% chance to drop head, chest, legs, or weapon.</v>
      </c>
      <c r="AB206" s="3" t="str">
        <f>IF(Z206&lt;&gt;"",IF(Z206&lt;&gt;"LIBSETS_DROP_MECHANIC_MONSTER_NAME",VLOOKUP(Z206,'LibSets constants'!$I$4:$L$1000,4,FALSE),""),"")</f>
        <v>Überland Gruppenbosse haben eine Chance von 100%, Kopf, Brust, Beine oder Waffen fallen zu lassen.</v>
      </c>
      <c r="AC206" s="3" t="str">
        <f>IF(G206&lt;&gt;"LIBSETS_SETTYPE_BATTLEGROUND",IF(G206&lt;&gt;"LIBSETS_SETTYPE_SPECIAL",IF(AD206&lt;&gt;"",VLOOKUP(AD206,'ESO zone constants'!$D$2:$H$4950,5,FALSE),""),""),"")</f>
        <v/>
      </c>
      <c r="AE206" s="33" t="s">
        <v>1744</v>
      </c>
      <c r="AF206" s="3" t="str">
        <f>IF(AE206&lt;&gt;"",IF(AE206&lt;&gt;"LIBSETS_DROP_MECHANIC_MONSTER_NAME",VLOOKUP(AE206,'LibSets constants'!$I$4:$L$1000,3,FALSE),""),"")</f>
        <v>Public dungeon bosses have a chance to drop a shoulder, hand, or weapon.</v>
      </c>
      <c r="AG206" s="3" t="str">
        <f>IF(AE206&lt;&gt;"",IF(AE206&lt;&gt;"LIBSETS_DROP_MECHANIC_MONSTER_NAME",VLOOKUP(AE206,'LibSets constants'!$I$4:$L$1000,4,FALSE),""),"")</f>
        <v>Öffentliche Dungeon-Bosse haben die Möglichkeit, eine Schulter, Handschuhe oder eine Waffe fallen zu lassen.</v>
      </c>
      <c r="AH206" s="3" t="str">
        <f>IF(G206&lt;&gt;"LIBSETS_SETTYPE_BATTLEGROUND",IF(G206&lt;&gt;"LIBSETS_SETTYPE_SPECIAL",IF(AI206&lt;&gt;"",VLOOKUP(AI206,'ESO zone constants'!$D$2:$H$4950,5,FALSE),""),""),"")</f>
        <v/>
      </c>
      <c r="AJ206" s="33" t="s">
        <v>1745</v>
      </c>
      <c r="AK206" s="3" t="str">
        <f>IF(AJ206&lt;&gt;"",IF(AJ206&lt;&gt;"LIBSETS_DROP_MECHANIC_MONSTER_NAME",VLOOKUP(AJ206,'LibSets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6" s="3" t="str">
        <f>IF(AJ206&lt;&gt;"",IF(AJ206&lt;&gt;"LIBSETS_DROP_MECHANIC_MONSTER_NAME",VLOOKUP(AJ206,'LibSets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6" s="3" t="str">
        <f>IF(G206&lt;&gt;"LIBSETS_SETTYPE_BATTLEGROUND",IF(G206&lt;&gt;"LIBSETS_SETTYPE_SPECIAL",IF(AN206&lt;&gt;"",VLOOKUP(AN206,'ESO zone constants'!$D$2:$H$4950,5,FALSE),""),""),"")</f>
        <v/>
      </c>
      <c r="AP206" s="3" t="str">
        <f>IF(AO206&lt;&gt;"",IF(AO206&lt;&gt;"LIBSETS_DROP_MECHANIC_MONSTER_NAME",VLOOKUP(AO206,'LibSets constants'!$I$4:$L$1000,3,FALSE),""),"")</f>
        <v/>
      </c>
      <c r="AQ206" s="3" t="str">
        <f>IF(AO206&lt;&gt;"",IF(AO206&lt;&gt;"LIBSETS_DROP_MECHANIC_MONSTER_NAME",VLOOKUP(AO206,'LibSets constants'!$I$4:$L$1000,4,FALSE),""),"")</f>
        <v/>
      </c>
      <c r="AR206" s="3" t="str">
        <f>IF(G206&lt;&gt;"LIBSETS_SETTYPE_BATTLEGROUND",IF(G206&lt;&gt;"LIBSETS_SETTYPE_SPECIAL",IF(AS206&lt;&gt;"",VLOOKUP(AS206,'ESO zone constants'!$D$2:$H$4950,5,FALSE),""),""),"")</f>
        <v/>
      </c>
      <c r="AU206" s="3" t="str">
        <f>IF(AT206&lt;&gt;"",IF(AT206&lt;&gt;"LIBSETS_DROP_MECHANIC_MONSTER_NAME",VLOOKUP(AT206,'LibSets constants'!$I$4:$L$1000,3,FALSE),""),"")</f>
        <v/>
      </c>
      <c r="AV206" s="3" t="str">
        <f>IF(AT206&lt;&gt;"",IF(AT206&lt;&gt;"LIBSETS_DROP_MECHANIC_MONSTER_NAME",VLOOKUP(AT206,'LibSets constants'!$I$4:$L$1000,4,FALSE),""),"")</f>
        <v/>
      </c>
      <c r="AW206" s="21" t="str">
        <f t="shared" si="19"/>
        <v>[244] = {wayshrines={-1,-1,-1,}, dlcId=DLC_DARK_BROTHERHOOD</v>
      </c>
      <c r="AX206" s="21" t="str">
        <f t="shared" si="20"/>
        <v>, zoneIds={823}, veteran=false</v>
      </c>
      <c r="AY206" s="21" t="str">
        <f t="shared" si="21"/>
        <v>, setType=LIBSETS_SETTYPE_OVERLAND</v>
      </c>
      <c r="AZ206" s="21" t="str">
        <f t="shared" si="22"/>
        <v>, dropMechanic={LIBSETS_DROP_MECHANIC_OVERLAND_BOSS_DELVE,LIBSETS_DROP_MECHANIC_OVERLAND_WORLDBOSS,LIBSETS_DROP_MECHANIC_OVERLAND_BOSS_PUBLIC_DUNGEON,LIBSETS_DROP_MECHANIC_OVERLAND_CHEST}},</v>
      </c>
      <c r="BA206" s="21" t="str">
        <f t="shared" si="23"/>
        <v xml:space="preserve"> --Flanking Strategist / Flankierender Stratege   [Gold Coast]</v>
      </c>
    </row>
    <row r="207" spans="1:53" x14ac:dyDescent="0.25">
      <c r="A207" s="12">
        <v>245</v>
      </c>
      <c r="B207" t="s">
        <v>1122</v>
      </c>
      <c r="C207" t="s">
        <v>1123</v>
      </c>
      <c r="D207" s="3">
        <f t="shared" si="18"/>
        <v>245</v>
      </c>
      <c r="G207" s="8" t="s">
        <v>1655</v>
      </c>
      <c r="I207" t="s">
        <v>97</v>
      </c>
      <c r="J207" t="s">
        <v>97</v>
      </c>
      <c r="K207">
        <v>-1</v>
      </c>
      <c r="L207">
        <v>-1</v>
      </c>
      <c r="M207">
        <v>-1</v>
      </c>
      <c r="N207">
        <v>0</v>
      </c>
      <c r="O207" s="70" t="s">
        <v>521</v>
      </c>
      <c r="P207" s="3">
        <f>IF(AND(G207&lt;&gt;"LIBSETS_SETTYPE_BATTLEGROUND",G207&lt;&gt;"LIBSETS_SETTYPE_SPECIAL",G207&lt;&gt;"LIBSETS_SETTYPE_MYTHIC"), IF(Q207&lt;&gt;"",VLOOKUP(Q207,'ESO zone constants'!$D$2:$H$4950,5,FALSE),""),"")</f>
        <v>823</v>
      </c>
      <c r="Q207" t="str">
        <f>IF(OR(K207="",K207&lt;=0,ISERROR(K207)),IF(AND(O207&lt;&gt;"",NOT(ISERROR(O207))),O207, ""),VLOOKUP(K207,'ESO wayshrine node constants'!$A$3:$D$10003,4,FALSE))</f>
        <v>Gold Coast</v>
      </c>
      <c r="S207" s="19" t="str">
        <f>IF(AND(R207&lt;&gt;"",NOT(ISERROR(R207))),R207,IF(P207&lt;&gt;"",IF(NOT(ISERROR(VLOOKUP(P207,'ESO Dungeon constants'!$D$3:$H$9999,5,FALSE))),VLOOKUP(P207,'ESO Dungeon constants'!$D$3:$I$9999,6,FALSE),VLOOKUP(P207,'ESO zone constants'!$H$2:$K$9984,4,FALSE)),""))</f>
        <v>DLC_DARK_BROTHERHOOD</v>
      </c>
      <c r="T207" s="3" t="str">
        <f>IF(S207&lt;&gt;"",VLOOKUP(S207,'LibSets constants'!$B$4:$C$1000,2,FALSE),"")</f>
        <v>Dark Brotherhood</v>
      </c>
      <c r="U207" s="33" t="s">
        <v>1742</v>
      </c>
      <c r="V207" s="41" t="str">
        <f>IF(U207&lt;&gt;"",IF(U207&lt;&gt;"LIBSETS_DROP_MECHANIC_MONSTER_NAME",VLOOKUP(U207,'LibSets constants'!$I$4:$L$1000,3,FALSE),""),"")</f>
        <v>Delve bosses have a chance to drop a waist or feet.</v>
      </c>
      <c r="W207" s="3" t="str">
        <f>IF(U207&lt;&gt;"",IF(U207&lt;&gt;"LIBSETS_DROP_MECHANIC_MONSTER_NAME",VLOOKUP(U207,'LibSets constants'!$I$4:$L$1000,4,FALSE),""),"")</f>
        <v>Bosse in Gewölben haben die Chance, eine Taille oder Füße fallen zu lassen.</v>
      </c>
      <c r="X207" s="3" t="str">
        <f>IF(G207&lt;&gt;"LIBSETS_SETTYPE_BATTLEGROUND",IF(G207&lt;&gt;"LIBSETS_SETTYPE_SPECIAL",IF(Y207&lt;&gt;"",VLOOKUP(Y207,'ESO zone constants'!$D$2:$H$4950,5,FALSE),""),""),"")</f>
        <v/>
      </c>
      <c r="Z207" s="42" t="s">
        <v>1743</v>
      </c>
      <c r="AA207" s="41" t="str">
        <f>IF(Z207&lt;&gt;"",IF(Z207&lt;&gt;"LIBSETS_DROP_MECHANIC_MONSTER_NAME",VLOOKUP(Z207,'LibSets constants'!$I$4:$L$1000,3,FALSE),""),"")</f>
        <v>Overland group bosses have a 100% chance to drop head, chest, legs, or weapon.</v>
      </c>
      <c r="AB207" s="41" t="str">
        <f>IF(Z207&lt;&gt;"",IF(Z207&lt;&gt;"LIBSETS_DROP_MECHANIC_MONSTER_NAME",VLOOKUP(Z207,'LibSets constants'!$I$4:$L$1000,4,FALSE),""),"")</f>
        <v>Überland Gruppenbosse haben eine Chance von 100%, Kopf, Brust, Beine oder Waffen fallen zu lassen.</v>
      </c>
      <c r="AC207" s="3" t="str">
        <f>IF(G207&lt;&gt;"LIBSETS_SETTYPE_BATTLEGROUND",IF(G207&lt;&gt;"LIBSETS_SETTYPE_SPECIAL",IF(AD207&lt;&gt;"",VLOOKUP(AD207,'ESO zone constants'!$D$2:$H$4950,5,FALSE),""),""),"")</f>
        <v/>
      </c>
      <c r="AE207" s="42" t="s">
        <v>1744</v>
      </c>
      <c r="AF207" s="41" t="str">
        <f>IF(AE207&lt;&gt;"",IF(AE207&lt;&gt;"LIBSETS_DROP_MECHANIC_MONSTER_NAME",VLOOKUP(AE207,'LibSets constants'!$I$4:$L$1000,3,FALSE),""),"")</f>
        <v>Public dungeon bosses have a chance to drop a shoulder, hand, or weapon.</v>
      </c>
      <c r="AG207" s="41" t="str">
        <f>IF(AE207&lt;&gt;"",IF(AE207&lt;&gt;"LIBSETS_DROP_MECHANIC_MONSTER_NAME",VLOOKUP(AE207,'LibSets constants'!$I$4:$L$1000,4,FALSE),""),"")</f>
        <v>Öffentliche Dungeon-Bosse haben die Möglichkeit, eine Schulter, Handschuhe oder eine Waffe fallen zu lassen.</v>
      </c>
      <c r="AH207" s="3" t="str">
        <f>IF(G207&lt;&gt;"LIBSETS_SETTYPE_BATTLEGROUND",IF(G207&lt;&gt;"LIBSETS_SETTYPE_SPECIAL",IF(AI207&lt;&gt;"",VLOOKUP(AI207,'ESO zone constants'!$D$2:$H$4950,5,FALSE),""),""),"")</f>
        <v/>
      </c>
      <c r="AJ207" s="42" t="s">
        <v>1745</v>
      </c>
      <c r="AK207" s="41" t="str">
        <f>IF(AJ207&lt;&gt;"",IF(AJ207&lt;&gt;"LIBSETS_DROP_MECHANIC_MONSTER_NAME",VLOOKUP(AJ207,'LibSets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7" s="41" t="str">
        <f>IF(AJ207&lt;&gt;"",IF(AJ207&lt;&gt;"LIBSETS_DROP_MECHANIC_MONSTER_NAME",VLOOKUP(AJ207,'LibSets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7" s="3" t="str">
        <f>IF(G207&lt;&gt;"LIBSETS_SETTYPE_BATTLEGROUND",IF(G207&lt;&gt;"LIBSETS_SETTYPE_SPECIAL",IF(AN207&lt;&gt;"",VLOOKUP(AN207,'ESO zone constants'!$D$2:$H$4950,5,FALSE),""),""),"")</f>
        <v/>
      </c>
      <c r="AO207" s="42"/>
      <c r="AP207" s="41" t="str">
        <f>IF(AO207&lt;&gt;"",IF(AO207&lt;&gt;"LIBSETS_DROP_MECHANIC_MONSTER_NAME",VLOOKUP(AO207,'LibSets constants'!$I$4:$L$1000,3,FALSE),""),"")</f>
        <v/>
      </c>
      <c r="AQ207" s="41" t="str">
        <f>IF(AO207&lt;&gt;"",IF(AO207&lt;&gt;"LIBSETS_DROP_MECHANIC_MONSTER_NAME",VLOOKUP(AO207,'LibSets constants'!$I$4:$L$1000,4,FALSE),""),"")</f>
        <v/>
      </c>
      <c r="AR207" s="3" t="str">
        <f>IF(G207&lt;&gt;"LIBSETS_SETTYPE_BATTLEGROUND",IF(G207&lt;&gt;"LIBSETS_SETTYPE_SPECIAL",IF(AS207&lt;&gt;"",VLOOKUP(AS207,'ESO zone constants'!$D$2:$H$4950,5,FALSE),""),""),"")</f>
        <v/>
      </c>
      <c r="AT207" s="42"/>
      <c r="AU207" s="41" t="str">
        <f>IF(AT207&lt;&gt;"",IF(AT207&lt;&gt;"LIBSETS_DROP_MECHANIC_MONSTER_NAME",VLOOKUP(AT207,'LibSets constants'!$I$4:$L$1000,3,FALSE),""),"")</f>
        <v/>
      </c>
      <c r="AV207" s="41" t="str">
        <f>IF(AT207&lt;&gt;"",IF(AT207&lt;&gt;"LIBSETS_DROP_MECHANIC_MONSTER_NAME",VLOOKUP(AT207,'LibSets constants'!$I$4:$L$1000,4,FALSE),""),"")</f>
        <v/>
      </c>
      <c r="AW207" s="21" t="str">
        <f t="shared" si="19"/>
        <v>[245] = {wayshrines={-1,-1,-1,}, dlcId=DLC_DARK_BROTHERHOOD</v>
      </c>
      <c r="AX207" s="21" t="str">
        <f t="shared" si="20"/>
        <v>, zoneIds={823}, veteran=false</v>
      </c>
      <c r="AY207" s="21" t="str">
        <f t="shared" si="21"/>
        <v>, setType=LIBSETS_SETTYPE_OVERLAND</v>
      </c>
      <c r="AZ207" s="21" t="str">
        <f t="shared" si="22"/>
        <v>, dropMechanic={LIBSETS_DROP_MECHANIC_OVERLAND_BOSS_DELVE,LIBSETS_DROP_MECHANIC_OVERLAND_WORLDBOSS,LIBSETS_DROP_MECHANIC_OVERLAND_BOSS_PUBLIC_DUNGEON,LIBSETS_DROP_MECHANIC_OVERLAND_CHEST}},</v>
      </c>
      <c r="BA207" s="21" t="str">
        <f t="shared" si="23"/>
        <v xml:space="preserve"> --Sithis' Touch / Sithis' Berührung   [Gold Coast]</v>
      </c>
    </row>
    <row r="208" spans="1:53" x14ac:dyDescent="0.25">
      <c r="A208" s="12">
        <v>246</v>
      </c>
      <c r="B208" t="s">
        <v>1124</v>
      </c>
      <c r="C208" t="s">
        <v>1125</v>
      </c>
      <c r="D208" s="3">
        <f t="shared" si="18"/>
        <v>246</v>
      </c>
      <c r="F208" t="s">
        <v>39</v>
      </c>
      <c r="G208" s="8" t="s">
        <v>1653</v>
      </c>
      <c r="I208" t="s">
        <v>97</v>
      </c>
      <c r="J208" t="s">
        <v>97</v>
      </c>
      <c r="K208">
        <v>-1</v>
      </c>
      <c r="L208">
        <v>-1</v>
      </c>
      <c r="M208">
        <v>-1</v>
      </c>
      <c r="N208">
        <v>0</v>
      </c>
      <c r="O208" s="70" t="s">
        <v>454</v>
      </c>
      <c r="P208" s="3">
        <f>IF(AND(G208&lt;&gt;"LIBSETS_SETTYPE_BATTLEGROUND",G208&lt;&gt;"LIBSETS_SETTYPE_SPECIAL",G208&lt;&gt;"LIBSETS_SETTYPE_MYTHIC"), IF(Q208&lt;&gt;"",VLOOKUP(Q208,'ESO zone constants'!$D$2:$H$4950,5,FALSE),""),"")</f>
        <v>643</v>
      </c>
      <c r="Q208" t="str">
        <f>IF(OR(K208="",K208&lt;=0,ISERROR(K208)),IF(AND(O208&lt;&gt;"",NOT(ISERROR(O208))),O208, ""),VLOOKUP(K208,'ESO wayshrine node constants'!$A$3:$D$10003,4,FALSE))</f>
        <v>Imperial Sewers</v>
      </c>
      <c r="S208" s="19" t="str">
        <f>IF(AND(R208&lt;&gt;"",NOT(ISERROR(R208))),R208,IF(P208&lt;&gt;"",IF(NOT(ISERROR(VLOOKUP(P208,'ESO Dungeon constants'!$D$3:$H$9999,5,FALSE))),VLOOKUP(P208,'ESO Dungeon constants'!$D$3:$I$9999,6,FALSE),VLOOKUP(P208,'ESO zone constants'!$H$2:$K$9984,4,FALSE)),""))</f>
        <v>DLC_IMPERIAL_CITY</v>
      </c>
      <c r="T208" s="3" t="str">
        <f>IF(S208&lt;&gt;"",VLOOKUP(S208,'LibSets constants'!$B$4:$C$1000,2,FALSE),"")</f>
        <v>Imperial City</v>
      </c>
      <c r="V208" s="41" t="str">
        <f>IF(U208&lt;&gt;"",IF(U208&lt;&gt;"LIBSETS_DROP_MECHANIC_MONSTER_NAME",VLOOKUP(U208,'LibSets constants'!$I$4:$L$1000,3,FALSE),""),"")</f>
        <v/>
      </c>
      <c r="W208" s="40" t="str">
        <f>IF(U208&lt;&gt;"",IF(U208&lt;&gt;"LIBSETS_DROP_MECHANIC_MONSTER_NAME",VLOOKUP(U208,'LibSets constants'!$I$4:$L$1000,4,FALSE),""),"")</f>
        <v/>
      </c>
      <c r="X208" s="3" t="str">
        <f>IF(G208&lt;&gt;"LIBSETS_SETTYPE_BATTLEGROUND",IF(G208&lt;&gt;"LIBSETS_SETTYPE_SPECIAL",IF(Y208&lt;&gt;"",VLOOKUP(Y208,'ESO zone constants'!$D$2:$H$4950,5,FALSE),""),""),"")</f>
        <v/>
      </c>
      <c r="Z208" s="42"/>
      <c r="AA208" s="41" t="str">
        <f>IF(Z208&lt;&gt;"",IF(Z208&lt;&gt;"LIBSETS_DROP_MECHANIC_MONSTER_NAME",VLOOKUP(Z208,'LibSets constants'!$I$4:$L$1000,3,FALSE),""),"")</f>
        <v/>
      </c>
      <c r="AB208" s="41" t="str">
        <f>IF(Z208&lt;&gt;"",IF(Z208&lt;&gt;"LIBSETS_DROP_MECHANIC_MONSTER_NAME",VLOOKUP(Z208,'LibSets constants'!$I$4:$L$1000,4,FALSE),""),"")</f>
        <v/>
      </c>
      <c r="AC208" s="3" t="str">
        <f>IF(G208&lt;&gt;"LIBSETS_SETTYPE_BATTLEGROUND",IF(G208&lt;&gt;"LIBSETS_SETTYPE_SPECIAL",IF(AD208&lt;&gt;"",VLOOKUP(AD208,'ESO zone constants'!$D$2:$H$4950,5,FALSE),""),""),"")</f>
        <v/>
      </c>
      <c r="AE208" s="42"/>
      <c r="AF208" s="41" t="str">
        <f>IF(AE208&lt;&gt;"",IF(AE208&lt;&gt;"LIBSETS_DROP_MECHANIC_MONSTER_NAME",VLOOKUP(AE208,'LibSets constants'!$I$4:$L$1000,3,FALSE),""),"")</f>
        <v/>
      </c>
      <c r="AG208" s="41" t="str">
        <f>IF(AE208&lt;&gt;"",IF(AE208&lt;&gt;"LIBSETS_DROP_MECHANIC_MONSTER_NAME",VLOOKUP(AE208,'LibSets constants'!$I$4:$L$1000,4,FALSE),""),"")</f>
        <v/>
      </c>
      <c r="AH208" s="3" t="str">
        <f>IF(G208&lt;&gt;"LIBSETS_SETTYPE_BATTLEGROUND",IF(G208&lt;&gt;"LIBSETS_SETTYPE_SPECIAL",IF(AI208&lt;&gt;"",VLOOKUP(AI208,'ESO zone constants'!$D$2:$H$4950,5,FALSE),""),""),"")</f>
        <v/>
      </c>
      <c r="AJ208" s="42"/>
      <c r="AK208" s="41" t="str">
        <f>IF(AJ208&lt;&gt;"",IF(AJ208&lt;&gt;"LIBSETS_DROP_MECHANIC_MONSTER_NAME",VLOOKUP(AJ208,'LibSets constants'!$I$4:$L$1000,3,FALSE),""),"")</f>
        <v/>
      </c>
      <c r="AL208" s="41" t="str">
        <f>IF(AJ208&lt;&gt;"",IF(AJ208&lt;&gt;"LIBSETS_DROP_MECHANIC_MONSTER_NAME",VLOOKUP(AJ208,'LibSets constants'!$I$4:$L$1000,4,FALSE),""),"")</f>
        <v/>
      </c>
      <c r="AM208" s="3" t="str">
        <f>IF(G208&lt;&gt;"LIBSETS_SETTYPE_BATTLEGROUND",IF(G208&lt;&gt;"LIBSETS_SETTYPE_SPECIAL",IF(AN208&lt;&gt;"",VLOOKUP(AN208,'ESO zone constants'!$D$2:$H$4950,5,FALSE),""),""),"")</f>
        <v/>
      </c>
      <c r="AO208" s="42"/>
      <c r="AP208" s="41" t="str">
        <f>IF(AO208&lt;&gt;"",IF(AO208&lt;&gt;"LIBSETS_DROP_MECHANIC_MONSTER_NAME",VLOOKUP(AO208,'LibSets constants'!$I$4:$L$1000,3,FALSE),""),"")</f>
        <v/>
      </c>
      <c r="AQ208" s="41" t="str">
        <f>IF(AO208&lt;&gt;"",IF(AO208&lt;&gt;"LIBSETS_DROP_MECHANIC_MONSTER_NAME",VLOOKUP(AO208,'LibSets constants'!$I$4:$L$1000,4,FALSE),""),"")</f>
        <v/>
      </c>
      <c r="AR208" s="3" t="str">
        <f>IF(G208&lt;&gt;"LIBSETS_SETTYPE_BATTLEGROUND",IF(G208&lt;&gt;"LIBSETS_SETTYPE_SPECIAL",IF(AS208&lt;&gt;"",VLOOKUP(AS208,'ESO zone constants'!$D$2:$H$4950,5,FALSE),""),""),"")</f>
        <v/>
      </c>
      <c r="AT208" s="42"/>
      <c r="AU208" s="41" t="str">
        <f>IF(AT208&lt;&gt;"",IF(AT208&lt;&gt;"LIBSETS_DROP_MECHANIC_MONSTER_NAME",VLOOKUP(AT208,'LibSets constants'!$I$4:$L$1000,3,FALSE),""),"")</f>
        <v/>
      </c>
      <c r="AV208" s="41" t="str">
        <f>IF(AT208&lt;&gt;"",IF(AT208&lt;&gt;"LIBSETS_DROP_MECHANIC_MONSTER_NAME",VLOOKUP(AT208,'LibSets constants'!$I$4:$L$1000,4,FALSE),""),"")</f>
        <v/>
      </c>
      <c r="AW208" s="21" t="str">
        <f t="shared" si="19"/>
        <v>[246] = {wayshrines={-1,-1,-1,}, dlcId=DLC_IMPERIAL_CITY</v>
      </c>
      <c r="AX208" s="21" t="str">
        <f t="shared" si="20"/>
        <v>, zoneIds={643}, veteran=false</v>
      </c>
      <c r="AY208" s="21" t="str">
        <f t="shared" si="21"/>
        <v>, setType=LIBSETS_SETTYPE_IMPERIALCITY</v>
      </c>
      <c r="AZ208" s="21" t="str">
        <f t="shared" si="22"/>
        <v>},</v>
      </c>
      <c r="BA208" s="21" t="str">
        <f t="shared" si="23"/>
        <v xml:space="preserve"> --Galerion's Revenge / Galerions Revanche   [Imperial Sewers]</v>
      </c>
    </row>
    <row r="209" spans="1:53" x14ac:dyDescent="0.25">
      <c r="A209" s="12">
        <v>247</v>
      </c>
      <c r="B209" t="s">
        <v>1126</v>
      </c>
      <c r="C209" t="s">
        <v>1127</v>
      </c>
      <c r="D209" s="3">
        <f t="shared" si="18"/>
        <v>247</v>
      </c>
      <c r="F209" t="s">
        <v>39</v>
      </c>
      <c r="G209" s="8" t="s">
        <v>1653</v>
      </c>
      <c r="I209" t="s">
        <v>97</v>
      </c>
      <c r="J209" t="s">
        <v>97</v>
      </c>
      <c r="K209">
        <v>-1</v>
      </c>
      <c r="L209">
        <v>-1</v>
      </c>
      <c r="M209">
        <v>-1</v>
      </c>
      <c r="N209">
        <v>0</v>
      </c>
      <c r="O209" s="70" t="s">
        <v>454</v>
      </c>
      <c r="P209" s="3">
        <f>IF(AND(G209&lt;&gt;"LIBSETS_SETTYPE_BATTLEGROUND",G209&lt;&gt;"LIBSETS_SETTYPE_SPECIAL",G209&lt;&gt;"LIBSETS_SETTYPE_MYTHIC"), IF(Q209&lt;&gt;"",VLOOKUP(Q209,'ESO zone constants'!$D$2:$H$4950,5,FALSE),""),"")</f>
        <v>643</v>
      </c>
      <c r="Q209" t="str">
        <f>IF(OR(K209="",K209&lt;=0,ISERROR(K209)),IF(AND(O209&lt;&gt;"",NOT(ISERROR(O209))),O209, ""),VLOOKUP(K209,'ESO wayshrine node constants'!$A$3:$D$10003,4,FALSE))</f>
        <v>Imperial Sewers</v>
      </c>
      <c r="S209" s="19" t="str">
        <f>IF(AND(R209&lt;&gt;"",NOT(ISERROR(R209))),R209,IF(P209&lt;&gt;"",IF(NOT(ISERROR(VLOOKUP(P209,'ESO Dungeon constants'!$D$3:$H$9999,5,FALSE))),VLOOKUP(P209,'ESO Dungeon constants'!$D$3:$I$9999,6,FALSE),VLOOKUP(P209,'ESO zone constants'!$H$2:$K$9984,4,FALSE)),""))</f>
        <v>DLC_IMPERIAL_CITY</v>
      </c>
      <c r="T209" s="3" t="str">
        <f>IF(S209&lt;&gt;"",VLOOKUP(S209,'LibSets constants'!$B$4:$C$1000,2,FALSE),"")</f>
        <v>Imperial City</v>
      </c>
      <c r="V209" s="41" t="str">
        <f>IF(U209&lt;&gt;"",IF(U209&lt;&gt;"LIBSETS_DROP_MECHANIC_MONSTER_NAME",VLOOKUP(U209,'LibSets constants'!$I$4:$L$1000,3,FALSE),""),"")</f>
        <v/>
      </c>
      <c r="W209" s="40" t="str">
        <f>IF(U209&lt;&gt;"",IF(U209&lt;&gt;"LIBSETS_DROP_MECHANIC_MONSTER_NAME",VLOOKUP(U209,'LibSets constants'!$I$4:$L$1000,4,FALSE),""),"")</f>
        <v/>
      </c>
      <c r="X209" s="3" t="str">
        <f>IF(G209&lt;&gt;"LIBSETS_SETTYPE_BATTLEGROUND",IF(G209&lt;&gt;"LIBSETS_SETTYPE_SPECIAL",IF(Y209&lt;&gt;"",VLOOKUP(Y209,'ESO zone constants'!$D$2:$H$4950,5,FALSE),""),""),"")</f>
        <v/>
      </c>
      <c r="Z209" s="42"/>
      <c r="AA209" s="41" t="str">
        <f>IF(Z209&lt;&gt;"",IF(Z209&lt;&gt;"LIBSETS_DROP_MECHANIC_MONSTER_NAME",VLOOKUP(Z209,'LibSets constants'!$I$4:$L$1000,3,FALSE),""),"")</f>
        <v/>
      </c>
      <c r="AB209" s="41" t="str">
        <f>IF(Z209&lt;&gt;"",IF(Z209&lt;&gt;"LIBSETS_DROP_MECHANIC_MONSTER_NAME",VLOOKUP(Z209,'LibSets constants'!$I$4:$L$1000,4,FALSE),""),"")</f>
        <v/>
      </c>
      <c r="AC209" s="3" t="str">
        <f>IF(G209&lt;&gt;"LIBSETS_SETTYPE_BATTLEGROUND",IF(G209&lt;&gt;"LIBSETS_SETTYPE_SPECIAL",IF(AD209&lt;&gt;"",VLOOKUP(AD209,'ESO zone constants'!$D$2:$H$4950,5,FALSE),""),""),"")</f>
        <v/>
      </c>
      <c r="AE209" s="42"/>
      <c r="AF209" s="41" t="str">
        <f>IF(AE209&lt;&gt;"",IF(AE209&lt;&gt;"LIBSETS_DROP_MECHANIC_MONSTER_NAME",VLOOKUP(AE209,'LibSets constants'!$I$4:$L$1000,3,FALSE),""),"")</f>
        <v/>
      </c>
      <c r="AG209" s="41" t="str">
        <f>IF(AE209&lt;&gt;"",IF(AE209&lt;&gt;"LIBSETS_DROP_MECHANIC_MONSTER_NAME",VLOOKUP(AE209,'LibSets constants'!$I$4:$L$1000,4,FALSE),""),"")</f>
        <v/>
      </c>
      <c r="AH209" s="3" t="str">
        <f>IF(G209&lt;&gt;"LIBSETS_SETTYPE_BATTLEGROUND",IF(G209&lt;&gt;"LIBSETS_SETTYPE_SPECIAL",IF(AI209&lt;&gt;"",VLOOKUP(AI209,'ESO zone constants'!$D$2:$H$4950,5,FALSE),""),""),"")</f>
        <v/>
      </c>
      <c r="AJ209" s="42"/>
      <c r="AK209" s="41" t="str">
        <f>IF(AJ209&lt;&gt;"",IF(AJ209&lt;&gt;"LIBSETS_DROP_MECHANIC_MONSTER_NAME",VLOOKUP(AJ209,'LibSets constants'!$I$4:$L$1000,3,FALSE),""),"")</f>
        <v/>
      </c>
      <c r="AL209" s="41" t="str">
        <f>IF(AJ209&lt;&gt;"",IF(AJ209&lt;&gt;"LIBSETS_DROP_MECHANIC_MONSTER_NAME",VLOOKUP(AJ209,'LibSets constants'!$I$4:$L$1000,4,FALSE),""),"")</f>
        <v/>
      </c>
      <c r="AM209" s="3" t="str">
        <f>IF(G209&lt;&gt;"LIBSETS_SETTYPE_BATTLEGROUND",IF(G209&lt;&gt;"LIBSETS_SETTYPE_SPECIAL",IF(AN209&lt;&gt;"",VLOOKUP(AN209,'ESO zone constants'!$D$2:$H$4950,5,FALSE),""),""),"")</f>
        <v/>
      </c>
      <c r="AO209" s="42"/>
      <c r="AP209" s="41" t="str">
        <f>IF(AO209&lt;&gt;"",IF(AO209&lt;&gt;"LIBSETS_DROP_MECHANIC_MONSTER_NAME",VLOOKUP(AO209,'LibSets constants'!$I$4:$L$1000,3,FALSE),""),"")</f>
        <v/>
      </c>
      <c r="AQ209" s="41" t="str">
        <f>IF(AO209&lt;&gt;"",IF(AO209&lt;&gt;"LIBSETS_DROP_MECHANIC_MONSTER_NAME",VLOOKUP(AO209,'LibSets constants'!$I$4:$L$1000,4,FALSE),""),"")</f>
        <v/>
      </c>
      <c r="AR209" s="3" t="str">
        <f>IF(G209&lt;&gt;"LIBSETS_SETTYPE_BATTLEGROUND",IF(G209&lt;&gt;"LIBSETS_SETTYPE_SPECIAL",IF(AS209&lt;&gt;"",VLOOKUP(AS209,'ESO zone constants'!$D$2:$H$4950,5,FALSE),""),""),"")</f>
        <v/>
      </c>
      <c r="AT209" s="42"/>
      <c r="AU209" s="41" t="str">
        <f>IF(AT209&lt;&gt;"",IF(AT209&lt;&gt;"LIBSETS_DROP_MECHANIC_MONSTER_NAME",VLOOKUP(AT209,'LibSets constants'!$I$4:$L$1000,3,FALSE),""),"")</f>
        <v/>
      </c>
      <c r="AV209" s="41" t="str">
        <f>IF(AT209&lt;&gt;"",IF(AT209&lt;&gt;"LIBSETS_DROP_MECHANIC_MONSTER_NAME",VLOOKUP(AT209,'LibSets constants'!$I$4:$L$1000,4,FALSE),""),"")</f>
        <v/>
      </c>
      <c r="AW209" s="21" t="str">
        <f t="shared" si="19"/>
        <v>[247] = {wayshrines={-1,-1,-1,}, dlcId=DLC_IMPERIAL_CITY</v>
      </c>
      <c r="AX209" s="21" t="str">
        <f t="shared" si="20"/>
        <v>, zoneIds={643}, veteran=false</v>
      </c>
      <c r="AY209" s="21" t="str">
        <f t="shared" si="21"/>
        <v>, setType=LIBSETS_SETTYPE_IMPERIALCITY</v>
      </c>
      <c r="AZ209" s="21" t="str">
        <f t="shared" si="22"/>
        <v>},</v>
      </c>
      <c r="BA209" s="21" t="str">
        <f t="shared" si="23"/>
        <v xml:space="preserve"> --Vicecanon of Venom / Vizekanoniker des Gifts   [Imperial Sewers]</v>
      </c>
    </row>
    <row r="210" spans="1:53" x14ac:dyDescent="0.25">
      <c r="A210" s="12">
        <v>248</v>
      </c>
      <c r="B210" t="s">
        <v>1128</v>
      </c>
      <c r="C210" t="s">
        <v>1129</v>
      </c>
      <c r="D210" s="3">
        <f t="shared" si="18"/>
        <v>248</v>
      </c>
      <c r="F210" t="s">
        <v>39</v>
      </c>
      <c r="G210" s="8" t="s">
        <v>1653</v>
      </c>
      <c r="I210" t="s">
        <v>97</v>
      </c>
      <c r="J210" t="s">
        <v>97</v>
      </c>
      <c r="K210">
        <v>-1</v>
      </c>
      <c r="L210">
        <v>-1</v>
      </c>
      <c r="M210">
        <v>-1</v>
      </c>
      <c r="N210">
        <v>0</v>
      </c>
      <c r="O210" s="70" t="s">
        <v>454</v>
      </c>
      <c r="P210" s="3">
        <f>IF(AND(G210&lt;&gt;"LIBSETS_SETTYPE_BATTLEGROUND",G210&lt;&gt;"LIBSETS_SETTYPE_SPECIAL",G210&lt;&gt;"LIBSETS_SETTYPE_MYTHIC"), IF(Q210&lt;&gt;"",VLOOKUP(Q210,'ESO zone constants'!$D$2:$H$4950,5,FALSE),""),"")</f>
        <v>643</v>
      </c>
      <c r="Q210" t="str">
        <f>IF(OR(K210="",K210&lt;=0,ISERROR(K210)),IF(AND(O210&lt;&gt;"",NOT(ISERROR(O210))),O210, ""),VLOOKUP(K210,'ESO wayshrine node constants'!$A$3:$D$10003,4,FALSE))</f>
        <v>Imperial Sewers</v>
      </c>
      <c r="S210" s="19" t="str">
        <f>IF(AND(R210&lt;&gt;"",NOT(ISERROR(R210))),R210,IF(P210&lt;&gt;"",IF(NOT(ISERROR(VLOOKUP(P210,'ESO Dungeon constants'!$D$3:$H$9999,5,FALSE))),VLOOKUP(P210,'ESO Dungeon constants'!$D$3:$I$9999,6,FALSE),VLOOKUP(P210,'ESO zone constants'!$H$2:$K$9984,4,FALSE)),""))</f>
        <v>DLC_IMPERIAL_CITY</v>
      </c>
      <c r="T210" s="3" t="str">
        <f>IF(S210&lt;&gt;"",VLOOKUP(S210,'LibSets constants'!$B$4:$C$1000,2,FALSE),"")</f>
        <v>Imperial City</v>
      </c>
      <c r="V210" s="41" t="str">
        <f>IF(U210&lt;&gt;"",IF(U210&lt;&gt;"LIBSETS_DROP_MECHANIC_MONSTER_NAME",VLOOKUP(U210,'LibSets constants'!$I$4:$L$1000,3,FALSE),""),"")</f>
        <v/>
      </c>
      <c r="W210" s="40" t="str">
        <f>IF(U210&lt;&gt;"",IF(U210&lt;&gt;"LIBSETS_DROP_MECHANIC_MONSTER_NAME",VLOOKUP(U210,'LibSets constants'!$I$4:$L$1000,4,FALSE),""),"")</f>
        <v/>
      </c>
      <c r="X210" s="3" t="str">
        <f>IF(G210&lt;&gt;"LIBSETS_SETTYPE_BATTLEGROUND",IF(G210&lt;&gt;"LIBSETS_SETTYPE_SPECIAL",IF(Y210&lt;&gt;"",VLOOKUP(Y210,'ESO zone constants'!$D$2:$H$4950,5,FALSE),""),""),"")</f>
        <v/>
      </c>
      <c r="Z210" s="42"/>
      <c r="AA210" s="41" t="str">
        <f>IF(Z210&lt;&gt;"",IF(Z210&lt;&gt;"LIBSETS_DROP_MECHANIC_MONSTER_NAME",VLOOKUP(Z210,'LibSets constants'!$I$4:$L$1000,3,FALSE),""),"")</f>
        <v/>
      </c>
      <c r="AB210" s="41" t="str">
        <f>IF(Z210&lt;&gt;"",IF(Z210&lt;&gt;"LIBSETS_DROP_MECHANIC_MONSTER_NAME",VLOOKUP(Z210,'LibSets constants'!$I$4:$L$1000,4,FALSE),""),"")</f>
        <v/>
      </c>
      <c r="AC210" s="3" t="str">
        <f>IF(G210&lt;&gt;"LIBSETS_SETTYPE_BATTLEGROUND",IF(G210&lt;&gt;"LIBSETS_SETTYPE_SPECIAL",IF(AD210&lt;&gt;"",VLOOKUP(AD210,'ESO zone constants'!$D$2:$H$4950,5,FALSE),""),""),"")</f>
        <v/>
      </c>
      <c r="AE210" s="42"/>
      <c r="AF210" s="41" t="str">
        <f>IF(AE210&lt;&gt;"",IF(AE210&lt;&gt;"LIBSETS_DROP_MECHANIC_MONSTER_NAME",VLOOKUP(AE210,'LibSets constants'!$I$4:$L$1000,3,FALSE),""),"")</f>
        <v/>
      </c>
      <c r="AG210" s="41" t="str">
        <f>IF(AE210&lt;&gt;"",IF(AE210&lt;&gt;"LIBSETS_DROP_MECHANIC_MONSTER_NAME",VLOOKUP(AE210,'LibSets constants'!$I$4:$L$1000,4,FALSE),""),"")</f>
        <v/>
      </c>
      <c r="AH210" s="3" t="str">
        <f>IF(G210&lt;&gt;"LIBSETS_SETTYPE_BATTLEGROUND",IF(G210&lt;&gt;"LIBSETS_SETTYPE_SPECIAL",IF(AI210&lt;&gt;"",VLOOKUP(AI210,'ESO zone constants'!$D$2:$H$4950,5,FALSE),""),""),"")</f>
        <v/>
      </c>
      <c r="AJ210" s="42"/>
      <c r="AK210" s="41" t="str">
        <f>IF(AJ210&lt;&gt;"",IF(AJ210&lt;&gt;"LIBSETS_DROP_MECHANIC_MONSTER_NAME",VLOOKUP(AJ210,'LibSets constants'!$I$4:$L$1000,3,FALSE),""),"")</f>
        <v/>
      </c>
      <c r="AL210" s="41" t="str">
        <f>IF(AJ210&lt;&gt;"",IF(AJ210&lt;&gt;"LIBSETS_DROP_MECHANIC_MONSTER_NAME",VLOOKUP(AJ210,'LibSets constants'!$I$4:$L$1000,4,FALSE),""),"")</f>
        <v/>
      </c>
      <c r="AM210" s="3" t="str">
        <f>IF(G210&lt;&gt;"LIBSETS_SETTYPE_BATTLEGROUND",IF(G210&lt;&gt;"LIBSETS_SETTYPE_SPECIAL",IF(AN210&lt;&gt;"",VLOOKUP(AN210,'ESO zone constants'!$D$2:$H$4950,5,FALSE),""),""),"")</f>
        <v/>
      </c>
      <c r="AO210" s="42"/>
      <c r="AP210" s="41" t="str">
        <f>IF(AO210&lt;&gt;"",IF(AO210&lt;&gt;"LIBSETS_DROP_MECHANIC_MONSTER_NAME",VLOOKUP(AO210,'LibSets constants'!$I$4:$L$1000,3,FALSE),""),"")</f>
        <v/>
      </c>
      <c r="AQ210" s="41" t="str">
        <f>IF(AO210&lt;&gt;"",IF(AO210&lt;&gt;"LIBSETS_DROP_MECHANIC_MONSTER_NAME",VLOOKUP(AO210,'LibSets constants'!$I$4:$L$1000,4,FALSE),""),"")</f>
        <v/>
      </c>
      <c r="AR210" s="3" t="str">
        <f>IF(G210&lt;&gt;"LIBSETS_SETTYPE_BATTLEGROUND",IF(G210&lt;&gt;"LIBSETS_SETTYPE_SPECIAL",IF(AS210&lt;&gt;"",VLOOKUP(AS210,'ESO zone constants'!$D$2:$H$4950,5,FALSE),""),""),"")</f>
        <v/>
      </c>
      <c r="AT210" s="42"/>
      <c r="AU210" s="41" t="str">
        <f>IF(AT210&lt;&gt;"",IF(AT210&lt;&gt;"LIBSETS_DROP_MECHANIC_MONSTER_NAME",VLOOKUP(AT210,'LibSets constants'!$I$4:$L$1000,3,FALSE),""),"")</f>
        <v/>
      </c>
      <c r="AV210" s="41" t="str">
        <f>IF(AT210&lt;&gt;"",IF(AT210&lt;&gt;"LIBSETS_DROP_MECHANIC_MONSTER_NAME",VLOOKUP(AT210,'LibSets constants'!$I$4:$L$1000,4,FALSE),""),"")</f>
        <v/>
      </c>
      <c r="AW210" s="21" t="str">
        <f t="shared" si="19"/>
        <v>[248] = {wayshrines={-1,-1,-1,}, dlcId=DLC_IMPERIAL_CITY</v>
      </c>
      <c r="AX210" s="21" t="str">
        <f t="shared" si="20"/>
        <v>, zoneIds={643}, veteran=false</v>
      </c>
      <c r="AY210" s="21" t="str">
        <f t="shared" si="21"/>
        <v>, setType=LIBSETS_SETTYPE_IMPERIALCITY</v>
      </c>
      <c r="AZ210" s="21" t="str">
        <f t="shared" si="22"/>
        <v>},</v>
      </c>
      <c r="BA210" s="21" t="str">
        <f t="shared" si="23"/>
        <v xml:space="preserve"> --Thews of the Harbinger / Muskeln des Vorboten   [Imperial Sewers]</v>
      </c>
    </row>
    <row r="211" spans="1:53" x14ac:dyDescent="0.25">
      <c r="A211" s="12">
        <v>253</v>
      </c>
      <c r="B211" t="s">
        <v>1130</v>
      </c>
      <c r="C211" t="s">
        <v>1131</v>
      </c>
      <c r="D211" s="3">
        <f t="shared" si="18"/>
        <v>253</v>
      </c>
      <c r="F211" t="s">
        <v>39</v>
      </c>
      <c r="G211" s="8" t="s">
        <v>1653</v>
      </c>
      <c r="I211" t="s">
        <v>97</v>
      </c>
      <c r="J211" t="s">
        <v>97</v>
      </c>
      <c r="K211">
        <v>-1</v>
      </c>
      <c r="L211">
        <v>-1</v>
      </c>
      <c r="M211">
        <v>-1</v>
      </c>
      <c r="N211">
        <v>0</v>
      </c>
      <c r="O211" s="70" t="s">
        <v>454</v>
      </c>
      <c r="P211" s="3">
        <f>IF(AND(G211&lt;&gt;"LIBSETS_SETTYPE_BATTLEGROUND",G211&lt;&gt;"LIBSETS_SETTYPE_SPECIAL",G211&lt;&gt;"LIBSETS_SETTYPE_MYTHIC"), IF(Q211&lt;&gt;"",VLOOKUP(Q211,'ESO zone constants'!$D$2:$H$4950,5,FALSE),""),"")</f>
        <v>643</v>
      </c>
      <c r="Q211" t="str">
        <f>IF(OR(K211="",K211&lt;=0,ISERROR(K211)),IF(AND(O211&lt;&gt;"",NOT(ISERROR(O211))),O211, ""),VLOOKUP(K211,'ESO wayshrine node constants'!$A$3:$D$10003,4,FALSE))</f>
        <v>Imperial Sewers</v>
      </c>
      <c r="S211" s="19" t="str">
        <f>IF(AND(R211&lt;&gt;"",NOT(ISERROR(R211))),R211,IF(P211&lt;&gt;"",IF(NOT(ISERROR(VLOOKUP(P211,'ESO Dungeon constants'!$D$3:$H$9999,5,FALSE))),VLOOKUP(P211,'ESO Dungeon constants'!$D$3:$I$9999,6,FALSE),VLOOKUP(P211,'ESO zone constants'!$H$2:$K$9984,4,FALSE)),""))</f>
        <v>DLC_IMPERIAL_CITY</v>
      </c>
      <c r="T211" s="3" t="str">
        <f>IF(S211&lt;&gt;"",VLOOKUP(S211,'LibSets constants'!$B$4:$C$1000,2,FALSE),"")</f>
        <v>Imperial City</v>
      </c>
      <c r="V211" s="41" t="str">
        <f>IF(U211&lt;&gt;"",IF(U211&lt;&gt;"LIBSETS_DROP_MECHANIC_MONSTER_NAME",VLOOKUP(U211,'LibSets constants'!$I$4:$L$1000,3,FALSE),""),"")</f>
        <v/>
      </c>
      <c r="W211" s="40" t="str">
        <f>IF(U211&lt;&gt;"",IF(U211&lt;&gt;"LIBSETS_DROP_MECHANIC_MONSTER_NAME",VLOOKUP(U211,'LibSets constants'!$I$4:$L$1000,4,FALSE),""),"")</f>
        <v/>
      </c>
      <c r="X211" s="3" t="str">
        <f>IF(G211&lt;&gt;"LIBSETS_SETTYPE_BATTLEGROUND",IF(G211&lt;&gt;"LIBSETS_SETTYPE_SPECIAL",IF(Y211&lt;&gt;"",VLOOKUP(Y211,'ESO zone constants'!$D$2:$H$4950,5,FALSE),""),""),"")</f>
        <v/>
      </c>
      <c r="Z211" s="42"/>
      <c r="AA211" s="41" t="str">
        <f>IF(Z211&lt;&gt;"",IF(Z211&lt;&gt;"LIBSETS_DROP_MECHANIC_MONSTER_NAME",VLOOKUP(Z211,'LibSets constants'!$I$4:$L$1000,3,FALSE),""),"")</f>
        <v/>
      </c>
      <c r="AB211" s="41" t="str">
        <f>IF(Z211&lt;&gt;"",IF(Z211&lt;&gt;"LIBSETS_DROP_MECHANIC_MONSTER_NAME",VLOOKUP(Z211,'LibSets constants'!$I$4:$L$1000,4,FALSE),""),"")</f>
        <v/>
      </c>
      <c r="AC211" s="3" t="str">
        <f>IF(G211&lt;&gt;"LIBSETS_SETTYPE_BATTLEGROUND",IF(G211&lt;&gt;"LIBSETS_SETTYPE_SPECIAL",IF(AD211&lt;&gt;"",VLOOKUP(AD211,'ESO zone constants'!$D$2:$H$4950,5,FALSE),""),""),"")</f>
        <v/>
      </c>
      <c r="AE211" s="42"/>
      <c r="AF211" s="41" t="str">
        <f>IF(AE211&lt;&gt;"",IF(AE211&lt;&gt;"LIBSETS_DROP_MECHANIC_MONSTER_NAME",VLOOKUP(AE211,'LibSets constants'!$I$4:$L$1000,3,FALSE),""),"")</f>
        <v/>
      </c>
      <c r="AG211" s="41" t="str">
        <f>IF(AE211&lt;&gt;"",IF(AE211&lt;&gt;"LIBSETS_DROP_MECHANIC_MONSTER_NAME",VLOOKUP(AE211,'LibSets constants'!$I$4:$L$1000,4,FALSE),""),"")</f>
        <v/>
      </c>
      <c r="AH211" s="3" t="str">
        <f>IF(G211&lt;&gt;"LIBSETS_SETTYPE_BATTLEGROUND",IF(G211&lt;&gt;"LIBSETS_SETTYPE_SPECIAL",IF(AI211&lt;&gt;"",VLOOKUP(AI211,'ESO zone constants'!$D$2:$H$4950,5,FALSE),""),""),"")</f>
        <v/>
      </c>
      <c r="AJ211" s="42"/>
      <c r="AK211" s="41" t="str">
        <f>IF(AJ211&lt;&gt;"",IF(AJ211&lt;&gt;"LIBSETS_DROP_MECHANIC_MONSTER_NAME",VLOOKUP(AJ211,'LibSets constants'!$I$4:$L$1000,3,FALSE),""),"")</f>
        <v/>
      </c>
      <c r="AL211" s="41" t="str">
        <f>IF(AJ211&lt;&gt;"",IF(AJ211&lt;&gt;"LIBSETS_DROP_MECHANIC_MONSTER_NAME",VLOOKUP(AJ211,'LibSets constants'!$I$4:$L$1000,4,FALSE),""),"")</f>
        <v/>
      </c>
      <c r="AM211" s="3" t="str">
        <f>IF(G211&lt;&gt;"LIBSETS_SETTYPE_BATTLEGROUND",IF(G211&lt;&gt;"LIBSETS_SETTYPE_SPECIAL",IF(AN211&lt;&gt;"",VLOOKUP(AN211,'ESO zone constants'!$D$2:$H$4950,5,FALSE),""),""),"")</f>
        <v/>
      </c>
      <c r="AO211" s="42"/>
      <c r="AP211" s="41" t="str">
        <f>IF(AO211&lt;&gt;"",IF(AO211&lt;&gt;"LIBSETS_DROP_MECHANIC_MONSTER_NAME",VLOOKUP(AO211,'LibSets constants'!$I$4:$L$1000,3,FALSE),""),"")</f>
        <v/>
      </c>
      <c r="AQ211" s="41" t="str">
        <f>IF(AO211&lt;&gt;"",IF(AO211&lt;&gt;"LIBSETS_DROP_MECHANIC_MONSTER_NAME",VLOOKUP(AO211,'LibSets constants'!$I$4:$L$1000,4,FALSE),""),"")</f>
        <v/>
      </c>
      <c r="AR211" s="3" t="str">
        <f>IF(G211&lt;&gt;"LIBSETS_SETTYPE_BATTLEGROUND",IF(G211&lt;&gt;"LIBSETS_SETTYPE_SPECIAL",IF(AS211&lt;&gt;"",VLOOKUP(AS211,'ESO zone constants'!$D$2:$H$4950,5,FALSE),""),""),"")</f>
        <v/>
      </c>
      <c r="AT211" s="42"/>
      <c r="AU211" s="41" t="str">
        <f>IF(AT211&lt;&gt;"",IF(AT211&lt;&gt;"LIBSETS_DROP_MECHANIC_MONSTER_NAME",VLOOKUP(AT211,'LibSets constants'!$I$4:$L$1000,3,FALSE),""),"")</f>
        <v/>
      </c>
      <c r="AV211" s="41" t="str">
        <f>IF(AT211&lt;&gt;"",IF(AT211&lt;&gt;"LIBSETS_DROP_MECHANIC_MONSTER_NAME",VLOOKUP(AT211,'LibSets constants'!$I$4:$L$1000,4,FALSE),""),"")</f>
        <v/>
      </c>
      <c r="AW211" s="21" t="str">
        <f t="shared" si="19"/>
        <v>[253] = {wayshrines={-1,-1,-1,}, dlcId=DLC_IMPERIAL_CITY</v>
      </c>
      <c r="AX211" s="21" t="str">
        <f t="shared" si="20"/>
        <v>, zoneIds={643}, veteran=false</v>
      </c>
      <c r="AY211" s="21" t="str">
        <f t="shared" si="21"/>
        <v>, setType=LIBSETS_SETTYPE_IMPERIALCITY</v>
      </c>
      <c r="AZ211" s="21" t="str">
        <f t="shared" si="22"/>
        <v>},</v>
      </c>
      <c r="BA211" s="21" t="str">
        <f t="shared" si="23"/>
        <v xml:space="preserve"> --Imperial Physique / Kaiserliche Physis   [Imperial Sewers]</v>
      </c>
    </row>
    <row r="212" spans="1:53" x14ac:dyDescent="0.25">
      <c r="A212" s="5">
        <v>256</v>
      </c>
      <c r="B212" t="s">
        <v>1132</v>
      </c>
      <c r="C212" t="s">
        <v>13</v>
      </c>
      <c r="D212" s="3">
        <f t="shared" si="18"/>
        <v>256</v>
      </c>
      <c r="G212" s="8" t="s">
        <v>1654</v>
      </c>
      <c r="H212">
        <v>3</v>
      </c>
      <c r="I212" t="s">
        <v>1641</v>
      </c>
      <c r="J212" t="s">
        <v>97</v>
      </c>
      <c r="K212">
        <v>-1</v>
      </c>
      <c r="L212">
        <v>-1</v>
      </c>
      <c r="M212">
        <v>-1</v>
      </c>
      <c r="N212">
        <v>0</v>
      </c>
      <c r="O212" s="70" t="s">
        <v>53</v>
      </c>
      <c r="P212" s="3">
        <f>IF(AND(G212&lt;&gt;"LIBSETS_SETTYPE_BATTLEGROUND",G212&lt;&gt;"LIBSETS_SETTYPE_SPECIAL",G212&lt;&gt;"LIBSETS_SETTYPE_MYTHIC"), IF(Q212&lt;&gt;"",VLOOKUP(Q212,'ESO zone constants'!$D$2:$H$4950,5,FALSE),""),"")</f>
        <v>843</v>
      </c>
      <c r="Q212" t="str">
        <f>IF(OR(K212="",K212&lt;=0,ISERROR(K212)),IF(AND(O212&lt;&gt;"",NOT(ISERROR(O212))),O212, ""),VLOOKUP(K212,'ESO wayshrine node constants'!$A$3:$D$10003,4,FALSE))</f>
        <v>Ruins of Mazzatun</v>
      </c>
      <c r="S212" s="19" t="str">
        <f>IF(AND(R212&lt;&gt;"",NOT(ISERROR(R212))),R212,IF(P212&lt;&gt;"",IF(NOT(ISERROR(VLOOKUP(P212,'ESO Dungeon constants'!$D$3:$H$9999,5,FALSE))),VLOOKUP(P212,'ESO Dungeon constants'!$D$3:$I$9999,6,FALSE),VLOOKUP(P212,'ESO zone constants'!$H$2:$K$9984,4,FALSE)),""))</f>
        <v>DLC_SHADOWS_OF_THE_HIST</v>
      </c>
      <c r="T212" s="3" t="str">
        <f>IF(S212&lt;&gt;"",VLOOKUP(S212,'LibSets constants'!$B$4:$C$1000,2,FALSE),"")</f>
        <v>Shadows of the Hist</v>
      </c>
      <c r="U212" s="33" t="s">
        <v>1726</v>
      </c>
      <c r="V212" s="43" t="s">
        <v>1532</v>
      </c>
      <c r="W212" s="40" t="s">
        <v>1821</v>
      </c>
      <c r="X212" s="3" t="str">
        <f>IF(G212&lt;&gt;"LIBSETS_SETTYPE_BATTLEGROUND",IF(G212&lt;&gt;"LIBSETS_SETTYPE_SPECIAL",IF(Y212&lt;&gt;"",VLOOKUP(Y212,'ESO zone constants'!$D$2:$H$4950,5,FALSE),""),""),"")</f>
        <v/>
      </c>
      <c r="Z212" s="43"/>
      <c r="AA212" s="43"/>
      <c r="AB212" s="43"/>
      <c r="AC212" s="3" t="str">
        <f>IF(G212&lt;&gt;"LIBSETS_SETTYPE_BATTLEGROUND",IF(G212&lt;&gt;"LIBSETS_SETTYPE_SPECIAL",IF(AD212&lt;&gt;"",VLOOKUP(AD212,'ESO zone constants'!$D$2:$H$4950,5,FALSE),""),""),"")</f>
        <v/>
      </c>
      <c r="AE212" s="43"/>
      <c r="AF212" s="43"/>
      <c r="AG212" s="43"/>
      <c r="AH212" s="3" t="str">
        <f>IF(G212&lt;&gt;"LIBSETS_SETTYPE_BATTLEGROUND",IF(G212&lt;&gt;"LIBSETS_SETTYPE_SPECIAL",IF(AI212&lt;&gt;"",VLOOKUP(AI212,'ESO zone constants'!$D$2:$H$4950,5,FALSE),""),""),"")</f>
        <v/>
      </c>
      <c r="AJ212" s="43"/>
      <c r="AK212" s="43"/>
      <c r="AL212" s="43"/>
      <c r="AM212" s="3" t="str">
        <f>IF(G212&lt;&gt;"LIBSETS_SETTYPE_BATTLEGROUND",IF(G212&lt;&gt;"LIBSETS_SETTYPE_SPECIAL",IF(AN212&lt;&gt;"",VLOOKUP(AN212,'ESO zone constants'!$D$2:$H$4950,5,FALSE),""),""),"")</f>
        <v/>
      </c>
      <c r="AO212" s="43"/>
      <c r="AP212" s="43"/>
      <c r="AQ212" s="43"/>
      <c r="AR212" s="3" t="str">
        <f>IF(G212&lt;&gt;"LIBSETS_SETTYPE_BATTLEGROUND",IF(G212&lt;&gt;"LIBSETS_SETTYPE_SPECIAL",IF(AS212&lt;&gt;"",VLOOKUP(AS212,'ESO zone constants'!$D$2:$H$4950,5,FALSE),""),""),"")</f>
        <v/>
      </c>
      <c r="AT212" s="43"/>
      <c r="AU212" s="43"/>
      <c r="AV212" s="43"/>
      <c r="AW212" s="21" t="str">
        <f t="shared" si="19"/>
        <v>[256] = {wayshrines={-1,-1,-1,}, dlcId=DLC_SHADOWS_OF_THE_HIST</v>
      </c>
      <c r="AX212" s="21" t="str">
        <f t="shared" si="20"/>
        <v>, zoneIds={843}, veteran={[EQUIP_TYPE_HEAD]=true, [EQUIP_TYPE_SHOULDERS]=false}</v>
      </c>
      <c r="AY212" s="21" t="str">
        <f t="shared" si="21"/>
        <v>, setType=LIBSETS_SETTYPE_MONSTER</v>
      </c>
      <c r="AZ212" s="21" t="str">
        <f t="shared" si="22"/>
        <v>, dropMechanic={LIBSETS_DROP_MECHANIC_MONSTER_NAME}, dropMechanicNames={['en']='Tree-Minder Na-Kesh', ['de']='Baumhirtin Na-Kesh'}},</v>
      </c>
      <c r="BA212" s="21" t="str">
        <f t="shared" si="23"/>
        <v xml:space="preserve"> --Mighty Chudan / Mächtiger Chudan   [Ruins of Mazzatun]</v>
      </c>
    </row>
    <row r="213" spans="1:53" x14ac:dyDescent="0.25">
      <c r="A213" s="5">
        <v>257</v>
      </c>
      <c r="B213" t="s">
        <v>32</v>
      </c>
      <c r="C213" t="s">
        <v>32</v>
      </c>
      <c r="D213" s="3">
        <f t="shared" si="18"/>
        <v>257</v>
      </c>
      <c r="G213" s="8" t="s">
        <v>1654</v>
      </c>
      <c r="H213">
        <v>3</v>
      </c>
      <c r="I213" t="s">
        <v>1641</v>
      </c>
      <c r="J213" t="s">
        <v>97</v>
      </c>
      <c r="K213">
        <v>-1</v>
      </c>
      <c r="L213">
        <v>-1</v>
      </c>
      <c r="M213">
        <v>-1</v>
      </c>
      <c r="N213">
        <v>0</v>
      </c>
      <c r="O213" s="70" t="s">
        <v>72</v>
      </c>
      <c r="P213" s="3">
        <f>IF(AND(G213&lt;&gt;"LIBSETS_SETTYPE_BATTLEGROUND",G213&lt;&gt;"LIBSETS_SETTYPE_SPECIAL",G213&lt;&gt;"LIBSETS_SETTYPE_MYTHIC"), IF(Q213&lt;&gt;"",VLOOKUP(Q213,'ESO zone constants'!$D$2:$H$4950,5,FALSE),""),"")</f>
        <v>848</v>
      </c>
      <c r="Q213" t="str">
        <f>IF(OR(K213="",K213&lt;=0,ISERROR(K213)),IF(AND(O213&lt;&gt;"",NOT(ISERROR(O213))),O213, ""),VLOOKUP(K213,'ESO wayshrine node constants'!$A$3:$D$10003,4,FALSE))</f>
        <v>Cradle of Shadows</v>
      </c>
      <c r="S213" s="19" t="str">
        <f>IF(AND(R213&lt;&gt;"",NOT(ISERROR(R213))),R213,IF(P213&lt;&gt;"",IF(NOT(ISERROR(VLOOKUP(P213,'ESO Dungeon constants'!$D$3:$H$9999,5,FALSE))),VLOOKUP(P213,'ESO Dungeon constants'!$D$3:$I$9999,6,FALSE),VLOOKUP(P213,'ESO zone constants'!$H$2:$K$9984,4,FALSE)),""))</f>
        <v>DLC_SHADOWS_OF_THE_HIST</v>
      </c>
      <c r="T213" s="3" t="str">
        <f>IF(S213&lt;&gt;"",VLOOKUP(S213,'LibSets constants'!$B$4:$C$1000,2,FALSE),"")</f>
        <v>Shadows of the Hist</v>
      </c>
      <c r="U213" s="33" t="s">
        <v>1726</v>
      </c>
      <c r="V213" s="43" t="s">
        <v>32</v>
      </c>
      <c r="W213" s="40" t="s">
        <v>32</v>
      </c>
      <c r="X213" s="3" t="str">
        <f>IF(G213&lt;&gt;"LIBSETS_SETTYPE_BATTLEGROUND",IF(G213&lt;&gt;"LIBSETS_SETTYPE_SPECIAL",IF(Y213&lt;&gt;"",VLOOKUP(Y213,'ESO zone constants'!$D$2:$H$4950,5,FALSE),""),""),"")</f>
        <v/>
      </c>
      <c r="Z213" s="43"/>
      <c r="AA213" s="43"/>
      <c r="AB213" s="43"/>
      <c r="AC213" s="3" t="str">
        <f>IF(G213&lt;&gt;"LIBSETS_SETTYPE_BATTLEGROUND",IF(G213&lt;&gt;"LIBSETS_SETTYPE_SPECIAL",IF(AD213&lt;&gt;"",VLOOKUP(AD213,'ESO zone constants'!$D$2:$H$4950,5,FALSE),""),""),"")</f>
        <v/>
      </c>
      <c r="AE213" s="43"/>
      <c r="AF213" s="43"/>
      <c r="AG213" s="43"/>
      <c r="AH213" s="3" t="str">
        <f>IF(G213&lt;&gt;"LIBSETS_SETTYPE_BATTLEGROUND",IF(G213&lt;&gt;"LIBSETS_SETTYPE_SPECIAL",IF(AI213&lt;&gt;"",VLOOKUP(AI213,'ESO zone constants'!$D$2:$H$4950,5,FALSE),""),""),"")</f>
        <v/>
      </c>
      <c r="AJ213" s="43"/>
      <c r="AK213" s="43"/>
      <c r="AL213" s="43"/>
      <c r="AM213" s="3" t="str">
        <f>IF(G213&lt;&gt;"LIBSETS_SETTYPE_BATTLEGROUND",IF(G213&lt;&gt;"LIBSETS_SETTYPE_SPECIAL",IF(AN213&lt;&gt;"",VLOOKUP(AN213,'ESO zone constants'!$D$2:$H$4950,5,FALSE),""),""),"")</f>
        <v/>
      </c>
      <c r="AO213" s="43"/>
      <c r="AP213" s="43"/>
      <c r="AQ213" s="43"/>
      <c r="AR213" s="3" t="str">
        <f>IF(G213&lt;&gt;"LIBSETS_SETTYPE_BATTLEGROUND",IF(G213&lt;&gt;"LIBSETS_SETTYPE_SPECIAL",IF(AS213&lt;&gt;"",VLOOKUP(AS213,'ESO zone constants'!$D$2:$H$4950,5,FALSE),""),""),"")</f>
        <v/>
      </c>
      <c r="AT213" s="43"/>
      <c r="AU213" s="43"/>
      <c r="AV213" s="43"/>
      <c r="AW213" s="21" t="str">
        <f t="shared" si="19"/>
        <v>[257] = {wayshrines={-1,-1,-1,}, dlcId=DLC_SHADOWS_OF_THE_HIST</v>
      </c>
      <c r="AX213" s="21" t="str">
        <f t="shared" si="20"/>
        <v>, zoneIds={848}, veteran={[EQUIP_TYPE_HEAD]=true, [EQUIP_TYPE_SHOULDERS]=false}</v>
      </c>
      <c r="AY213" s="21" t="str">
        <f t="shared" si="21"/>
        <v>, setType=LIBSETS_SETTYPE_MONSTER</v>
      </c>
      <c r="AZ213" s="21" t="str">
        <f t="shared" si="22"/>
        <v>, dropMechanic={LIBSETS_DROP_MECHANIC_MONSTER_NAME}, dropMechanicNames={['en']='Velidreth', ['de']='Velidreth'}},</v>
      </c>
      <c r="BA213" s="21" t="str">
        <f t="shared" si="23"/>
        <v xml:space="preserve"> --Velidreth / Velidreth   [Cradle of Shadows]</v>
      </c>
    </row>
    <row r="214" spans="1:53" x14ac:dyDescent="0.25">
      <c r="A214" s="12">
        <v>258</v>
      </c>
      <c r="B214" t="s">
        <v>1133</v>
      </c>
      <c r="C214" t="s">
        <v>1134</v>
      </c>
      <c r="D214" s="3">
        <f t="shared" si="18"/>
        <v>258</v>
      </c>
      <c r="G214" s="8" t="s">
        <v>1652</v>
      </c>
      <c r="I214" t="s">
        <v>97</v>
      </c>
      <c r="J214" t="s">
        <v>97</v>
      </c>
      <c r="K214">
        <v>-1</v>
      </c>
      <c r="L214">
        <v>-1</v>
      </c>
      <c r="M214">
        <v>-1</v>
      </c>
      <c r="N214">
        <v>0</v>
      </c>
      <c r="O214" s="70" t="s">
        <v>53</v>
      </c>
      <c r="P214" s="3">
        <f>IF(AND(G214&lt;&gt;"LIBSETS_SETTYPE_BATTLEGROUND",G214&lt;&gt;"LIBSETS_SETTYPE_SPECIAL",G214&lt;&gt;"LIBSETS_SETTYPE_MYTHIC"), IF(Q214&lt;&gt;"",VLOOKUP(Q214,'ESO zone constants'!$D$2:$H$4950,5,FALSE),""),"")</f>
        <v>843</v>
      </c>
      <c r="Q214" t="str">
        <f>IF(OR(K214="",K214&lt;=0,ISERROR(K214)),IF(AND(O214&lt;&gt;"",NOT(ISERROR(O214))),O214, ""),VLOOKUP(K214,'ESO wayshrine node constants'!$A$3:$D$10003,4,FALSE))</f>
        <v>Ruins of Mazzatun</v>
      </c>
      <c r="S214" s="19" t="str">
        <f>IF(AND(R214&lt;&gt;"",NOT(ISERROR(R214))),R214,IF(P214&lt;&gt;"",IF(NOT(ISERROR(VLOOKUP(P214,'ESO Dungeon constants'!$D$3:$H$9999,5,FALSE))),VLOOKUP(P214,'ESO Dungeon constants'!$D$3:$I$9999,6,FALSE),VLOOKUP(P214,'ESO zone constants'!$H$2:$K$9984,4,FALSE)),""))</f>
        <v>DLC_SHADOWS_OF_THE_HIST</v>
      </c>
      <c r="T214" s="3" t="str">
        <f>IF(S214&lt;&gt;"",VLOOKUP(S214,'LibSets constants'!$B$4:$C$1000,2,FALSE),"")</f>
        <v>Shadows of the Hist</v>
      </c>
      <c r="V214" s="41" t="str">
        <f>IF(U214&lt;&gt;"",IF(U214&lt;&gt;"LIBSETS_DROP_MECHANIC_MONSTER_NAME",VLOOKUP(U214,'LibSets constants'!$I$4:$L$1000,3,FALSE),""),"")</f>
        <v/>
      </c>
      <c r="W214" s="40" t="str">
        <f>IF(U214&lt;&gt;"",IF(U214&lt;&gt;"LIBSETS_DROP_MECHANIC_MONSTER_NAME",VLOOKUP(U214,'LibSets constants'!$I$4:$L$1000,4,FALSE),""),"")</f>
        <v/>
      </c>
      <c r="X214" s="3" t="str">
        <f>IF(G214&lt;&gt;"LIBSETS_SETTYPE_BATTLEGROUND",IF(G214&lt;&gt;"LIBSETS_SETTYPE_SPECIAL",IF(Y214&lt;&gt;"",VLOOKUP(Y214,'ESO zone constants'!$D$2:$H$4950,5,FALSE),""),""),"")</f>
        <v/>
      </c>
      <c r="Z214" s="42"/>
      <c r="AA214" s="41" t="str">
        <f>IF(Z214&lt;&gt;"",IF(Z214&lt;&gt;"LIBSETS_DROP_MECHANIC_MONSTER_NAME",VLOOKUP(Z214,'LibSets constants'!$I$4:$L$1000,3,FALSE),""),"")</f>
        <v/>
      </c>
      <c r="AB214" s="41" t="str">
        <f>IF(Z214&lt;&gt;"",IF(Z214&lt;&gt;"LIBSETS_DROP_MECHANIC_MONSTER_NAME",VLOOKUP(Z214,'LibSets constants'!$I$4:$L$1000,4,FALSE),""),"")</f>
        <v/>
      </c>
      <c r="AC214" s="3" t="str">
        <f>IF(G214&lt;&gt;"LIBSETS_SETTYPE_BATTLEGROUND",IF(G214&lt;&gt;"LIBSETS_SETTYPE_SPECIAL",IF(AD214&lt;&gt;"",VLOOKUP(AD214,'ESO zone constants'!$D$2:$H$4950,5,FALSE),""),""),"")</f>
        <v/>
      </c>
      <c r="AE214" s="42"/>
      <c r="AF214" s="41" t="str">
        <f>IF(AE214&lt;&gt;"",IF(AE214&lt;&gt;"LIBSETS_DROP_MECHANIC_MONSTER_NAME",VLOOKUP(AE214,'LibSets constants'!$I$4:$L$1000,3,FALSE),""),"")</f>
        <v/>
      </c>
      <c r="AG214" s="41" t="str">
        <f>IF(AE214&lt;&gt;"",IF(AE214&lt;&gt;"LIBSETS_DROP_MECHANIC_MONSTER_NAME",VLOOKUP(AE214,'LibSets constants'!$I$4:$L$1000,4,FALSE),""),"")</f>
        <v/>
      </c>
      <c r="AH214" s="3" t="str">
        <f>IF(G214&lt;&gt;"LIBSETS_SETTYPE_BATTLEGROUND",IF(G214&lt;&gt;"LIBSETS_SETTYPE_SPECIAL",IF(AI214&lt;&gt;"",VLOOKUP(AI214,'ESO zone constants'!$D$2:$H$4950,5,FALSE),""),""),"")</f>
        <v/>
      </c>
      <c r="AJ214" s="42"/>
      <c r="AK214" s="41" t="str">
        <f>IF(AJ214&lt;&gt;"",IF(AJ214&lt;&gt;"LIBSETS_DROP_MECHANIC_MONSTER_NAME",VLOOKUP(AJ214,'LibSets constants'!$I$4:$L$1000,3,FALSE),""),"")</f>
        <v/>
      </c>
      <c r="AL214" s="41" t="str">
        <f>IF(AJ214&lt;&gt;"",IF(AJ214&lt;&gt;"LIBSETS_DROP_MECHANIC_MONSTER_NAME",VLOOKUP(AJ214,'LibSets constants'!$I$4:$L$1000,4,FALSE),""),"")</f>
        <v/>
      </c>
      <c r="AM214" s="3" t="str">
        <f>IF(G214&lt;&gt;"LIBSETS_SETTYPE_BATTLEGROUND",IF(G214&lt;&gt;"LIBSETS_SETTYPE_SPECIAL",IF(AN214&lt;&gt;"",VLOOKUP(AN214,'ESO zone constants'!$D$2:$H$4950,5,FALSE),""),""),"")</f>
        <v/>
      </c>
      <c r="AO214" s="42"/>
      <c r="AP214" s="41" t="str">
        <f>IF(AO214&lt;&gt;"",IF(AO214&lt;&gt;"LIBSETS_DROP_MECHANIC_MONSTER_NAME",VLOOKUP(AO214,'LibSets constants'!$I$4:$L$1000,3,FALSE),""),"")</f>
        <v/>
      </c>
      <c r="AQ214" s="41" t="str">
        <f>IF(AO214&lt;&gt;"",IF(AO214&lt;&gt;"LIBSETS_DROP_MECHANIC_MONSTER_NAME",VLOOKUP(AO214,'LibSets constants'!$I$4:$L$1000,4,FALSE),""),"")</f>
        <v/>
      </c>
      <c r="AR214" s="3" t="str">
        <f>IF(G214&lt;&gt;"LIBSETS_SETTYPE_BATTLEGROUND",IF(G214&lt;&gt;"LIBSETS_SETTYPE_SPECIAL",IF(AS214&lt;&gt;"",VLOOKUP(AS214,'ESO zone constants'!$D$2:$H$4950,5,FALSE),""),""),"")</f>
        <v/>
      </c>
      <c r="AT214" s="42"/>
      <c r="AU214" s="41" t="str">
        <f>IF(AT214&lt;&gt;"",IF(AT214&lt;&gt;"LIBSETS_DROP_MECHANIC_MONSTER_NAME",VLOOKUP(AT214,'LibSets constants'!$I$4:$L$1000,3,FALSE),""),"")</f>
        <v/>
      </c>
      <c r="AV214" s="41" t="str">
        <f>IF(AT214&lt;&gt;"",IF(AT214&lt;&gt;"LIBSETS_DROP_MECHANIC_MONSTER_NAME",VLOOKUP(AT214,'LibSets constants'!$I$4:$L$1000,4,FALSE),""),"")</f>
        <v/>
      </c>
      <c r="AW214" s="21" t="str">
        <f t="shared" si="19"/>
        <v>[258] = {wayshrines={-1,-1,-1,}, dlcId=DLC_SHADOWS_OF_THE_HIST</v>
      </c>
      <c r="AX214" s="21" t="str">
        <f t="shared" si="20"/>
        <v>, zoneIds={843}, veteran=false</v>
      </c>
      <c r="AY214" s="21" t="str">
        <f t="shared" si="21"/>
        <v>, setType=LIBSETS_SETTYPE_DUNGEON</v>
      </c>
      <c r="AZ214" s="21" t="str">
        <f t="shared" si="22"/>
        <v>},</v>
      </c>
      <c r="BA214" s="21" t="str">
        <f t="shared" si="23"/>
        <v xml:space="preserve"> --Amber Plasm / Bernsteinplasma   [Ruins of Mazzatun]</v>
      </c>
    </row>
    <row r="215" spans="1:53" x14ac:dyDescent="0.25">
      <c r="A215" s="12">
        <v>259</v>
      </c>
      <c r="B215" t="s">
        <v>1135</v>
      </c>
      <c r="C215" t="s">
        <v>1136</v>
      </c>
      <c r="D215" s="3">
        <f t="shared" si="18"/>
        <v>259</v>
      </c>
      <c r="G215" s="8" t="s">
        <v>1652</v>
      </c>
      <c r="I215" t="s">
        <v>97</v>
      </c>
      <c r="J215" t="s">
        <v>97</v>
      </c>
      <c r="K215">
        <v>-1</v>
      </c>
      <c r="L215">
        <v>-1</v>
      </c>
      <c r="M215">
        <v>-1</v>
      </c>
      <c r="N215">
        <v>0</v>
      </c>
      <c r="O215" s="70" t="s">
        <v>53</v>
      </c>
      <c r="P215" s="3">
        <f>IF(AND(G215&lt;&gt;"LIBSETS_SETTYPE_BATTLEGROUND",G215&lt;&gt;"LIBSETS_SETTYPE_SPECIAL",G215&lt;&gt;"LIBSETS_SETTYPE_MYTHIC"), IF(Q215&lt;&gt;"",VLOOKUP(Q215,'ESO zone constants'!$D$2:$H$4950,5,FALSE),""),"")</f>
        <v>843</v>
      </c>
      <c r="Q215" t="str">
        <f>IF(OR(K215="",K215&lt;=0,ISERROR(K215)),IF(AND(O215&lt;&gt;"",NOT(ISERROR(O215))),O215, ""),VLOOKUP(K215,'ESO wayshrine node constants'!$A$3:$D$10003,4,FALSE))</f>
        <v>Ruins of Mazzatun</v>
      </c>
      <c r="S215" s="19" t="str">
        <f>IF(AND(R215&lt;&gt;"",NOT(ISERROR(R215))),R215,IF(P215&lt;&gt;"",IF(NOT(ISERROR(VLOOKUP(P215,'ESO Dungeon constants'!$D$3:$H$9999,5,FALSE))),VLOOKUP(P215,'ESO Dungeon constants'!$D$3:$I$9999,6,FALSE),VLOOKUP(P215,'ESO zone constants'!$H$2:$K$9984,4,FALSE)),""))</f>
        <v>DLC_SHADOWS_OF_THE_HIST</v>
      </c>
      <c r="T215" s="3" t="str">
        <f>IF(S215&lt;&gt;"",VLOOKUP(S215,'LibSets constants'!$B$4:$C$1000,2,FALSE),"")</f>
        <v>Shadows of the Hist</v>
      </c>
      <c r="V215" s="41" t="str">
        <f>IF(U215&lt;&gt;"",IF(U215&lt;&gt;"LIBSETS_DROP_MECHANIC_MONSTER_NAME",VLOOKUP(U215,'LibSets constants'!$I$4:$L$1000,3,FALSE),""),"")</f>
        <v/>
      </c>
      <c r="W215" s="40" t="str">
        <f>IF(U215&lt;&gt;"",IF(U215&lt;&gt;"LIBSETS_DROP_MECHANIC_MONSTER_NAME",VLOOKUP(U215,'LibSets constants'!$I$4:$L$1000,4,FALSE),""),"")</f>
        <v/>
      </c>
      <c r="X215" s="3" t="str">
        <f>IF(G215&lt;&gt;"LIBSETS_SETTYPE_BATTLEGROUND",IF(G215&lt;&gt;"LIBSETS_SETTYPE_SPECIAL",IF(Y215&lt;&gt;"",VLOOKUP(Y215,'ESO zone constants'!$D$2:$H$4950,5,FALSE),""),""),"")</f>
        <v/>
      </c>
      <c r="Z215" s="42"/>
      <c r="AA215" s="41" t="str">
        <f>IF(Z215&lt;&gt;"",IF(Z215&lt;&gt;"LIBSETS_DROP_MECHANIC_MONSTER_NAME",VLOOKUP(Z215,'LibSets constants'!$I$4:$L$1000,3,FALSE),""),"")</f>
        <v/>
      </c>
      <c r="AB215" s="41" t="str">
        <f>IF(Z215&lt;&gt;"",IF(Z215&lt;&gt;"LIBSETS_DROP_MECHANIC_MONSTER_NAME",VLOOKUP(Z215,'LibSets constants'!$I$4:$L$1000,4,FALSE),""),"")</f>
        <v/>
      </c>
      <c r="AC215" s="3" t="str">
        <f>IF(G215&lt;&gt;"LIBSETS_SETTYPE_BATTLEGROUND",IF(G215&lt;&gt;"LIBSETS_SETTYPE_SPECIAL",IF(AD215&lt;&gt;"",VLOOKUP(AD215,'ESO zone constants'!$D$2:$H$4950,5,FALSE),""),""),"")</f>
        <v/>
      </c>
      <c r="AE215" s="42"/>
      <c r="AF215" s="41" t="str">
        <f>IF(AE215&lt;&gt;"",IF(AE215&lt;&gt;"LIBSETS_DROP_MECHANIC_MONSTER_NAME",VLOOKUP(AE215,'LibSets constants'!$I$4:$L$1000,3,FALSE),""),"")</f>
        <v/>
      </c>
      <c r="AG215" s="41" t="str">
        <f>IF(AE215&lt;&gt;"",IF(AE215&lt;&gt;"LIBSETS_DROP_MECHANIC_MONSTER_NAME",VLOOKUP(AE215,'LibSets constants'!$I$4:$L$1000,4,FALSE),""),"")</f>
        <v/>
      </c>
      <c r="AH215" s="3" t="str">
        <f>IF(G215&lt;&gt;"LIBSETS_SETTYPE_BATTLEGROUND",IF(G215&lt;&gt;"LIBSETS_SETTYPE_SPECIAL",IF(AI215&lt;&gt;"",VLOOKUP(AI215,'ESO zone constants'!$D$2:$H$4950,5,FALSE),""),""),"")</f>
        <v/>
      </c>
      <c r="AJ215" s="42"/>
      <c r="AK215" s="41" t="str">
        <f>IF(AJ215&lt;&gt;"",IF(AJ215&lt;&gt;"LIBSETS_DROP_MECHANIC_MONSTER_NAME",VLOOKUP(AJ215,'LibSets constants'!$I$4:$L$1000,3,FALSE),""),"")</f>
        <v/>
      </c>
      <c r="AL215" s="41" t="str">
        <f>IF(AJ215&lt;&gt;"",IF(AJ215&lt;&gt;"LIBSETS_DROP_MECHANIC_MONSTER_NAME",VLOOKUP(AJ215,'LibSets constants'!$I$4:$L$1000,4,FALSE),""),"")</f>
        <v/>
      </c>
      <c r="AM215" s="3" t="str">
        <f>IF(G215&lt;&gt;"LIBSETS_SETTYPE_BATTLEGROUND",IF(G215&lt;&gt;"LIBSETS_SETTYPE_SPECIAL",IF(AN215&lt;&gt;"",VLOOKUP(AN215,'ESO zone constants'!$D$2:$H$4950,5,FALSE),""),""),"")</f>
        <v/>
      </c>
      <c r="AO215" s="42"/>
      <c r="AP215" s="41" t="str">
        <f>IF(AO215&lt;&gt;"",IF(AO215&lt;&gt;"LIBSETS_DROP_MECHANIC_MONSTER_NAME",VLOOKUP(AO215,'LibSets constants'!$I$4:$L$1000,3,FALSE),""),"")</f>
        <v/>
      </c>
      <c r="AQ215" s="41" t="str">
        <f>IF(AO215&lt;&gt;"",IF(AO215&lt;&gt;"LIBSETS_DROP_MECHANIC_MONSTER_NAME",VLOOKUP(AO215,'LibSets constants'!$I$4:$L$1000,4,FALSE),""),"")</f>
        <v/>
      </c>
      <c r="AR215" s="3" t="str">
        <f>IF(G215&lt;&gt;"LIBSETS_SETTYPE_BATTLEGROUND",IF(G215&lt;&gt;"LIBSETS_SETTYPE_SPECIAL",IF(AS215&lt;&gt;"",VLOOKUP(AS215,'ESO zone constants'!$D$2:$H$4950,5,FALSE),""),""),"")</f>
        <v/>
      </c>
      <c r="AT215" s="42"/>
      <c r="AU215" s="41" t="str">
        <f>IF(AT215&lt;&gt;"",IF(AT215&lt;&gt;"LIBSETS_DROP_MECHANIC_MONSTER_NAME",VLOOKUP(AT215,'LibSets constants'!$I$4:$L$1000,3,FALSE),""),"")</f>
        <v/>
      </c>
      <c r="AV215" s="41" t="str">
        <f>IF(AT215&lt;&gt;"",IF(AT215&lt;&gt;"LIBSETS_DROP_MECHANIC_MONSTER_NAME",VLOOKUP(AT215,'LibSets constants'!$I$4:$L$1000,4,FALSE),""),"")</f>
        <v/>
      </c>
      <c r="AW215" s="21" t="str">
        <f t="shared" si="19"/>
        <v>[259] = {wayshrines={-1,-1,-1,}, dlcId=DLC_SHADOWS_OF_THE_HIST</v>
      </c>
      <c r="AX215" s="21" t="str">
        <f t="shared" si="20"/>
        <v>, zoneIds={843}, veteran=false</v>
      </c>
      <c r="AY215" s="21" t="str">
        <f t="shared" si="21"/>
        <v>, setType=LIBSETS_SETTYPE_DUNGEON</v>
      </c>
      <c r="AZ215" s="21" t="str">
        <f t="shared" si="22"/>
        <v>},</v>
      </c>
      <c r="BA215" s="21" t="str">
        <f t="shared" si="23"/>
        <v xml:space="preserve"> --Heem-Jas' Retribution / Heem-Jas' Vergeltung   [Ruins of Mazzatun]</v>
      </c>
    </row>
    <row r="216" spans="1:53" x14ac:dyDescent="0.25">
      <c r="A216" s="12">
        <v>260</v>
      </c>
      <c r="B216" t="s">
        <v>1137</v>
      </c>
      <c r="C216" t="s">
        <v>1138</v>
      </c>
      <c r="D216" s="3">
        <f t="shared" si="18"/>
        <v>260</v>
      </c>
      <c r="G216" s="8" t="s">
        <v>1652</v>
      </c>
      <c r="I216" t="s">
        <v>97</v>
      </c>
      <c r="J216" t="s">
        <v>97</v>
      </c>
      <c r="K216">
        <v>-1</v>
      </c>
      <c r="L216">
        <v>-1</v>
      </c>
      <c r="M216">
        <v>-1</v>
      </c>
      <c r="N216">
        <v>0</v>
      </c>
      <c r="O216" s="70" t="s">
        <v>53</v>
      </c>
      <c r="P216" s="3">
        <f>IF(AND(G216&lt;&gt;"LIBSETS_SETTYPE_BATTLEGROUND",G216&lt;&gt;"LIBSETS_SETTYPE_SPECIAL",G216&lt;&gt;"LIBSETS_SETTYPE_MYTHIC"), IF(Q216&lt;&gt;"",VLOOKUP(Q216,'ESO zone constants'!$D$2:$H$4950,5,FALSE),""),"")</f>
        <v>843</v>
      </c>
      <c r="Q216" t="str">
        <f>IF(OR(K216="",K216&lt;=0,ISERROR(K216)),IF(AND(O216&lt;&gt;"",NOT(ISERROR(O216))),O216, ""),VLOOKUP(K216,'ESO wayshrine node constants'!$A$3:$D$10003,4,FALSE))</f>
        <v>Ruins of Mazzatun</v>
      </c>
      <c r="S216" s="19" t="str">
        <f>IF(AND(R216&lt;&gt;"",NOT(ISERROR(R216))),R216,IF(P216&lt;&gt;"",IF(NOT(ISERROR(VLOOKUP(P216,'ESO Dungeon constants'!$D$3:$H$9999,5,FALSE))),VLOOKUP(P216,'ESO Dungeon constants'!$D$3:$I$9999,6,FALSE),VLOOKUP(P216,'ESO zone constants'!$H$2:$K$9984,4,FALSE)),""))</f>
        <v>DLC_SHADOWS_OF_THE_HIST</v>
      </c>
      <c r="T216" s="3" t="str">
        <f>IF(S216&lt;&gt;"",VLOOKUP(S216,'LibSets constants'!$B$4:$C$1000,2,FALSE),"")</f>
        <v>Shadows of the Hist</v>
      </c>
      <c r="V216" s="41" t="str">
        <f>IF(U216&lt;&gt;"",IF(U216&lt;&gt;"LIBSETS_DROP_MECHANIC_MONSTER_NAME",VLOOKUP(U216,'LibSets constants'!$I$4:$L$1000,3,FALSE),""),"")</f>
        <v/>
      </c>
      <c r="W216" s="40" t="str">
        <f>IF(U216&lt;&gt;"",IF(U216&lt;&gt;"LIBSETS_DROP_MECHANIC_MONSTER_NAME",VLOOKUP(U216,'LibSets constants'!$I$4:$L$1000,4,FALSE),""),"")</f>
        <v/>
      </c>
      <c r="X216" s="3" t="str">
        <f>IF(G216&lt;&gt;"LIBSETS_SETTYPE_BATTLEGROUND",IF(G216&lt;&gt;"LIBSETS_SETTYPE_SPECIAL",IF(Y216&lt;&gt;"",VLOOKUP(Y216,'ESO zone constants'!$D$2:$H$4950,5,FALSE),""),""),"")</f>
        <v/>
      </c>
      <c r="Z216" s="42"/>
      <c r="AA216" s="41" t="str">
        <f>IF(Z216&lt;&gt;"",IF(Z216&lt;&gt;"LIBSETS_DROP_MECHANIC_MONSTER_NAME",VLOOKUP(Z216,'LibSets constants'!$I$4:$L$1000,3,FALSE),""),"")</f>
        <v/>
      </c>
      <c r="AB216" s="41" t="str">
        <f>IF(Z216&lt;&gt;"",IF(Z216&lt;&gt;"LIBSETS_DROP_MECHANIC_MONSTER_NAME",VLOOKUP(Z216,'LibSets constants'!$I$4:$L$1000,4,FALSE),""),"")</f>
        <v/>
      </c>
      <c r="AC216" s="3" t="str">
        <f>IF(G216&lt;&gt;"LIBSETS_SETTYPE_BATTLEGROUND",IF(G216&lt;&gt;"LIBSETS_SETTYPE_SPECIAL",IF(AD216&lt;&gt;"",VLOOKUP(AD216,'ESO zone constants'!$D$2:$H$4950,5,FALSE),""),""),"")</f>
        <v/>
      </c>
      <c r="AE216" s="42"/>
      <c r="AF216" s="41" t="str">
        <f>IF(AE216&lt;&gt;"",IF(AE216&lt;&gt;"LIBSETS_DROP_MECHANIC_MONSTER_NAME",VLOOKUP(AE216,'LibSets constants'!$I$4:$L$1000,3,FALSE),""),"")</f>
        <v/>
      </c>
      <c r="AG216" s="41" t="str">
        <f>IF(AE216&lt;&gt;"",IF(AE216&lt;&gt;"LIBSETS_DROP_MECHANIC_MONSTER_NAME",VLOOKUP(AE216,'LibSets constants'!$I$4:$L$1000,4,FALSE),""),"")</f>
        <v/>
      </c>
      <c r="AH216" s="3" t="str">
        <f>IF(G216&lt;&gt;"LIBSETS_SETTYPE_BATTLEGROUND",IF(G216&lt;&gt;"LIBSETS_SETTYPE_SPECIAL",IF(AI216&lt;&gt;"",VLOOKUP(AI216,'ESO zone constants'!$D$2:$H$4950,5,FALSE),""),""),"")</f>
        <v/>
      </c>
      <c r="AJ216" s="42"/>
      <c r="AK216" s="41" t="str">
        <f>IF(AJ216&lt;&gt;"",IF(AJ216&lt;&gt;"LIBSETS_DROP_MECHANIC_MONSTER_NAME",VLOOKUP(AJ216,'LibSets constants'!$I$4:$L$1000,3,FALSE),""),"")</f>
        <v/>
      </c>
      <c r="AL216" s="41" t="str">
        <f>IF(AJ216&lt;&gt;"",IF(AJ216&lt;&gt;"LIBSETS_DROP_MECHANIC_MONSTER_NAME",VLOOKUP(AJ216,'LibSets constants'!$I$4:$L$1000,4,FALSE),""),"")</f>
        <v/>
      </c>
      <c r="AM216" s="3" t="str">
        <f>IF(G216&lt;&gt;"LIBSETS_SETTYPE_BATTLEGROUND",IF(G216&lt;&gt;"LIBSETS_SETTYPE_SPECIAL",IF(AN216&lt;&gt;"",VLOOKUP(AN216,'ESO zone constants'!$D$2:$H$4950,5,FALSE),""),""),"")</f>
        <v/>
      </c>
      <c r="AO216" s="42"/>
      <c r="AP216" s="41" t="str">
        <f>IF(AO216&lt;&gt;"",IF(AO216&lt;&gt;"LIBSETS_DROP_MECHANIC_MONSTER_NAME",VLOOKUP(AO216,'LibSets constants'!$I$4:$L$1000,3,FALSE),""),"")</f>
        <v/>
      </c>
      <c r="AQ216" s="41" t="str">
        <f>IF(AO216&lt;&gt;"",IF(AO216&lt;&gt;"LIBSETS_DROP_MECHANIC_MONSTER_NAME",VLOOKUP(AO216,'LibSets constants'!$I$4:$L$1000,4,FALSE),""),"")</f>
        <v/>
      </c>
      <c r="AR216" s="3" t="str">
        <f>IF(G216&lt;&gt;"LIBSETS_SETTYPE_BATTLEGROUND",IF(G216&lt;&gt;"LIBSETS_SETTYPE_SPECIAL",IF(AS216&lt;&gt;"",VLOOKUP(AS216,'ESO zone constants'!$D$2:$H$4950,5,FALSE),""),""),"")</f>
        <v/>
      </c>
      <c r="AT216" s="42"/>
      <c r="AU216" s="41" t="str">
        <f>IF(AT216&lt;&gt;"",IF(AT216&lt;&gt;"LIBSETS_DROP_MECHANIC_MONSTER_NAME",VLOOKUP(AT216,'LibSets constants'!$I$4:$L$1000,3,FALSE),""),"")</f>
        <v/>
      </c>
      <c r="AV216" s="41" t="str">
        <f>IF(AT216&lt;&gt;"",IF(AT216&lt;&gt;"LIBSETS_DROP_MECHANIC_MONSTER_NAME",VLOOKUP(AT216,'LibSets constants'!$I$4:$L$1000,4,FALSE),""),"")</f>
        <v/>
      </c>
      <c r="AW216" s="21" t="str">
        <f t="shared" si="19"/>
        <v>[260] = {wayshrines={-1,-1,-1,}, dlcId=DLC_SHADOWS_OF_THE_HIST</v>
      </c>
      <c r="AX216" s="21" t="str">
        <f t="shared" si="20"/>
        <v>, zoneIds={843}, veteran=false</v>
      </c>
      <c r="AY216" s="21" t="str">
        <f t="shared" si="21"/>
        <v>, setType=LIBSETS_SETTYPE_DUNGEON</v>
      </c>
      <c r="AZ216" s="21" t="str">
        <f t="shared" si="22"/>
        <v>},</v>
      </c>
      <c r="BA216" s="21" t="str">
        <f t="shared" si="23"/>
        <v xml:space="preserve"> --Aspect of Mazzatun / Aspekt von Mazzatun   [Ruins of Mazzatun]</v>
      </c>
    </row>
    <row r="217" spans="1:53" x14ac:dyDescent="0.25">
      <c r="A217" s="12">
        <v>261</v>
      </c>
      <c r="B217" t="s">
        <v>1139</v>
      </c>
      <c r="C217" t="s">
        <v>1140</v>
      </c>
      <c r="D217" s="3">
        <f t="shared" si="18"/>
        <v>261</v>
      </c>
      <c r="G217" s="8" t="s">
        <v>1652</v>
      </c>
      <c r="I217" t="s">
        <v>97</v>
      </c>
      <c r="J217" t="s">
        <v>97</v>
      </c>
      <c r="K217">
        <v>-1</v>
      </c>
      <c r="L217">
        <v>-1</v>
      </c>
      <c r="M217">
        <v>-1</v>
      </c>
      <c r="N217">
        <v>0</v>
      </c>
      <c r="O217" s="70" t="s">
        <v>72</v>
      </c>
      <c r="P217" s="3">
        <f>IF(AND(G217&lt;&gt;"LIBSETS_SETTYPE_BATTLEGROUND",G217&lt;&gt;"LIBSETS_SETTYPE_SPECIAL",G217&lt;&gt;"LIBSETS_SETTYPE_MYTHIC"), IF(Q217&lt;&gt;"",VLOOKUP(Q217,'ESO zone constants'!$D$2:$H$4950,5,FALSE),""),"")</f>
        <v>848</v>
      </c>
      <c r="Q217" t="str">
        <f>IF(OR(K217="",K217&lt;=0,ISERROR(K217)),IF(AND(O217&lt;&gt;"",NOT(ISERROR(O217))),O217, ""),VLOOKUP(K217,'ESO wayshrine node constants'!$A$3:$D$10003,4,FALSE))</f>
        <v>Cradle of Shadows</v>
      </c>
      <c r="S217" s="19" t="str">
        <f>IF(AND(R217&lt;&gt;"",NOT(ISERROR(R217))),R217,IF(P217&lt;&gt;"",IF(NOT(ISERROR(VLOOKUP(P217,'ESO Dungeon constants'!$D$3:$H$9999,5,FALSE))),VLOOKUP(P217,'ESO Dungeon constants'!$D$3:$I$9999,6,FALSE),VLOOKUP(P217,'ESO zone constants'!$H$2:$K$9984,4,FALSE)),""))</f>
        <v>DLC_SHADOWS_OF_THE_HIST</v>
      </c>
      <c r="T217" s="3" t="str">
        <f>IF(S217&lt;&gt;"",VLOOKUP(S217,'LibSets constants'!$B$4:$C$1000,2,FALSE),"")</f>
        <v>Shadows of the Hist</v>
      </c>
      <c r="V217" s="41" t="str">
        <f>IF(U217&lt;&gt;"",IF(U217&lt;&gt;"LIBSETS_DROP_MECHANIC_MONSTER_NAME",VLOOKUP(U217,'LibSets constants'!$I$4:$L$1000,3,FALSE),""),"")</f>
        <v/>
      </c>
      <c r="W217" s="40" t="str">
        <f>IF(U217&lt;&gt;"",IF(U217&lt;&gt;"LIBSETS_DROP_MECHANIC_MONSTER_NAME",VLOOKUP(U217,'LibSets constants'!$I$4:$L$1000,4,FALSE),""),"")</f>
        <v/>
      </c>
      <c r="X217" s="3" t="str">
        <f>IF(G217&lt;&gt;"LIBSETS_SETTYPE_BATTLEGROUND",IF(G217&lt;&gt;"LIBSETS_SETTYPE_SPECIAL",IF(Y217&lt;&gt;"",VLOOKUP(Y217,'ESO zone constants'!$D$2:$H$4950,5,FALSE),""),""),"")</f>
        <v/>
      </c>
      <c r="Z217" s="42"/>
      <c r="AA217" s="41" t="str">
        <f>IF(Z217&lt;&gt;"",IF(Z217&lt;&gt;"LIBSETS_DROP_MECHANIC_MONSTER_NAME",VLOOKUP(Z217,'LibSets constants'!$I$4:$L$1000,3,FALSE),""),"")</f>
        <v/>
      </c>
      <c r="AB217" s="41" t="str">
        <f>IF(Z217&lt;&gt;"",IF(Z217&lt;&gt;"LIBSETS_DROP_MECHANIC_MONSTER_NAME",VLOOKUP(Z217,'LibSets constants'!$I$4:$L$1000,4,FALSE),""),"")</f>
        <v/>
      </c>
      <c r="AC217" s="3" t="str">
        <f>IF(G217&lt;&gt;"LIBSETS_SETTYPE_BATTLEGROUND",IF(G217&lt;&gt;"LIBSETS_SETTYPE_SPECIAL",IF(AD217&lt;&gt;"",VLOOKUP(AD217,'ESO zone constants'!$D$2:$H$4950,5,FALSE),""),""),"")</f>
        <v/>
      </c>
      <c r="AE217" s="42"/>
      <c r="AF217" s="41" t="str">
        <f>IF(AE217&lt;&gt;"",IF(AE217&lt;&gt;"LIBSETS_DROP_MECHANIC_MONSTER_NAME",VLOOKUP(AE217,'LibSets constants'!$I$4:$L$1000,3,FALSE),""),"")</f>
        <v/>
      </c>
      <c r="AG217" s="41" t="str">
        <f>IF(AE217&lt;&gt;"",IF(AE217&lt;&gt;"LIBSETS_DROP_MECHANIC_MONSTER_NAME",VLOOKUP(AE217,'LibSets constants'!$I$4:$L$1000,4,FALSE),""),"")</f>
        <v/>
      </c>
      <c r="AH217" s="3" t="str">
        <f>IF(G217&lt;&gt;"LIBSETS_SETTYPE_BATTLEGROUND",IF(G217&lt;&gt;"LIBSETS_SETTYPE_SPECIAL",IF(AI217&lt;&gt;"",VLOOKUP(AI217,'ESO zone constants'!$D$2:$H$4950,5,FALSE),""),""),"")</f>
        <v/>
      </c>
      <c r="AJ217" s="42"/>
      <c r="AK217" s="41" t="str">
        <f>IF(AJ217&lt;&gt;"",IF(AJ217&lt;&gt;"LIBSETS_DROP_MECHANIC_MONSTER_NAME",VLOOKUP(AJ217,'LibSets constants'!$I$4:$L$1000,3,FALSE),""),"")</f>
        <v/>
      </c>
      <c r="AL217" s="41" t="str">
        <f>IF(AJ217&lt;&gt;"",IF(AJ217&lt;&gt;"LIBSETS_DROP_MECHANIC_MONSTER_NAME",VLOOKUP(AJ217,'LibSets constants'!$I$4:$L$1000,4,FALSE),""),"")</f>
        <v/>
      </c>
      <c r="AM217" s="3" t="str">
        <f>IF(G217&lt;&gt;"LIBSETS_SETTYPE_BATTLEGROUND",IF(G217&lt;&gt;"LIBSETS_SETTYPE_SPECIAL",IF(AN217&lt;&gt;"",VLOOKUP(AN217,'ESO zone constants'!$D$2:$H$4950,5,FALSE),""),""),"")</f>
        <v/>
      </c>
      <c r="AO217" s="42"/>
      <c r="AP217" s="41" t="str">
        <f>IF(AO217&lt;&gt;"",IF(AO217&lt;&gt;"LIBSETS_DROP_MECHANIC_MONSTER_NAME",VLOOKUP(AO217,'LibSets constants'!$I$4:$L$1000,3,FALSE),""),"")</f>
        <v/>
      </c>
      <c r="AQ217" s="41" t="str">
        <f>IF(AO217&lt;&gt;"",IF(AO217&lt;&gt;"LIBSETS_DROP_MECHANIC_MONSTER_NAME",VLOOKUP(AO217,'LibSets constants'!$I$4:$L$1000,4,FALSE),""),"")</f>
        <v/>
      </c>
      <c r="AR217" s="3" t="str">
        <f>IF(G217&lt;&gt;"LIBSETS_SETTYPE_BATTLEGROUND",IF(G217&lt;&gt;"LIBSETS_SETTYPE_SPECIAL",IF(AS217&lt;&gt;"",VLOOKUP(AS217,'ESO zone constants'!$D$2:$H$4950,5,FALSE),""),""),"")</f>
        <v/>
      </c>
      <c r="AT217" s="42"/>
      <c r="AU217" s="41" t="str">
        <f>IF(AT217&lt;&gt;"",IF(AT217&lt;&gt;"LIBSETS_DROP_MECHANIC_MONSTER_NAME",VLOOKUP(AT217,'LibSets constants'!$I$4:$L$1000,3,FALSE),""),"")</f>
        <v/>
      </c>
      <c r="AV217" s="41" t="str">
        <f>IF(AT217&lt;&gt;"",IF(AT217&lt;&gt;"LIBSETS_DROP_MECHANIC_MONSTER_NAME",VLOOKUP(AT217,'LibSets constants'!$I$4:$L$1000,4,FALSE),""),"")</f>
        <v/>
      </c>
      <c r="AW217" s="21" t="str">
        <f t="shared" si="19"/>
        <v>[261] = {wayshrines={-1,-1,-1,}, dlcId=DLC_SHADOWS_OF_THE_HIST</v>
      </c>
      <c r="AX217" s="21" t="str">
        <f t="shared" si="20"/>
        <v>, zoneIds={848}, veteran=false</v>
      </c>
      <c r="AY217" s="21" t="str">
        <f t="shared" si="21"/>
        <v>, setType=LIBSETS_SETTYPE_DUNGEON</v>
      </c>
      <c r="AZ217" s="21" t="str">
        <f t="shared" si="22"/>
        <v>},</v>
      </c>
      <c r="BA217" s="21" t="str">
        <f t="shared" si="23"/>
        <v xml:space="preserve"> --Gossamer / Gespinst   [Cradle of Shadows]</v>
      </c>
    </row>
    <row r="218" spans="1:53" x14ac:dyDescent="0.25">
      <c r="A218" s="12">
        <v>262</v>
      </c>
      <c r="B218" t="s">
        <v>1141</v>
      </c>
      <c r="C218" t="s">
        <v>1142</v>
      </c>
      <c r="D218" s="3">
        <f t="shared" si="18"/>
        <v>262</v>
      </c>
      <c r="G218" s="8" t="s">
        <v>1652</v>
      </c>
      <c r="I218" t="s">
        <v>97</v>
      </c>
      <c r="J218" t="s">
        <v>97</v>
      </c>
      <c r="K218">
        <v>-1</v>
      </c>
      <c r="L218">
        <v>-1</v>
      </c>
      <c r="M218">
        <v>-1</v>
      </c>
      <c r="N218">
        <v>0</v>
      </c>
      <c r="O218" s="70" t="s">
        <v>72</v>
      </c>
      <c r="P218" s="3">
        <f>IF(AND(G218&lt;&gt;"LIBSETS_SETTYPE_BATTLEGROUND",G218&lt;&gt;"LIBSETS_SETTYPE_SPECIAL",G218&lt;&gt;"LIBSETS_SETTYPE_MYTHIC"), IF(Q218&lt;&gt;"",VLOOKUP(Q218,'ESO zone constants'!$D$2:$H$4950,5,FALSE),""),"")</f>
        <v>848</v>
      </c>
      <c r="Q218" t="str">
        <f>IF(OR(K218="",K218&lt;=0,ISERROR(K218)),IF(AND(O218&lt;&gt;"",NOT(ISERROR(O218))),O218, ""),VLOOKUP(K218,'ESO wayshrine node constants'!$A$3:$D$10003,4,FALSE))</f>
        <v>Cradle of Shadows</v>
      </c>
      <c r="S218" s="19" t="str">
        <f>IF(AND(R218&lt;&gt;"",NOT(ISERROR(R218))),R218,IF(P218&lt;&gt;"",IF(NOT(ISERROR(VLOOKUP(P218,'ESO Dungeon constants'!$D$3:$H$9999,5,FALSE))),VLOOKUP(P218,'ESO Dungeon constants'!$D$3:$I$9999,6,FALSE),VLOOKUP(P218,'ESO zone constants'!$H$2:$K$9984,4,FALSE)),""))</f>
        <v>DLC_SHADOWS_OF_THE_HIST</v>
      </c>
      <c r="T218" s="3" t="str">
        <f>IF(S218&lt;&gt;"",VLOOKUP(S218,'LibSets constants'!$B$4:$C$1000,2,FALSE),"")</f>
        <v>Shadows of the Hist</v>
      </c>
      <c r="V218" s="41" t="str">
        <f>IF(U218&lt;&gt;"",IF(U218&lt;&gt;"LIBSETS_DROP_MECHANIC_MONSTER_NAME",VLOOKUP(U218,'LibSets constants'!$I$4:$L$1000,3,FALSE),""),"")</f>
        <v/>
      </c>
      <c r="W218" s="40" t="str">
        <f>IF(U218&lt;&gt;"",IF(U218&lt;&gt;"LIBSETS_DROP_MECHANIC_MONSTER_NAME",VLOOKUP(U218,'LibSets constants'!$I$4:$L$1000,4,FALSE),""),"")</f>
        <v/>
      </c>
      <c r="X218" s="3" t="str">
        <f>IF(G218&lt;&gt;"LIBSETS_SETTYPE_BATTLEGROUND",IF(G218&lt;&gt;"LIBSETS_SETTYPE_SPECIAL",IF(Y218&lt;&gt;"",VLOOKUP(Y218,'ESO zone constants'!$D$2:$H$4950,5,FALSE),""),""),"")</f>
        <v/>
      </c>
      <c r="Z218" s="42"/>
      <c r="AA218" s="41" t="str">
        <f>IF(Z218&lt;&gt;"",IF(Z218&lt;&gt;"LIBSETS_DROP_MECHANIC_MONSTER_NAME",VLOOKUP(Z218,'LibSets constants'!$I$4:$L$1000,3,FALSE),""),"")</f>
        <v/>
      </c>
      <c r="AB218" s="41" t="str">
        <f>IF(Z218&lt;&gt;"",IF(Z218&lt;&gt;"LIBSETS_DROP_MECHANIC_MONSTER_NAME",VLOOKUP(Z218,'LibSets constants'!$I$4:$L$1000,4,FALSE),""),"")</f>
        <v/>
      </c>
      <c r="AC218" s="3" t="str">
        <f>IF(G218&lt;&gt;"LIBSETS_SETTYPE_BATTLEGROUND",IF(G218&lt;&gt;"LIBSETS_SETTYPE_SPECIAL",IF(AD218&lt;&gt;"",VLOOKUP(AD218,'ESO zone constants'!$D$2:$H$4950,5,FALSE),""),""),"")</f>
        <v/>
      </c>
      <c r="AE218" s="42"/>
      <c r="AF218" s="41" t="str">
        <f>IF(AE218&lt;&gt;"",IF(AE218&lt;&gt;"LIBSETS_DROP_MECHANIC_MONSTER_NAME",VLOOKUP(AE218,'LibSets constants'!$I$4:$L$1000,3,FALSE),""),"")</f>
        <v/>
      </c>
      <c r="AG218" s="41" t="str">
        <f>IF(AE218&lt;&gt;"",IF(AE218&lt;&gt;"LIBSETS_DROP_MECHANIC_MONSTER_NAME",VLOOKUP(AE218,'LibSets constants'!$I$4:$L$1000,4,FALSE),""),"")</f>
        <v/>
      </c>
      <c r="AH218" s="3" t="str">
        <f>IF(G218&lt;&gt;"LIBSETS_SETTYPE_BATTLEGROUND",IF(G218&lt;&gt;"LIBSETS_SETTYPE_SPECIAL",IF(AI218&lt;&gt;"",VLOOKUP(AI218,'ESO zone constants'!$D$2:$H$4950,5,FALSE),""),""),"")</f>
        <v/>
      </c>
      <c r="AJ218" s="42"/>
      <c r="AK218" s="41" t="str">
        <f>IF(AJ218&lt;&gt;"",IF(AJ218&lt;&gt;"LIBSETS_DROP_MECHANIC_MONSTER_NAME",VLOOKUP(AJ218,'LibSets constants'!$I$4:$L$1000,3,FALSE),""),"")</f>
        <v/>
      </c>
      <c r="AL218" s="41" t="str">
        <f>IF(AJ218&lt;&gt;"",IF(AJ218&lt;&gt;"LIBSETS_DROP_MECHANIC_MONSTER_NAME",VLOOKUP(AJ218,'LibSets constants'!$I$4:$L$1000,4,FALSE),""),"")</f>
        <v/>
      </c>
      <c r="AM218" s="3" t="str">
        <f>IF(G218&lt;&gt;"LIBSETS_SETTYPE_BATTLEGROUND",IF(G218&lt;&gt;"LIBSETS_SETTYPE_SPECIAL",IF(AN218&lt;&gt;"",VLOOKUP(AN218,'ESO zone constants'!$D$2:$H$4950,5,FALSE),""),""),"")</f>
        <v/>
      </c>
      <c r="AO218" s="42"/>
      <c r="AP218" s="41" t="str">
        <f>IF(AO218&lt;&gt;"",IF(AO218&lt;&gt;"LIBSETS_DROP_MECHANIC_MONSTER_NAME",VLOOKUP(AO218,'LibSets constants'!$I$4:$L$1000,3,FALSE),""),"")</f>
        <v/>
      </c>
      <c r="AQ218" s="41" t="str">
        <f>IF(AO218&lt;&gt;"",IF(AO218&lt;&gt;"LIBSETS_DROP_MECHANIC_MONSTER_NAME",VLOOKUP(AO218,'LibSets constants'!$I$4:$L$1000,4,FALSE),""),"")</f>
        <v/>
      </c>
      <c r="AR218" s="3" t="str">
        <f>IF(G218&lt;&gt;"LIBSETS_SETTYPE_BATTLEGROUND",IF(G218&lt;&gt;"LIBSETS_SETTYPE_SPECIAL",IF(AS218&lt;&gt;"",VLOOKUP(AS218,'ESO zone constants'!$D$2:$H$4950,5,FALSE),""),""),"")</f>
        <v/>
      </c>
      <c r="AT218" s="42"/>
      <c r="AU218" s="41" t="str">
        <f>IF(AT218&lt;&gt;"",IF(AT218&lt;&gt;"LIBSETS_DROP_MECHANIC_MONSTER_NAME",VLOOKUP(AT218,'LibSets constants'!$I$4:$L$1000,3,FALSE),""),"")</f>
        <v/>
      </c>
      <c r="AV218" s="41" t="str">
        <f>IF(AT218&lt;&gt;"",IF(AT218&lt;&gt;"LIBSETS_DROP_MECHANIC_MONSTER_NAME",VLOOKUP(AT218,'LibSets constants'!$I$4:$L$1000,4,FALSE),""),"")</f>
        <v/>
      </c>
      <c r="AW218" s="21" t="str">
        <f t="shared" si="19"/>
        <v>[262] = {wayshrines={-1,-1,-1,}, dlcId=DLC_SHADOWS_OF_THE_HIST</v>
      </c>
      <c r="AX218" s="21" t="str">
        <f t="shared" si="20"/>
        <v>, zoneIds={848}, veteran=false</v>
      </c>
      <c r="AY218" s="21" t="str">
        <f t="shared" si="21"/>
        <v>, setType=LIBSETS_SETTYPE_DUNGEON</v>
      </c>
      <c r="AZ218" s="21" t="str">
        <f t="shared" si="22"/>
        <v>},</v>
      </c>
      <c r="BA218" s="21" t="str">
        <f t="shared" si="23"/>
        <v xml:space="preserve"> --Widowmaker / Witwenmacher   [Cradle of Shadows]</v>
      </c>
    </row>
    <row r="219" spans="1:53" s="28" customFormat="1" x14ac:dyDescent="0.25">
      <c r="A219" s="12">
        <v>263</v>
      </c>
      <c r="B219" t="s">
        <v>1143</v>
      </c>
      <c r="C219" t="s">
        <v>1144</v>
      </c>
      <c r="D219" s="3">
        <f t="shared" si="18"/>
        <v>263</v>
      </c>
      <c r="E219"/>
      <c r="F219"/>
      <c r="G219" s="8" t="s">
        <v>1652</v>
      </c>
      <c r="H219"/>
      <c r="I219" t="s">
        <v>97</v>
      </c>
      <c r="J219" t="s">
        <v>97</v>
      </c>
      <c r="K219">
        <v>-1</v>
      </c>
      <c r="L219">
        <v>-1</v>
      </c>
      <c r="M219">
        <v>-1</v>
      </c>
      <c r="N219">
        <v>0</v>
      </c>
      <c r="O219" s="70" t="s">
        <v>72</v>
      </c>
      <c r="P219" s="3">
        <f>IF(AND(G219&lt;&gt;"LIBSETS_SETTYPE_BATTLEGROUND",G219&lt;&gt;"LIBSETS_SETTYPE_SPECIAL",G219&lt;&gt;"LIBSETS_SETTYPE_MYTHIC"), IF(Q219&lt;&gt;"",VLOOKUP(Q219,'ESO zone constants'!$D$2:$H$4950,5,FALSE),""),"")</f>
        <v>848</v>
      </c>
      <c r="Q219" t="str">
        <f>IF(OR(K219="",K219&lt;=0,ISERROR(K219)),IF(AND(O219&lt;&gt;"",NOT(ISERROR(O219))),O219, ""),VLOOKUP(K219,'ESO wayshrine node constants'!$A$3:$D$10003,4,FALSE))</f>
        <v>Cradle of Shadows</v>
      </c>
      <c r="R219" s="70"/>
      <c r="S219" s="19" t="str">
        <f>IF(AND(R219&lt;&gt;"",NOT(ISERROR(R219))),R219,IF(P219&lt;&gt;"",IF(NOT(ISERROR(VLOOKUP(P219,'ESO Dungeon constants'!$D$3:$H$9999,5,FALSE))),VLOOKUP(P219,'ESO Dungeon constants'!$D$3:$I$9999,6,FALSE),VLOOKUP(P219,'ESO zone constants'!$H$2:$K$9984,4,FALSE)),""))</f>
        <v>DLC_SHADOWS_OF_THE_HIST</v>
      </c>
      <c r="T219" s="3" t="str">
        <f>IF(S219&lt;&gt;"",VLOOKUP(S219,'LibSets constants'!$B$4:$C$1000,2,FALSE),"")</f>
        <v>Shadows of the Hist</v>
      </c>
      <c r="U219" s="33"/>
      <c r="V219" s="44" t="str">
        <f>IF(U219&lt;&gt;"",IF(U219&lt;&gt;"LIBSETS_DROP_MECHANIC_MONSTER_NAME",VLOOKUP(U219,'LibSets constants'!$I$4:$L$1000,3,FALSE),""),"")</f>
        <v/>
      </c>
      <c r="W219" s="40" t="str">
        <f>IF(U219&lt;&gt;"",IF(U219&lt;&gt;"LIBSETS_DROP_MECHANIC_MONSTER_NAME",VLOOKUP(U219,'LibSets constants'!$I$4:$L$1000,4,FALSE),""),"")</f>
        <v/>
      </c>
      <c r="X219" s="3" t="str">
        <f>IF(G219&lt;&gt;"LIBSETS_SETTYPE_BATTLEGROUND",IF(G219&lt;&gt;"LIBSETS_SETTYPE_SPECIAL",IF(Y219&lt;&gt;"",VLOOKUP(Y219,'ESO zone constants'!$D$2:$H$4950,5,FALSE),""),""),"")</f>
        <v/>
      </c>
      <c r="Y219"/>
      <c r="Z219" s="45"/>
      <c r="AA219" s="44" t="str">
        <f>IF(Z219&lt;&gt;"",IF(Z219&lt;&gt;"LIBSETS_DROP_MECHANIC_MONSTER_NAME",VLOOKUP(Z219,'LibSets constants'!$I$4:$L$1000,3,FALSE),""),"")</f>
        <v/>
      </c>
      <c r="AB219" s="44" t="str">
        <f>IF(Z219&lt;&gt;"",IF(Z219&lt;&gt;"LIBSETS_DROP_MECHANIC_MONSTER_NAME",VLOOKUP(Z219,'LibSets constants'!$I$4:$L$1000,4,FALSE),""),"")</f>
        <v/>
      </c>
      <c r="AC219" s="3" t="str">
        <f>IF(G219&lt;&gt;"LIBSETS_SETTYPE_BATTLEGROUND",IF(G219&lt;&gt;"LIBSETS_SETTYPE_SPECIAL",IF(AD219&lt;&gt;"",VLOOKUP(AD219,'ESO zone constants'!$D$2:$H$4950,5,FALSE),""),""),"")</f>
        <v/>
      </c>
      <c r="AD219"/>
      <c r="AE219" s="45"/>
      <c r="AF219" s="44" t="str">
        <f>IF(AE219&lt;&gt;"",IF(AE219&lt;&gt;"LIBSETS_DROP_MECHANIC_MONSTER_NAME",VLOOKUP(AE219,'LibSets constants'!$I$4:$L$1000,3,FALSE),""),"")</f>
        <v/>
      </c>
      <c r="AG219" s="44" t="str">
        <f>IF(AE219&lt;&gt;"",IF(AE219&lt;&gt;"LIBSETS_DROP_MECHANIC_MONSTER_NAME",VLOOKUP(AE219,'LibSets constants'!$I$4:$L$1000,4,FALSE),""),"")</f>
        <v/>
      </c>
      <c r="AH219" s="3" t="str">
        <f>IF(G219&lt;&gt;"LIBSETS_SETTYPE_BATTLEGROUND",IF(G219&lt;&gt;"LIBSETS_SETTYPE_SPECIAL",IF(AI219&lt;&gt;"",VLOOKUP(AI219,'ESO zone constants'!$D$2:$H$4950,5,FALSE),""),""),"")</f>
        <v/>
      </c>
      <c r="AI219"/>
      <c r="AJ219" s="45"/>
      <c r="AK219" s="44" t="str">
        <f>IF(AJ219&lt;&gt;"",IF(AJ219&lt;&gt;"LIBSETS_DROP_MECHANIC_MONSTER_NAME",VLOOKUP(AJ219,'LibSets constants'!$I$4:$L$1000,3,FALSE),""),"")</f>
        <v/>
      </c>
      <c r="AL219" s="44" t="str">
        <f>IF(AJ219&lt;&gt;"",IF(AJ219&lt;&gt;"LIBSETS_DROP_MECHANIC_MONSTER_NAME",VLOOKUP(AJ219,'LibSets constants'!$I$4:$L$1000,4,FALSE),""),"")</f>
        <v/>
      </c>
      <c r="AM219" s="3" t="str">
        <f>IF(G219&lt;&gt;"LIBSETS_SETTYPE_BATTLEGROUND",IF(G219&lt;&gt;"LIBSETS_SETTYPE_SPECIAL",IF(AN219&lt;&gt;"",VLOOKUP(AN219,'ESO zone constants'!$D$2:$H$4950,5,FALSE),""),""),"")</f>
        <v/>
      </c>
      <c r="AN219"/>
      <c r="AO219" s="45"/>
      <c r="AP219" s="44" t="str">
        <f>IF(AO219&lt;&gt;"",IF(AO219&lt;&gt;"LIBSETS_DROP_MECHANIC_MONSTER_NAME",VLOOKUP(AO219,'LibSets constants'!$I$4:$L$1000,3,FALSE),""),"")</f>
        <v/>
      </c>
      <c r="AQ219" s="44" t="str">
        <f>IF(AO219&lt;&gt;"",IF(AO219&lt;&gt;"LIBSETS_DROP_MECHANIC_MONSTER_NAME",VLOOKUP(AO219,'LibSets constants'!$I$4:$L$1000,4,FALSE),""),"")</f>
        <v/>
      </c>
      <c r="AR219" s="3" t="str">
        <f>IF(G219&lt;&gt;"LIBSETS_SETTYPE_BATTLEGROUND",IF(G219&lt;&gt;"LIBSETS_SETTYPE_SPECIAL",IF(AS219&lt;&gt;"",VLOOKUP(AS219,'ESO zone constants'!$D$2:$H$4950,5,FALSE),""),""),"")</f>
        <v/>
      </c>
      <c r="AS219"/>
      <c r="AT219" s="45"/>
      <c r="AU219" s="44" t="str">
        <f>IF(AT219&lt;&gt;"",IF(AT219&lt;&gt;"LIBSETS_DROP_MECHANIC_MONSTER_NAME",VLOOKUP(AT219,'LibSets constants'!$I$4:$L$1000,3,FALSE),""),"")</f>
        <v/>
      </c>
      <c r="AV219" s="44" t="str">
        <f>IF(AT219&lt;&gt;"",IF(AT219&lt;&gt;"LIBSETS_DROP_MECHANIC_MONSTER_NAME",VLOOKUP(AT219,'LibSets constants'!$I$4:$L$1000,4,FALSE),""),"")</f>
        <v/>
      </c>
      <c r="AW219" s="21" t="str">
        <f t="shared" si="19"/>
        <v>[263] = {wayshrines={-1,-1,-1,}, dlcId=DLC_SHADOWS_OF_THE_HIST</v>
      </c>
      <c r="AX219" s="21" t="str">
        <f t="shared" si="20"/>
        <v>, zoneIds={848}, veteran=false</v>
      </c>
      <c r="AY219" s="21" t="str">
        <f t="shared" si="21"/>
        <v>, setType=LIBSETS_SETTYPE_DUNGEON</v>
      </c>
      <c r="AZ219" s="21" t="str">
        <f t="shared" si="22"/>
        <v>},</v>
      </c>
      <c r="BA219" s="21" t="str">
        <f t="shared" si="23"/>
        <v xml:space="preserve"> --Hand of Mephala / Hand von Mephala   [Cradle of Shadows]</v>
      </c>
    </row>
    <row r="220" spans="1:53" s="14" customFormat="1" x14ac:dyDescent="0.25">
      <c r="A220" s="16">
        <v>264</v>
      </c>
      <c r="B220" s="14" t="s">
        <v>1145</v>
      </c>
      <c r="C220" s="14" t="s">
        <v>1146</v>
      </c>
      <c r="D220" s="25">
        <f t="shared" si="18"/>
        <v>264</v>
      </c>
      <c r="E220" s="14" t="s">
        <v>1642</v>
      </c>
      <c r="F220" s="14" t="s">
        <v>1639</v>
      </c>
      <c r="G220" s="27" t="s">
        <v>1654</v>
      </c>
      <c r="I220" s="14" t="s">
        <v>1641</v>
      </c>
      <c r="J220" s="14" t="s">
        <v>97</v>
      </c>
      <c r="K220" s="14">
        <v>-1</v>
      </c>
      <c r="L220" s="14">
        <v>-1</v>
      </c>
      <c r="M220" s="14">
        <v>-1</v>
      </c>
      <c r="N220" s="14">
        <v>0</v>
      </c>
      <c r="O220" s="70"/>
      <c r="P220" s="3" t="str">
        <f>IF(AND(G220&lt;&gt;"LIBSETS_SETTYPE_BATTLEGROUND",G220&lt;&gt;"LIBSETS_SETTYPE_SPECIAL",G220&lt;&gt;"LIBSETS_SETTYPE_MYTHIC"), IF(Q220&lt;&gt;"",VLOOKUP(Q220,'ESO zone constants'!$D$2:$H$4950,5,FALSE),""),"")</f>
        <v/>
      </c>
      <c r="Q220" t="str">
        <f>IF(OR(K220="",K220&lt;=0,ISERROR(K220)),IF(AND(O220&lt;&gt;"",NOT(ISERROR(O220))),O220, ""),VLOOKUP(K220,'ESO wayshrine node constants'!$A$3:$D$10003,4,FALSE))</f>
        <v/>
      </c>
      <c r="R220" s="70"/>
      <c r="S220" s="19" t="str">
        <f>IF(AND(R220&lt;&gt;"",NOT(ISERROR(R220))),R220,IF(P220&lt;&gt;"",IF(NOT(ISERROR(VLOOKUP(P220,'ESO Dungeon constants'!$D$3:$H$9999,5,FALSE))),VLOOKUP(P220,'ESO Dungeon constants'!$D$3:$I$9999,6,FALSE),VLOOKUP(P220,'ESO zone constants'!$H$2:$K$9984,4,FALSE)),""))</f>
        <v/>
      </c>
      <c r="T220" s="3" t="str">
        <f>IF(S220&lt;&gt;"",VLOOKUP(S220,'LibSets constants'!$B$4:$C$1000,2,FALSE),"")</f>
        <v/>
      </c>
      <c r="U220" s="33"/>
      <c r="V220" s="41" t="str">
        <f>IF(U220&lt;&gt;"",IF(U220&lt;&gt;"LIBSETS_DROP_MECHANIC_MONSTER_NAME",VLOOKUP(U220,'LibSets constants'!$I$4:$L$1000,3,FALSE),""),"")</f>
        <v/>
      </c>
      <c r="W220" s="40" t="str">
        <f>IF(U220&lt;&gt;"",IF(U220&lt;&gt;"LIBSETS_DROP_MECHANIC_MONSTER_NAME",VLOOKUP(U220,'LibSets constants'!$I$4:$L$1000,4,FALSE),""),"")</f>
        <v/>
      </c>
      <c r="X220" s="3" t="str">
        <f>IF(G220&lt;&gt;"LIBSETS_SETTYPE_BATTLEGROUND",IF(G220&lt;&gt;"LIBSETS_SETTYPE_SPECIAL",IF(Y220&lt;&gt;"",VLOOKUP(Y220,'ESO zone constants'!$D$2:$H$4950,5,FALSE),""),""),"")</f>
        <v/>
      </c>
      <c r="Z220" s="42"/>
      <c r="AA220" s="41" t="str">
        <f>IF(Z220&lt;&gt;"",IF(Z220&lt;&gt;"LIBSETS_DROP_MECHANIC_MONSTER_NAME",VLOOKUP(Z220,'LibSets constants'!$I$4:$L$1000,3,FALSE),""),"")</f>
        <v/>
      </c>
      <c r="AB220" s="41" t="str">
        <f>IF(Z220&lt;&gt;"",IF(Z220&lt;&gt;"LIBSETS_DROP_MECHANIC_MONSTER_NAME",VLOOKUP(Z220,'LibSets constants'!$I$4:$L$1000,4,FALSE),""),"")</f>
        <v/>
      </c>
      <c r="AC220" s="3" t="str">
        <f>IF(G220&lt;&gt;"LIBSETS_SETTYPE_BATTLEGROUND",IF(G220&lt;&gt;"LIBSETS_SETTYPE_SPECIAL",IF(AD220&lt;&gt;"",VLOOKUP(AD220,'ESO zone constants'!$D$2:$H$4950,5,FALSE),""),""),"")</f>
        <v/>
      </c>
      <c r="AE220" s="42"/>
      <c r="AF220" s="41" t="str">
        <f>IF(AE220&lt;&gt;"",IF(AE220&lt;&gt;"LIBSETS_DROP_MECHANIC_MONSTER_NAME",VLOOKUP(AE220,'LibSets constants'!$I$4:$L$1000,3,FALSE),""),"")</f>
        <v/>
      </c>
      <c r="AG220" s="41" t="str">
        <f>IF(AE220&lt;&gt;"",IF(AE220&lt;&gt;"LIBSETS_DROP_MECHANIC_MONSTER_NAME",VLOOKUP(AE220,'LibSets constants'!$I$4:$L$1000,4,FALSE),""),"")</f>
        <v/>
      </c>
      <c r="AH220" s="3" t="str">
        <f>IF(G220&lt;&gt;"LIBSETS_SETTYPE_BATTLEGROUND",IF(G220&lt;&gt;"LIBSETS_SETTYPE_SPECIAL",IF(AI220&lt;&gt;"",VLOOKUP(AI220,'ESO zone constants'!$D$2:$H$4950,5,FALSE),""),""),"")</f>
        <v/>
      </c>
      <c r="AJ220" s="42"/>
      <c r="AK220" s="41" t="str">
        <f>IF(AJ220&lt;&gt;"",IF(AJ220&lt;&gt;"LIBSETS_DROP_MECHANIC_MONSTER_NAME",VLOOKUP(AJ220,'LibSets constants'!$I$4:$L$1000,3,FALSE),""),"")</f>
        <v/>
      </c>
      <c r="AL220" s="41" t="str">
        <f>IF(AJ220&lt;&gt;"",IF(AJ220&lt;&gt;"LIBSETS_DROP_MECHANIC_MONSTER_NAME",VLOOKUP(AJ220,'LibSets constants'!$I$4:$L$1000,4,FALSE),""),"")</f>
        <v/>
      </c>
      <c r="AM220" s="3" t="str">
        <f>IF(G220&lt;&gt;"LIBSETS_SETTYPE_BATTLEGROUND",IF(G220&lt;&gt;"LIBSETS_SETTYPE_SPECIAL",IF(AN220&lt;&gt;"",VLOOKUP(AN220,'ESO zone constants'!$D$2:$H$4950,5,FALSE),""),""),"")</f>
        <v/>
      </c>
      <c r="AO220" s="42"/>
      <c r="AP220" s="41" t="str">
        <f>IF(AO220&lt;&gt;"",IF(AO220&lt;&gt;"LIBSETS_DROP_MECHANIC_MONSTER_NAME",VLOOKUP(AO220,'LibSets constants'!$I$4:$L$1000,3,FALSE),""),"")</f>
        <v/>
      </c>
      <c r="AQ220" s="41" t="str">
        <f>IF(AO220&lt;&gt;"",IF(AO220&lt;&gt;"LIBSETS_DROP_MECHANIC_MONSTER_NAME",VLOOKUP(AO220,'LibSets constants'!$I$4:$L$1000,4,FALSE),""),"")</f>
        <v/>
      </c>
      <c r="AR220" s="3" t="str">
        <f>IF(G220&lt;&gt;"LIBSETS_SETTYPE_BATTLEGROUND",IF(G220&lt;&gt;"LIBSETS_SETTYPE_SPECIAL",IF(AS220&lt;&gt;"",VLOOKUP(AS220,'ESO zone constants'!$D$2:$H$4950,5,FALSE),""),""),"")</f>
        <v/>
      </c>
      <c r="AT220" s="42"/>
      <c r="AU220" s="41" t="str">
        <f>IF(AT220&lt;&gt;"",IF(AT220&lt;&gt;"LIBSETS_DROP_MECHANIC_MONSTER_NAME",VLOOKUP(AT220,'LibSets constants'!$I$4:$L$1000,3,FALSE),""),"")</f>
        <v/>
      </c>
      <c r="AV220" s="41" t="str">
        <f>IF(AT220&lt;&gt;"",IF(AT220&lt;&gt;"LIBSETS_DROP_MECHANIC_MONSTER_NAME",VLOOKUP(AT220,'LibSets constants'!$I$4:$L$1000,4,FALSE),""),"")</f>
        <v/>
      </c>
      <c r="AW220" s="21" t="str">
        <f t="shared" si="19"/>
        <v/>
      </c>
      <c r="AX220" s="21" t="str">
        <f t="shared" si="20"/>
        <v/>
      </c>
      <c r="AY220" s="21" t="str">
        <f t="shared" si="21"/>
        <v/>
      </c>
      <c r="AZ220" s="21" t="str">
        <f t="shared" si="22"/>
        <v/>
      </c>
      <c r="BA220" s="21" t="str">
        <f t="shared" si="23"/>
        <v/>
      </c>
    </row>
    <row r="221" spans="1:53" x14ac:dyDescent="0.25">
      <c r="A221" s="5">
        <v>265</v>
      </c>
      <c r="B221" t="s">
        <v>1147</v>
      </c>
      <c r="C221" t="s">
        <v>22</v>
      </c>
      <c r="D221" s="3">
        <f t="shared" si="18"/>
        <v>265</v>
      </c>
      <c r="G221" s="8" t="s">
        <v>1654</v>
      </c>
      <c r="H221">
        <v>2</v>
      </c>
      <c r="I221" t="s">
        <v>1641</v>
      </c>
      <c r="J221" t="s">
        <v>97</v>
      </c>
      <c r="K221">
        <v>-1</v>
      </c>
      <c r="L221">
        <v>-1</v>
      </c>
      <c r="M221">
        <v>-1</v>
      </c>
      <c r="N221">
        <v>0</v>
      </c>
      <c r="O221" s="70" t="s">
        <v>102</v>
      </c>
      <c r="P221" s="3">
        <f>IF(AND(G221&lt;&gt;"LIBSETS_SETTYPE_BATTLEGROUND",G221&lt;&gt;"LIBSETS_SETTYPE_SPECIAL",G221&lt;&gt;"LIBSETS_SETTYPE_MYTHIC"), IF(Q221&lt;&gt;"",VLOOKUP(Q221,'ESO zone constants'!$D$2:$H$4950,5,FALSE),""),"")</f>
        <v>380</v>
      </c>
      <c r="Q221" t="str">
        <f>IF(OR(K221="",K221&lt;=0,ISERROR(K221)),IF(AND(O221&lt;&gt;"",NOT(ISERROR(O221))),O221, ""),VLOOKUP(K221,'ESO wayshrine node constants'!$A$3:$D$10003,4,FALSE))</f>
        <v>The Banished Cells I</v>
      </c>
      <c r="S221" s="19" t="str">
        <f>IF(AND(R221&lt;&gt;"",NOT(ISERROR(R221))),R221,IF(P221&lt;&gt;"",IF(NOT(ISERROR(VLOOKUP(P221,'ESO Dungeon constants'!$D$3:$H$9999,5,FALSE))),VLOOKUP(P221,'ESO Dungeon constants'!$D$3:$I$9999,6,FALSE),VLOOKUP(P221,'ESO zone constants'!$H$2:$K$9984,4,FALSE)),""))</f>
        <v>DLC_BASE_GAME</v>
      </c>
      <c r="T221" s="3" t="str">
        <f>IF(S221&lt;&gt;"",VLOOKUP(S221,'LibSets constants'!$B$4:$C$1000,2,FALSE),"")</f>
        <v>Included in base game</v>
      </c>
      <c r="U221" s="33" t="s">
        <v>1726</v>
      </c>
      <c r="V221" s="43" t="s">
        <v>1531</v>
      </c>
      <c r="W221" s="40" t="s">
        <v>1826</v>
      </c>
      <c r="X221" s="3" t="str">
        <f>IF(G221&lt;&gt;"LIBSETS_SETTYPE_BATTLEGROUND",IF(G221&lt;&gt;"LIBSETS_SETTYPE_SPECIAL",IF(Y221&lt;&gt;"",VLOOKUP(Y221,'ESO zone constants'!$D$2:$H$4950,5,FALSE),""),""),"")</f>
        <v/>
      </c>
      <c r="Z221" s="43"/>
      <c r="AA221" s="43"/>
      <c r="AB221" s="43"/>
      <c r="AC221" s="3" t="str">
        <f>IF(G221&lt;&gt;"LIBSETS_SETTYPE_BATTLEGROUND",IF(G221&lt;&gt;"LIBSETS_SETTYPE_SPECIAL",IF(AD221&lt;&gt;"",VLOOKUP(AD221,'ESO zone constants'!$D$2:$H$4950,5,FALSE),""),""),"")</f>
        <v/>
      </c>
      <c r="AE221" s="43"/>
      <c r="AF221" s="43"/>
      <c r="AG221" s="43"/>
      <c r="AH221" s="3" t="str">
        <f>IF(G221&lt;&gt;"LIBSETS_SETTYPE_BATTLEGROUND",IF(G221&lt;&gt;"LIBSETS_SETTYPE_SPECIAL",IF(AI221&lt;&gt;"",VLOOKUP(AI221,'ESO zone constants'!$D$2:$H$4950,5,FALSE),""),""),"")</f>
        <v/>
      </c>
      <c r="AJ221" s="43"/>
      <c r="AK221" s="43"/>
      <c r="AL221" s="43"/>
      <c r="AM221" s="3" t="str">
        <f>IF(G221&lt;&gt;"LIBSETS_SETTYPE_BATTLEGROUND",IF(G221&lt;&gt;"LIBSETS_SETTYPE_SPECIAL",IF(AN221&lt;&gt;"",VLOOKUP(AN221,'ESO zone constants'!$D$2:$H$4950,5,FALSE),""),""),"")</f>
        <v/>
      </c>
      <c r="AO221" s="43"/>
      <c r="AP221" s="43"/>
      <c r="AQ221" s="43"/>
      <c r="AR221" s="3" t="str">
        <f>IF(G221&lt;&gt;"LIBSETS_SETTYPE_BATTLEGROUND",IF(G221&lt;&gt;"LIBSETS_SETTYPE_SPECIAL",IF(AS221&lt;&gt;"",VLOOKUP(AS221,'ESO zone constants'!$D$2:$H$4950,5,FALSE),""),""),"")</f>
        <v/>
      </c>
      <c r="AT221" s="43"/>
      <c r="AU221" s="43"/>
      <c r="AV221" s="43"/>
      <c r="AW221" s="21" t="str">
        <f t="shared" si="19"/>
        <v>[265] = {wayshrines={-1,-1,-1,}, dlcId=DLC_BASE_GAME</v>
      </c>
      <c r="AX221" s="21" t="str">
        <f t="shared" si="20"/>
        <v>, zoneIds={380}, veteran={[EQUIP_TYPE_HEAD]=true, [EQUIP_TYPE_SHOULDERS]=false}</v>
      </c>
      <c r="AY221" s="21" t="str">
        <f t="shared" si="21"/>
        <v>, setType=LIBSETS_SETTYPE_MONSTER</v>
      </c>
      <c r="AZ221" s="21" t="str">
        <f t="shared" si="22"/>
        <v>, dropMechanic={LIBSETS_DROP_MECHANIC_MONSTER_NAME}, dropMechanicNames={['en']='High Kinlord Rilis', ['de']='Sippenhochfürst Rilis'}},</v>
      </c>
      <c r="BA221" s="21" t="str">
        <f t="shared" si="23"/>
        <v xml:space="preserve"> --Shadowrend / Schattenriss   [The Banished Cells I]</v>
      </c>
    </row>
    <row r="222" spans="1:53" x14ac:dyDescent="0.25">
      <c r="A222" s="5">
        <v>266</v>
      </c>
      <c r="B222" t="s">
        <v>10</v>
      </c>
      <c r="C222" t="s">
        <v>10</v>
      </c>
      <c r="D222" s="3">
        <f t="shared" si="18"/>
        <v>266</v>
      </c>
      <c r="G222" s="8" t="s">
        <v>1654</v>
      </c>
      <c r="H222">
        <v>2</v>
      </c>
      <c r="I222" t="s">
        <v>1641</v>
      </c>
      <c r="J222" t="s">
        <v>97</v>
      </c>
      <c r="K222">
        <v>-1</v>
      </c>
      <c r="L222">
        <v>-1</v>
      </c>
      <c r="M222">
        <v>-1</v>
      </c>
      <c r="N222">
        <v>0</v>
      </c>
      <c r="O222" s="70" t="s">
        <v>51</v>
      </c>
      <c r="P222" s="3">
        <f>IF(AND(G222&lt;&gt;"LIBSETS_SETTYPE_BATTLEGROUND",G222&lt;&gt;"LIBSETS_SETTYPE_SPECIAL",G222&lt;&gt;"LIBSETS_SETTYPE_MYTHIC"), IF(Q222&lt;&gt;"",VLOOKUP(Q222,'ESO zone constants'!$D$2:$H$4950,5,FALSE),""),"")</f>
        <v>283</v>
      </c>
      <c r="Q222" t="str">
        <f>IF(OR(K222="",K222&lt;=0,ISERROR(K222)),IF(AND(O222&lt;&gt;"",NOT(ISERROR(O222))),O222, ""),VLOOKUP(K222,'ESO wayshrine node constants'!$A$3:$D$10003,4,FALSE))</f>
        <v>Fungal Grotto I</v>
      </c>
      <c r="S222" s="19" t="str">
        <f>IF(AND(R222&lt;&gt;"",NOT(ISERROR(R222))),R222,IF(P222&lt;&gt;"",IF(NOT(ISERROR(VLOOKUP(P222,'ESO Dungeon constants'!$D$3:$H$9999,5,FALSE))),VLOOKUP(P222,'ESO Dungeon constants'!$D$3:$I$9999,6,FALSE),VLOOKUP(P222,'ESO zone constants'!$H$2:$K$9984,4,FALSE)),""))</f>
        <v>DLC_BASE_GAME</v>
      </c>
      <c r="T222" s="3" t="str">
        <f>IF(S222&lt;&gt;"",VLOOKUP(S222,'LibSets constants'!$B$4:$C$1000,2,FALSE),"")</f>
        <v>Included in base game</v>
      </c>
      <c r="U222" s="33" t="s">
        <v>1726</v>
      </c>
      <c r="V222" s="43" t="s">
        <v>1740</v>
      </c>
      <c r="W222" s="40" t="s">
        <v>1819</v>
      </c>
      <c r="X222" s="3" t="str">
        <f>IF(G222&lt;&gt;"LIBSETS_SETTYPE_BATTLEGROUND",IF(G222&lt;&gt;"LIBSETS_SETTYPE_SPECIAL",IF(Y222&lt;&gt;"",VLOOKUP(Y222,'ESO zone constants'!$D$2:$H$4950,5,FALSE),""),""),"")</f>
        <v/>
      </c>
      <c r="Z222" s="43"/>
      <c r="AA222" s="43"/>
      <c r="AB222" s="43"/>
      <c r="AC222" s="3" t="str">
        <f>IF(G222&lt;&gt;"LIBSETS_SETTYPE_BATTLEGROUND",IF(G222&lt;&gt;"LIBSETS_SETTYPE_SPECIAL",IF(AD222&lt;&gt;"",VLOOKUP(AD222,'ESO zone constants'!$D$2:$H$4950,5,FALSE),""),""),"")</f>
        <v/>
      </c>
      <c r="AE222" s="43"/>
      <c r="AF222" s="43"/>
      <c r="AG222" s="43"/>
      <c r="AH222" s="3" t="str">
        <f>IF(G222&lt;&gt;"LIBSETS_SETTYPE_BATTLEGROUND",IF(G222&lt;&gt;"LIBSETS_SETTYPE_SPECIAL",IF(AI222&lt;&gt;"",VLOOKUP(AI222,'ESO zone constants'!$D$2:$H$4950,5,FALSE),""),""),"")</f>
        <v/>
      </c>
      <c r="AJ222" s="43"/>
      <c r="AK222" s="43"/>
      <c r="AL222" s="43"/>
      <c r="AM222" s="3" t="str">
        <f>IF(G222&lt;&gt;"LIBSETS_SETTYPE_BATTLEGROUND",IF(G222&lt;&gt;"LIBSETS_SETTYPE_SPECIAL",IF(AN222&lt;&gt;"",VLOOKUP(AN222,'ESO zone constants'!$D$2:$H$4950,5,FALSE),""),""),"")</f>
        <v/>
      </c>
      <c r="AO222" s="43"/>
      <c r="AP222" s="43"/>
      <c r="AQ222" s="43"/>
      <c r="AR222" s="3" t="str">
        <f>IF(G222&lt;&gt;"LIBSETS_SETTYPE_BATTLEGROUND",IF(G222&lt;&gt;"LIBSETS_SETTYPE_SPECIAL",IF(AS222&lt;&gt;"",VLOOKUP(AS222,'ESO zone constants'!$D$2:$H$4950,5,FALSE),""),""),"")</f>
        <v/>
      </c>
      <c r="AT222" s="43"/>
      <c r="AU222" s="43"/>
      <c r="AV222" s="43"/>
      <c r="AW222" s="21" t="str">
        <f t="shared" si="19"/>
        <v>[266] = {wayshrines={-1,-1,-1,}, dlcId=DLC_BASE_GAME</v>
      </c>
      <c r="AX222" s="21" t="str">
        <f t="shared" si="20"/>
        <v>, zoneIds={283}, veteran={[EQUIP_TYPE_HEAD]=true, [EQUIP_TYPE_SHOULDERS]=false}</v>
      </c>
      <c r="AY222" s="21" t="str">
        <f t="shared" si="21"/>
        <v>, setType=LIBSETS_SETTYPE_MONSTER</v>
      </c>
      <c r="AZ222" s="21" t="str">
        <f t="shared" si="22"/>
        <v>, dropMechanic={LIBSETS_DROP_MECHANIC_MONSTER_NAME}, dropMechanicNames={['en']='Kra\'gh the Dreugh King', ['de']='Kra\'gh der Dreughkönig'}},</v>
      </c>
      <c r="BA222" s="21" t="str">
        <f t="shared" si="23"/>
        <v xml:space="preserve"> --Kra'gh / Kra'gh   [Fungal Grotto I]</v>
      </c>
    </row>
    <row r="223" spans="1:53" x14ac:dyDescent="0.25">
      <c r="A223" s="5">
        <v>267</v>
      </c>
      <c r="B223" t="s">
        <v>1148</v>
      </c>
      <c r="C223" t="s">
        <v>27</v>
      </c>
      <c r="D223" s="3">
        <f t="shared" si="18"/>
        <v>267</v>
      </c>
      <c r="G223" s="8" t="s">
        <v>1654</v>
      </c>
      <c r="H223">
        <v>2</v>
      </c>
      <c r="I223" t="s">
        <v>1641</v>
      </c>
      <c r="J223" t="s">
        <v>97</v>
      </c>
      <c r="K223">
        <v>-1</v>
      </c>
      <c r="L223">
        <v>-1</v>
      </c>
      <c r="M223">
        <v>-1</v>
      </c>
      <c r="N223">
        <v>0</v>
      </c>
      <c r="O223" s="70" t="s">
        <v>66</v>
      </c>
      <c r="P223" s="3">
        <f>IF(AND(G223&lt;&gt;"LIBSETS_SETTYPE_BATTLEGROUND",G223&lt;&gt;"LIBSETS_SETTYPE_SPECIAL",G223&lt;&gt;"LIBSETS_SETTYPE_MYTHIC"), IF(Q223&lt;&gt;"",VLOOKUP(Q223,'ESO zone constants'!$D$2:$H$4950,5,FALSE),""),"")</f>
        <v>144</v>
      </c>
      <c r="Q223" t="str">
        <f>IF(OR(K223="",K223&lt;=0,ISERROR(K223)),IF(AND(O223&lt;&gt;"",NOT(ISERROR(O223))),O223, ""),VLOOKUP(K223,'ESO wayshrine node constants'!$A$3:$D$10003,4,FALSE))</f>
        <v>Spindleclutch I</v>
      </c>
      <c r="S223" s="19" t="str">
        <f>IF(AND(R223&lt;&gt;"",NOT(ISERROR(R223))),R223,IF(P223&lt;&gt;"",IF(NOT(ISERROR(VLOOKUP(P223,'ESO Dungeon constants'!$D$3:$H$9999,5,FALSE))),VLOOKUP(P223,'ESO Dungeon constants'!$D$3:$I$9999,6,FALSE),VLOOKUP(P223,'ESO zone constants'!$H$2:$K$9984,4,FALSE)),""))</f>
        <v>DLC_BASE_GAME</v>
      </c>
      <c r="T223" s="3" t="str">
        <f>IF(S223&lt;&gt;"",VLOOKUP(S223,'LibSets constants'!$B$4:$C$1000,2,FALSE),"")</f>
        <v>Included in base game</v>
      </c>
      <c r="U223" s="33" t="s">
        <v>1726</v>
      </c>
      <c r="V223" s="43" t="s">
        <v>1729</v>
      </c>
      <c r="W223" s="40" t="s">
        <v>1823</v>
      </c>
      <c r="X223" s="3" t="str">
        <f>IF(G223&lt;&gt;"LIBSETS_SETTYPE_BATTLEGROUND",IF(G223&lt;&gt;"LIBSETS_SETTYPE_SPECIAL",IF(Y223&lt;&gt;"",VLOOKUP(Y223,'ESO zone constants'!$D$2:$H$4950,5,FALSE),""),""),"")</f>
        <v/>
      </c>
      <c r="Z223" s="43"/>
      <c r="AA223" s="43"/>
      <c r="AB223" s="43"/>
      <c r="AC223" s="3" t="str">
        <f>IF(G223&lt;&gt;"LIBSETS_SETTYPE_BATTLEGROUND",IF(G223&lt;&gt;"LIBSETS_SETTYPE_SPECIAL",IF(AD223&lt;&gt;"",VLOOKUP(AD223,'ESO zone constants'!$D$2:$H$4950,5,FALSE),""),""),"")</f>
        <v/>
      </c>
      <c r="AE223" s="43"/>
      <c r="AF223" s="43"/>
      <c r="AG223" s="43"/>
      <c r="AH223" s="3" t="str">
        <f>IF(G223&lt;&gt;"LIBSETS_SETTYPE_BATTLEGROUND",IF(G223&lt;&gt;"LIBSETS_SETTYPE_SPECIAL",IF(AI223&lt;&gt;"",VLOOKUP(AI223,'ESO zone constants'!$D$2:$H$4950,5,FALSE),""),""),"")</f>
        <v/>
      </c>
      <c r="AJ223" s="43"/>
      <c r="AK223" s="43"/>
      <c r="AL223" s="43"/>
      <c r="AM223" s="3" t="str">
        <f>IF(G223&lt;&gt;"LIBSETS_SETTYPE_BATTLEGROUND",IF(G223&lt;&gt;"LIBSETS_SETTYPE_SPECIAL",IF(AN223&lt;&gt;"",VLOOKUP(AN223,'ESO zone constants'!$D$2:$H$4950,5,FALSE),""),""),"")</f>
        <v/>
      </c>
      <c r="AO223" s="43"/>
      <c r="AP223" s="43"/>
      <c r="AQ223" s="43"/>
      <c r="AR223" s="3" t="str">
        <f>IF(G223&lt;&gt;"LIBSETS_SETTYPE_BATTLEGROUND",IF(G223&lt;&gt;"LIBSETS_SETTYPE_SPECIAL",IF(AS223&lt;&gt;"",VLOOKUP(AS223,'ESO zone constants'!$D$2:$H$4950,5,FALSE),""),""),"")</f>
        <v/>
      </c>
      <c r="AT223" s="43"/>
      <c r="AU223" s="43"/>
      <c r="AV223" s="43"/>
      <c r="AW223" s="21" t="str">
        <f t="shared" si="19"/>
        <v>[267] = {wayshrines={-1,-1,-1,}, dlcId=DLC_BASE_GAME</v>
      </c>
      <c r="AX223" s="21" t="str">
        <f t="shared" si="20"/>
        <v>, zoneIds={144}, veteran={[EQUIP_TYPE_HEAD]=true, [EQUIP_TYPE_SHOULDERS]=false}</v>
      </c>
      <c r="AY223" s="21" t="str">
        <f t="shared" si="21"/>
        <v>, setType=LIBSETS_SETTYPE_MONSTER</v>
      </c>
      <c r="AZ223" s="21" t="str">
        <f t="shared" si="22"/>
        <v>, dropMechanic={LIBSETS_DROP_MECHANIC_MONSTER_NAME}, dropMechanicNames={['en']='The Whisperer', ['de']='Die Flüsterin'}},</v>
      </c>
      <c r="BA223" s="21" t="str">
        <f t="shared" si="23"/>
        <v xml:space="preserve"> --Swarm Mother / Schwarmmutter   [Spindleclutch I]</v>
      </c>
    </row>
    <row r="224" spans="1:53" x14ac:dyDescent="0.25">
      <c r="A224" s="5">
        <v>268</v>
      </c>
      <c r="B224" t="s">
        <v>1149</v>
      </c>
      <c r="C224" t="s">
        <v>21</v>
      </c>
      <c r="D224" s="3">
        <f t="shared" si="18"/>
        <v>268</v>
      </c>
      <c r="G224" s="8" t="s">
        <v>1654</v>
      </c>
      <c r="H224">
        <v>2</v>
      </c>
      <c r="I224" t="s">
        <v>1641</v>
      </c>
      <c r="J224" t="s">
        <v>97</v>
      </c>
      <c r="K224">
        <v>-1</v>
      </c>
      <c r="L224">
        <v>-1</v>
      </c>
      <c r="M224">
        <v>-1</v>
      </c>
      <c r="N224">
        <v>0</v>
      </c>
      <c r="O224" s="70" t="s">
        <v>61</v>
      </c>
      <c r="P224" s="3">
        <f>IF(AND(G224&lt;&gt;"LIBSETS_SETTYPE_BATTLEGROUND",G224&lt;&gt;"LIBSETS_SETTYPE_SPECIAL",G224&lt;&gt;"LIBSETS_SETTYPE_MYTHIC"), IF(Q224&lt;&gt;"",VLOOKUP(Q224,'ESO zone constants'!$D$2:$H$4950,5,FALSE),""),"")</f>
        <v>63</v>
      </c>
      <c r="Q224" t="str">
        <f>IF(OR(K224="",K224&lt;=0,ISERROR(K224)),IF(AND(O224&lt;&gt;"",NOT(ISERROR(O224))),O224, ""),VLOOKUP(K224,'ESO wayshrine node constants'!$A$3:$D$10003,4,FALSE))</f>
        <v>Darkshade Caverns I</v>
      </c>
      <c r="S224" s="19" t="str">
        <f>IF(AND(R224&lt;&gt;"",NOT(ISERROR(R224))),R224,IF(P224&lt;&gt;"",IF(NOT(ISERROR(VLOOKUP(P224,'ESO Dungeon constants'!$D$3:$H$9999,5,FALSE))),VLOOKUP(P224,'ESO Dungeon constants'!$D$3:$I$9999,6,FALSE),VLOOKUP(P224,'ESO zone constants'!$H$2:$K$9984,4,FALSE)),""))</f>
        <v>DLC_BASE_GAME</v>
      </c>
      <c r="T224" s="3" t="str">
        <f>IF(S224&lt;&gt;"",VLOOKUP(S224,'LibSets constants'!$B$4:$C$1000,2,FALSE),"")</f>
        <v>Included in base game</v>
      </c>
      <c r="U224" s="33" t="s">
        <v>1726</v>
      </c>
      <c r="V224" s="43" t="s">
        <v>21</v>
      </c>
      <c r="W224" s="40" t="s">
        <v>1149</v>
      </c>
      <c r="X224" s="3" t="str">
        <f>IF(G224&lt;&gt;"LIBSETS_SETTYPE_BATTLEGROUND",IF(G224&lt;&gt;"LIBSETS_SETTYPE_SPECIAL",IF(Y224&lt;&gt;"",VLOOKUP(Y224,'ESO zone constants'!$D$2:$H$4950,5,FALSE),""),""),"")</f>
        <v/>
      </c>
      <c r="Z224" s="43"/>
      <c r="AA224" s="43"/>
      <c r="AB224" s="43"/>
      <c r="AC224" s="3" t="str">
        <f>IF(G224&lt;&gt;"LIBSETS_SETTYPE_BATTLEGROUND",IF(G224&lt;&gt;"LIBSETS_SETTYPE_SPECIAL",IF(AD224&lt;&gt;"",VLOOKUP(AD224,'ESO zone constants'!$D$2:$H$4950,5,FALSE),""),""),"")</f>
        <v/>
      </c>
      <c r="AE224" s="43"/>
      <c r="AF224" s="43"/>
      <c r="AG224" s="43"/>
      <c r="AH224" s="3" t="str">
        <f>IF(G224&lt;&gt;"LIBSETS_SETTYPE_BATTLEGROUND",IF(G224&lt;&gt;"LIBSETS_SETTYPE_SPECIAL",IF(AI224&lt;&gt;"",VLOOKUP(AI224,'ESO zone constants'!$D$2:$H$4950,5,FALSE),""),""),"")</f>
        <v/>
      </c>
      <c r="AJ224" s="43"/>
      <c r="AK224" s="43"/>
      <c r="AL224" s="43"/>
      <c r="AM224" s="3" t="str">
        <f>IF(G224&lt;&gt;"LIBSETS_SETTYPE_BATTLEGROUND",IF(G224&lt;&gt;"LIBSETS_SETTYPE_SPECIAL",IF(AN224&lt;&gt;"",VLOOKUP(AN224,'ESO zone constants'!$D$2:$H$4950,5,FALSE),""),""),"")</f>
        <v/>
      </c>
      <c r="AO224" s="43"/>
      <c r="AP224" s="43"/>
      <c r="AQ224" s="43"/>
      <c r="AR224" s="3" t="str">
        <f>IF(G224&lt;&gt;"LIBSETS_SETTYPE_BATTLEGROUND",IF(G224&lt;&gt;"LIBSETS_SETTYPE_SPECIAL",IF(AS224&lt;&gt;"",VLOOKUP(AS224,'ESO zone constants'!$D$2:$H$4950,5,FALSE),""),""),"")</f>
        <v/>
      </c>
      <c r="AT224" s="43"/>
      <c r="AU224" s="43"/>
      <c r="AV224" s="43"/>
      <c r="AW224" s="21" t="str">
        <f t="shared" si="19"/>
        <v>[268] = {wayshrines={-1,-1,-1,}, dlcId=DLC_BASE_GAME</v>
      </c>
      <c r="AX224" s="21" t="str">
        <f t="shared" si="20"/>
        <v>, zoneIds={63}, veteran={[EQUIP_TYPE_HEAD]=true, [EQUIP_TYPE_SHOULDERS]=false}</v>
      </c>
      <c r="AY224" s="21" t="str">
        <f t="shared" si="21"/>
        <v>, setType=LIBSETS_SETTYPE_MONSTER</v>
      </c>
      <c r="AZ224" s="21" t="str">
        <f t="shared" si="22"/>
        <v>, dropMechanic={LIBSETS_DROP_MECHANIC_MONSTER_NAME}, dropMechanicNames={['en']='Sentinel of Rkugamz', ['de']='Wachposten von Rkugamz'}},</v>
      </c>
      <c r="BA224" s="21" t="str">
        <f t="shared" si="23"/>
        <v xml:space="preserve"> --Sentinel of Rkugamz / Wachposten von Rkugamz   [Darkshade Caverns I]</v>
      </c>
    </row>
    <row r="225" spans="1:53" x14ac:dyDescent="0.25">
      <c r="A225" s="5">
        <v>269</v>
      </c>
      <c r="B225" t="s">
        <v>1150</v>
      </c>
      <c r="C225" t="s">
        <v>2</v>
      </c>
      <c r="D225" s="3">
        <f t="shared" si="18"/>
        <v>269</v>
      </c>
      <c r="G225" s="8" t="s">
        <v>1654</v>
      </c>
      <c r="H225">
        <v>2</v>
      </c>
      <c r="I225" t="s">
        <v>1641</v>
      </c>
      <c r="J225" t="s">
        <v>97</v>
      </c>
      <c r="K225">
        <v>-1</v>
      </c>
      <c r="L225">
        <v>-1</v>
      </c>
      <c r="M225">
        <v>-1</v>
      </c>
      <c r="N225">
        <v>0</v>
      </c>
      <c r="O225" s="70" t="s">
        <v>43</v>
      </c>
      <c r="P225" s="3">
        <f>IF(AND(G225&lt;&gt;"LIBSETS_SETTYPE_BATTLEGROUND",G225&lt;&gt;"LIBSETS_SETTYPE_SPECIAL",G225&lt;&gt;"LIBSETS_SETTYPE_MYTHIC"), IF(Q225&lt;&gt;"",VLOOKUP(Q225,'ESO zone constants'!$D$2:$H$4950,5,FALSE),""),"")</f>
        <v>126</v>
      </c>
      <c r="Q225" t="str">
        <f>IF(OR(K225="",K225&lt;=0,ISERROR(K225)),IF(AND(O225&lt;&gt;"",NOT(ISERROR(O225))),O225, ""),VLOOKUP(K225,'ESO wayshrine node constants'!$A$3:$D$10003,4,FALSE))</f>
        <v>Elden Hollow I</v>
      </c>
      <c r="S225" s="19" t="str">
        <f>IF(AND(R225&lt;&gt;"",NOT(ISERROR(R225))),R225,IF(P225&lt;&gt;"",IF(NOT(ISERROR(VLOOKUP(P225,'ESO Dungeon constants'!$D$3:$H$9999,5,FALSE))),VLOOKUP(P225,'ESO Dungeon constants'!$D$3:$I$9999,6,FALSE),VLOOKUP(P225,'ESO zone constants'!$H$2:$K$9984,4,FALSE)),""))</f>
        <v>DLC_BASE_GAME</v>
      </c>
      <c r="T225" s="3" t="str">
        <f>IF(S225&lt;&gt;"",VLOOKUP(S225,'LibSets constants'!$B$4:$C$1000,2,FALSE),"")</f>
        <v>Included in base game</v>
      </c>
      <c r="U225" s="33" t="s">
        <v>1726</v>
      </c>
      <c r="V225" s="43" t="s">
        <v>1730</v>
      </c>
      <c r="W225" s="40" t="s">
        <v>1829</v>
      </c>
      <c r="X225" s="3" t="str">
        <f>IF(G225&lt;&gt;"LIBSETS_SETTYPE_BATTLEGROUND",IF(G225&lt;&gt;"LIBSETS_SETTYPE_SPECIAL",IF(Y225&lt;&gt;"",VLOOKUP(Y225,'ESO zone constants'!$D$2:$H$4950,5,FALSE),""),""),"")</f>
        <v/>
      </c>
      <c r="Z225" s="43"/>
      <c r="AA225" s="43"/>
      <c r="AB225" s="43"/>
      <c r="AC225" s="3" t="str">
        <f>IF(G225&lt;&gt;"LIBSETS_SETTYPE_BATTLEGROUND",IF(G225&lt;&gt;"LIBSETS_SETTYPE_SPECIAL",IF(AD225&lt;&gt;"",VLOOKUP(AD225,'ESO zone constants'!$D$2:$H$4950,5,FALSE),""),""),"")</f>
        <v/>
      </c>
      <c r="AE225" s="43"/>
      <c r="AF225" s="43"/>
      <c r="AG225" s="43"/>
      <c r="AH225" s="3" t="str">
        <f>IF(G225&lt;&gt;"LIBSETS_SETTYPE_BATTLEGROUND",IF(G225&lt;&gt;"LIBSETS_SETTYPE_SPECIAL",IF(AI225&lt;&gt;"",VLOOKUP(AI225,'ESO zone constants'!$D$2:$H$4950,5,FALSE),""),""),"")</f>
        <v/>
      </c>
      <c r="AJ225" s="43"/>
      <c r="AK225" s="43"/>
      <c r="AL225" s="43"/>
      <c r="AM225" s="3" t="str">
        <f>IF(G225&lt;&gt;"LIBSETS_SETTYPE_BATTLEGROUND",IF(G225&lt;&gt;"LIBSETS_SETTYPE_SPECIAL",IF(AN225&lt;&gt;"",VLOOKUP(AN225,'ESO zone constants'!$D$2:$H$4950,5,FALSE),""),""),"")</f>
        <v/>
      </c>
      <c r="AO225" s="43"/>
      <c r="AP225" s="43"/>
      <c r="AQ225" s="43"/>
      <c r="AR225" s="3" t="str">
        <f>IF(G225&lt;&gt;"LIBSETS_SETTYPE_BATTLEGROUND",IF(G225&lt;&gt;"LIBSETS_SETTYPE_SPECIAL",IF(AS225&lt;&gt;"",VLOOKUP(AS225,'ESO zone constants'!$D$2:$H$4950,5,FALSE),""),""),"")</f>
        <v/>
      </c>
      <c r="AT225" s="43"/>
      <c r="AU225" s="43"/>
      <c r="AV225" s="43"/>
      <c r="AW225" s="21" t="str">
        <f t="shared" si="19"/>
        <v>[269] = {wayshrines={-1,-1,-1,}, dlcId=DLC_BASE_GAME</v>
      </c>
      <c r="AX225" s="21" t="str">
        <f t="shared" si="20"/>
        <v>, zoneIds={126}, veteran={[EQUIP_TYPE_HEAD]=true, [EQUIP_TYPE_SHOULDERS]=false}</v>
      </c>
      <c r="AY225" s="21" t="str">
        <f t="shared" si="21"/>
        <v>, setType=LIBSETS_SETTYPE_MONSTER</v>
      </c>
      <c r="AZ225" s="21" t="str">
        <f t="shared" si="22"/>
        <v>, dropMechanic={LIBSETS_DROP_MECHANIC_MONSTER_NAME}, dropMechanicNames={['en']='Canonreeve Oraneth', ['de']='Stiftsvogt Oraneth'}},</v>
      </c>
      <c r="BA225" s="21" t="str">
        <f t="shared" si="23"/>
        <v xml:space="preserve"> --Chokethorn / Würgedorn   [Elden Hollow I]</v>
      </c>
    </row>
    <row r="226" spans="1:53" x14ac:dyDescent="0.25">
      <c r="A226" s="5">
        <v>270</v>
      </c>
      <c r="B226" t="s">
        <v>1151</v>
      </c>
      <c r="C226" t="s">
        <v>23</v>
      </c>
      <c r="D226" s="3">
        <f t="shared" si="18"/>
        <v>270</v>
      </c>
      <c r="G226" s="8" t="s">
        <v>1654</v>
      </c>
      <c r="H226">
        <v>2</v>
      </c>
      <c r="I226" t="s">
        <v>1641</v>
      </c>
      <c r="J226" t="s">
        <v>97</v>
      </c>
      <c r="K226">
        <v>-1</v>
      </c>
      <c r="L226">
        <v>-1</v>
      </c>
      <c r="M226">
        <v>-1</v>
      </c>
      <c r="N226">
        <v>0</v>
      </c>
      <c r="O226" s="70" t="s">
        <v>62</v>
      </c>
      <c r="P226" s="3">
        <f>IF(AND(G226&lt;&gt;"LIBSETS_SETTYPE_BATTLEGROUND",G226&lt;&gt;"LIBSETS_SETTYPE_SPECIAL",G226&lt;&gt;"LIBSETS_SETTYPE_MYTHIC"), IF(Q226&lt;&gt;"",VLOOKUP(Q226,'ESO zone constants'!$D$2:$H$4950,5,FALSE),""),"")</f>
        <v>146</v>
      </c>
      <c r="Q226" t="str">
        <f>IF(OR(K226="",K226&lt;=0,ISERROR(K226)),IF(AND(O226&lt;&gt;"",NOT(ISERROR(O226))),O226, ""),VLOOKUP(K226,'ESO wayshrine node constants'!$A$3:$D$10003,4,FALSE))</f>
        <v>Wayrest Sewers I</v>
      </c>
      <c r="S226" s="19" t="str">
        <f>IF(AND(R226&lt;&gt;"",NOT(ISERROR(R226))),R226,IF(P226&lt;&gt;"",IF(NOT(ISERROR(VLOOKUP(P226,'ESO Dungeon constants'!$D$3:$H$9999,5,FALSE))),VLOOKUP(P226,'ESO Dungeon constants'!$D$3:$I$9999,6,FALSE),VLOOKUP(P226,'ESO zone constants'!$H$2:$K$9984,4,FALSE)),""))</f>
        <v>DLC_BASE_GAME</v>
      </c>
      <c r="T226" s="3" t="str">
        <f>IF(S226&lt;&gt;"",VLOOKUP(S226,'LibSets constants'!$B$4:$C$1000,2,FALSE),"")</f>
        <v>Included in base game</v>
      </c>
      <c r="U226" s="33" t="s">
        <v>1726</v>
      </c>
      <c r="V226" s="43" t="s">
        <v>1832</v>
      </c>
      <c r="W226" s="40" t="s">
        <v>1833</v>
      </c>
      <c r="X226" s="3" t="str">
        <f>IF(G226&lt;&gt;"LIBSETS_SETTYPE_BATTLEGROUND",IF(G226&lt;&gt;"LIBSETS_SETTYPE_SPECIAL",IF(Y226&lt;&gt;"",VLOOKUP(Y226,'ESO zone constants'!$D$2:$H$4950,5,FALSE),""),""),"")</f>
        <v/>
      </c>
      <c r="Z226" s="43"/>
      <c r="AA226" s="43"/>
      <c r="AB226" s="43"/>
      <c r="AC226" s="3" t="str">
        <f>IF(G226&lt;&gt;"LIBSETS_SETTYPE_BATTLEGROUND",IF(G226&lt;&gt;"LIBSETS_SETTYPE_SPECIAL",IF(AD226&lt;&gt;"",VLOOKUP(AD226,'ESO zone constants'!$D$2:$H$4950,5,FALSE),""),""),"")</f>
        <v/>
      </c>
      <c r="AE226" s="43"/>
      <c r="AF226" s="43"/>
      <c r="AG226" s="43"/>
      <c r="AH226" s="3" t="str">
        <f>IF(G226&lt;&gt;"LIBSETS_SETTYPE_BATTLEGROUND",IF(G226&lt;&gt;"LIBSETS_SETTYPE_SPECIAL",IF(AI226&lt;&gt;"",VLOOKUP(AI226,'ESO zone constants'!$D$2:$H$4950,5,FALSE),""),""),"")</f>
        <v/>
      </c>
      <c r="AJ226" s="43"/>
      <c r="AK226" s="43"/>
      <c r="AL226" s="43"/>
      <c r="AM226" s="3" t="str">
        <f>IF(G226&lt;&gt;"LIBSETS_SETTYPE_BATTLEGROUND",IF(G226&lt;&gt;"LIBSETS_SETTYPE_SPECIAL",IF(AN226&lt;&gt;"",VLOOKUP(AN226,'ESO zone constants'!$D$2:$H$4950,5,FALSE),""),""),"")</f>
        <v/>
      </c>
      <c r="AO226" s="43"/>
      <c r="AP226" s="43"/>
      <c r="AQ226" s="43"/>
      <c r="AR226" s="3" t="str">
        <f>IF(G226&lt;&gt;"LIBSETS_SETTYPE_BATTLEGROUND",IF(G226&lt;&gt;"LIBSETS_SETTYPE_SPECIAL",IF(AS226&lt;&gt;"",VLOOKUP(AS226,'ESO zone constants'!$D$2:$H$4950,5,FALSE),""),""),"")</f>
        <v/>
      </c>
      <c r="AT226" s="43"/>
      <c r="AU226" s="43"/>
      <c r="AV226" s="43"/>
      <c r="AW226" s="21" t="str">
        <f t="shared" si="19"/>
        <v>[270] = {wayshrines={-1,-1,-1,}, dlcId=DLC_BASE_GAME</v>
      </c>
      <c r="AX226" s="21" t="str">
        <f t="shared" si="20"/>
        <v>, zoneIds={146}, veteran={[EQUIP_TYPE_HEAD]=true, [EQUIP_TYPE_SHOULDERS]=false}</v>
      </c>
      <c r="AY226" s="21" t="str">
        <f t="shared" si="21"/>
        <v>, setType=LIBSETS_SETTYPE_MONSTER</v>
      </c>
      <c r="AZ226" s="21" t="str">
        <f t="shared" si="22"/>
        <v>, dropMechanic={LIBSETS_DROP_MECHANIC_MONSTER_NAME}, dropMechanicNames={['en']='Varaine and Allene Pellingare', ['de']='Varaine und Allene Pellingare'}},</v>
      </c>
      <c r="BA226" s="21" t="str">
        <f t="shared" si="23"/>
        <v xml:space="preserve"> --Slimecraw / Schleimkropf   [Wayrest Sewers I]</v>
      </c>
    </row>
    <row r="227" spans="1:53" x14ac:dyDescent="0.25">
      <c r="A227" s="5">
        <v>271</v>
      </c>
      <c r="B227" t="s">
        <v>20</v>
      </c>
      <c r="C227" t="s">
        <v>20</v>
      </c>
      <c r="D227" s="3">
        <f t="shared" si="18"/>
        <v>271</v>
      </c>
      <c r="G227" s="8" t="s">
        <v>1654</v>
      </c>
      <c r="H227">
        <v>1</v>
      </c>
      <c r="I227" t="s">
        <v>1641</v>
      </c>
      <c r="J227" t="s">
        <v>97</v>
      </c>
      <c r="K227">
        <v>-1</v>
      </c>
      <c r="L227">
        <v>-1</v>
      </c>
      <c r="M227">
        <v>-1</v>
      </c>
      <c r="N227">
        <v>0</v>
      </c>
      <c r="O227" s="70" t="s">
        <v>60</v>
      </c>
      <c r="P227" s="3">
        <f>IF(AND(G227&lt;&gt;"LIBSETS_SETTYPE_BATTLEGROUND",G227&lt;&gt;"LIBSETS_SETTYPE_SPECIAL",G227&lt;&gt;"LIBSETS_SETTYPE_MYTHIC"), IF(Q227&lt;&gt;"",VLOOKUP(Q227,'ESO zone constants'!$D$2:$H$4950,5,FALSE),""),"")</f>
        <v>148</v>
      </c>
      <c r="Q227" t="str">
        <f>IF(OR(K227="",K227&lt;=0,ISERROR(K227)),IF(AND(O227&lt;&gt;"",NOT(ISERROR(O227))),O227, ""),VLOOKUP(K227,'ESO wayshrine node constants'!$A$3:$D$10003,4,FALSE))</f>
        <v>Arx Corinium</v>
      </c>
      <c r="S227" s="19" t="str">
        <f>IF(AND(R227&lt;&gt;"",NOT(ISERROR(R227))),R227,IF(P227&lt;&gt;"",IF(NOT(ISERROR(VLOOKUP(P227,'ESO Dungeon constants'!$D$3:$H$9999,5,FALSE))),VLOOKUP(P227,'ESO Dungeon constants'!$D$3:$I$9999,6,FALSE),VLOOKUP(P227,'ESO zone constants'!$H$2:$K$9984,4,FALSE)),""))</f>
        <v>DLC_BASE_GAME</v>
      </c>
      <c r="T227" s="3" t="str">
        <f>IF(S227&lt;&gt;"",VLOOKUP(S227,'LibSets constants'!$B$4:$C$1000,2,FALSE),"")</f>
        <v>Included in base game</v>
      </c>
      <c r="U227" s="33" t="s">
        <v>1726</v>
      </c>
      <c r="V227" s="43" t="s">
        <v>1731</v>
      </c>
      <c r="W227" s="40" t="s">
        <v>1811</v>
      </c>
      <c r="X227" s="3" t="str">
        <f>IF(G227&lt;&gt;"LIBSETS_SETTYPE_BATTLEGROUND",IF(G227&lt;&gt;"LIBSETS_SETTYPE_SPECIAL",IF(Y227&lt;&gt;"",VLOOKUP(Y227,'ESO zone constants'!$D$2:$H$4950,5,FALSE),""),""),"")</f>
        <v/>
      </c>
      <c r="Z227" s="43"/>
      <c r="AA227" s="43"/>
      <c r="AB227" s="43"/>
      <c r="AC227" s="3" t="str">
        <f>IF(G227&lt;&gt;"LIBSETS_SETTYPE_BATTLEGROUND",IF(G227&lt;&gt;"LIBSETS_SETTYPE_SPECIAL",IF(AD227&lt;&gt;"",VLOOKUP(AD227,'ESO zone constants'!$D$2:$H$4950,5,FALSE),""),""),"")</f>
        <v/>
      </c>
      <c r="AE227" s="43"/>
      <c r="AF227" s="43"/>
      <c r="AG227" s="43"/>
      <c r="AH227" s="3" t="str">
        <f>IF(G227&lt;&gt;"LIBSETS_SETTYPE_BATTLEGROUND",IF(G227&lt;&gt;"LIBSETS_SETTYPE_SPECIAL",IF(AI227&lt;&gt;"",VLOOKUP(AI227,'ESO zone constants'!$D$2:$H$4950,5,FALSE),""),""),"")</f>
        <v/>
      </c>
      <c r="AJ227" s="43"/>
      <c r="AK227" s="43"/>
      <c r="AL227" s="43"/>
      <c r="AM227" s="3" t="str">
        <f>IF(G227&lt;&gt;"LIBSETS_SETTYPE_BATTLEGROUND",IF(G227&lt;&gt;"LIBSETS_SETTYPE_SPECIAL",IF(AN227&lt;&gt;"",VLOOKUP(AN227,'ESO zone constants'!$D$2:$H$4950,5,FALSE),""),""),"")</f>
        <v/>
      </c>
      <c r="AO227" s="43"/>
      <c r="AP227" s="43"/>
      <c r="AQ227" s="43"/>
      <c r="AR227" s="3" t="str">
        <f>IF(G227&lt;&gt;"LIBSETS_SETTYPE_BATTLEGROUND",IF(G227&lt;&gt;"LIBSETS_SETTYPE_SPECIAL",IF(AS227&lt;&gt;"",VLOOKUP(AS227,'ESO zone constants'!$D$2:$H$4950,5,FALSE),""),""),"")</f>
        <v/>
      </c>
      <c r="AT227" s="43"/>
      <c r="AU227" s="43"/>
      <c r="AV227" s="43"/>
      <c r="AW227" s="21" t="str">
        <f t="shared" si="19"/>
        <v>[271] = {wayshrines={-1,-1,-1,}, dlcId=DLC_BASE_GAME</v>
      </c>
      <c r="AX227" s="21" t="str">
        <f t="shared" si="20"/>
        <v>, zoneIds={148}, veteran={[EQUIP_TYPE_HEAD]=true, [EQUIP_TYPE_SHOULDERS]=false}</v>
      </c>
      <c r="AY227" s="21" t="str">
        <f t="shared" si="21"/>
        <v>, setType=LIBSETS_SETTYPE_MONSTER</v>
      </c>
      <c r="AZ227" s="21" t="str">
        <f t="shared" si="22"/>
        <v>, dropMechanic={LIBSETS_DROP_MECHANIC_MONSTER_NAME}, dropMechanicNames={['en']='Sellistrix the Lamia Queen', ['de']='Sellistrix die Lamienkönigin'}},</v>
      </c>
      <c r="BA227" s="21" t="str">
        <f t="shared" si="23"/>
        <v xml:space="preserve"> --Sellistrix / Sellistrix   [Arx Corinium]</v>
      </c>
    </row>
    <row r="228" spans="1:53" x14ac:dyDescent="0.25">
      <c r="A228" s="5">
        <v>272</v>
      </c>
      <c r="B228" t="s">
        <v>1152</v>
      </c>
      <c r="C228" t="s">
        <v>9</v>
      </c>
      <c r="D228" s="3">
        <f t="shared" si="18"/>
        <v>272</v>
      </c>
      <c r="G228" s="8" t="s">
        <v>1654</v>
      </c>
      <c r="H228">
        <v>1</v>
      </c>
      <c r="I228" t="s">
        <v>1641</v>
      </c>
      <c r="J228" t="s">
        <v>97</v>
      </c>
      <c r="K228">
        <v>-1</v>
      </c>
      <c r="L228">
        <v>-1</v>
      </c>
      <c r="M228">
        <v>-1</v>
      </c>
      <c r="N228">
        <v>0</v>
      </c>
      <c r="O228" s="70" t="s">
        <v>50</v>
      </c>
      <c r="P228" s="3">
        <f>IF(AND(G228&lt;&gt;"LIBSETS_SETTYPE_BATTLEGROUND",G228&lt;&gt;"LIBSETS_SETTYPE_SPECIAL",G228&lt;&gt;"LIBSETS_SETTYPE_MYTHIC"), IF(Q228&lt;&gt;"",VLOOKUP(Q228,'ESO zone constants'!$D$2:$H$4950,5,FALSE),""),"")</f>
        <v>176</v>
      </c>
      <c r="Q228" t="str">
        <f>IF(OR(K228="",K228&lt;=0,ISERROR(K228)),IF(AND(O228&lt;&gt;"",NOT(ISERROR(O228))),O228, ""),VLOOKUP(K228,'ESO wayshrine node constants'!$A$3:$D$10003,4,FALSE))</f>
        <v>City of Ash I</v>
      </c>
      <c r="S228" s="19" t="str">
        <f>IF(AND(R228&lt;&gt;"",NOT(ISERROR(R228))),R228,IF(P228&lt;&gt;"",IF(NOT(ISERROR(VLOOKUP(P228,'ESO Dungeon constants'!$D$3:$H$9999,5,FALSE))),VLOOKUP(P228,'ESO Dungeon constants'!$D$3:$I$9999,6,FALSE),VLOOKUP(P228,'ESO zone constants'!$H$2:$K$9984,4,FALSE)),""))</f>
        <v>DLC_BASE_GAME</v>
      </c>
      <c r="T228" s="3" t="str">
        <f>IF(S228&lt;&gt;"",VLOOKUP(S228,'LibSets constants'!$B$4:$C$1000,2,FALSE),"")</f>
        <v>Included in base game</v>
      </c>
      <c r="U228" s="33" t="s">
        <v>1726</v>
      </c>
      <c r="V228" s="43" t="s">
        <v>1732</v>
      </c>
      <c r="W228" s="40" t="s">
        <v>1825</v>
      </c>
      <c r="X228" s="3" t="str">
        <f>IF(G228&lt;&gt;"LIBSETS_SETTYPE_BATTLEGROUND",IF(G228&lt;&gt;"LIBSETS_SETTYPE_SPECIAL",IF(Y228&lt;&gt;"",VLOOKUP(Y228,'ESO zone constants'!$D$2:$H$4950,5,FALSE),""),""),"")</f>
        <v/>
      </c>
      <c r="Z228" s="43"/>
      <c r="AA228" s="43"/>
      <c r="AB228" s="43"/>
      <c r="AC228" s="3" t="str">
        <f>IF(G228&lt;&gt;"LIBSETS_SETTYPE_BATTLEGROUND",IF(G228&lt;&gt;"LIBSETS_SETTYPE_SPECIAL",IF(AD228&lt;&gt;"",VLOOKUP(AD228,'ESO zone constants'!$D$2:$H$4950,5,FALSE),""),""),"")</f>
        <v/>
      </c>
      <c r="AE228" s="43"/>
      <c r="AF228" s="43"/>
      <c r="AG228" s="43"/>
      <c r="AH228" s="3" t="str">
        <f>IF(G228&lt;&gt;"LIBSETS_SETTYPE_BATTLEGROUND",IF(G228&lt;&gt;"LIBSETS_SETTYPE_SPECIAL",IF(AI228&lt;&gt;"",VLOOKUP(AI228,'ESO zone constants'!$D$2:$H$4950,5,FALSE),""),""),"")</f>
        <v/>
      </c>
      <c r="AJ228" s="43"/>
      <c r="AK228" s="43"/>
      <c r="AL228" s="43"/>
      <c r="AM228" s="3" t="str">
        <f>IF(G228&lt;&gt;"LIBSETS_SETTYPE_BATTLEGROUND",IF(G228&lt;&gt;"LIBSETS_SETTYPE_SPECIAL",IF(AN228&lt;&gt;"",VLOOKUP(AN228,'ESO zone constants'!$D$2:$H$4950,5,FALSE),""),""),"")</f>
        <v/>
      </c>
      <c r="AO228" s="43"/>
      <c r="AP228" s="43"/>
      <c r="AQ228" s="43"/>
      <c r="AR228" s="3" t="str">
        <f>IF(G228&lt;&gt;"LIBSETS_SETTYPE_BATTLEGROUND",IF(G228&lt;&gt;"LIBSETS_SETTYPE_SPECIAL",IF(AS228&lt;&gt;"",VLOOKUP(AS228,'ESO zone constants'!$D$2:$H$4950,5,FALSE),""),""),"")</f>
        <v/>
      </c>
      <c r="AT228" s="43"/>
      <c r="AU228" s="43"/>
      <c r="AV228" s="43"/>
      <c r="AW228" s="21" t="str">
        <f t="shared" si="19"/>
        <v>[272] = {wayshrines={-1,-1,-1,}, dlcId=DLC_BASE_GAME</v>
      </c>
      <c r="AX228" s="21" t="str">
        <f t="shared" si="20"/>
        <v>, zoneIds={176}, veteran={[EQUIP_TYPE_HEAD]=true, [EQUIP_TYPE_SHOULDERS]=false}</v>
      </c>
      <c r="AY228" s="21" t="str">
        <f t="shared" si="21"/>
        <v>, setType=LIBSETS_SETTYPE_MONSTER</v>
      </c>
      <c r="AZ228" s="21" t="str">
        <f t="shared" si="22"/>
        <v>, dropMechanic={LIBSETS_DROP_MECHANIC_MONSTER_NAME}, dropMechanicNames={['en']='Razor Master Erthas', ['de']='Klingenmeister Erthas'}},</v>
      </c>
      <c r="BA228" s="21" t="str">
        <f t="shared" si="23"/>
        <v xml:space="preserve"> --Infernal Guardian / Infernaler Wächter   [City of Ash I]</v>
      </c>
    </row>
    <row r="229" spans="1:53" x14ac:dyDescent="0.25">
      <c r="A229" s="5">
        <v>273</v>
      </c>
      <c r="B229" t="s">
        <v>8</v>
      </c>
      <c r="C229" t="s">
        <v>8</v>
      </c>
      <c r="D229" s="3">
        <f t="shared" si="18"/>
        <v>273</v>
      </c>
      <c r="G229" s="8" t="s">
        <v>1654</v>
      </c>
      <c r="H229">
        <v>1</v>
      </c>
      <c r="I229" t="s">
        <v>1641</v>
      </c>
      <c r="J229" t="s">
        <v>97</v>
      </c>
      <c r="K229">
        <v>-1</v>
      </c>
      <c r="L229">
        <v>-1</v>
      </c>
      <c r="M229">
        <v>-1</v>
      </c>
      <c r="N229">
        <v>0</v>
      </c>
      <c r="O229" s="70" t="s">
        <v>49</v>
      </c>
      <c r="P229" s="3">
        <f>IF(AND(G229&lt;&gt;"LIBSETS_SETTYPE_BATTLEGROUND",G229&lt;&gt;"LIBSETS_SETTYPE_SPECIAL",G229&lt;&gt;"LIBSETS_SETTYPE_MYTHIC"), IF(Q229&lt;&gt;"",VLOOKUP(Q229,'ESO zone constants'!$D$2:$H$4950,5,FALSE),""),"")</f>
        <v>130</v>
      </c>
      <c r="Q229" t="str">
        <f>IF(OR(K229="",K229&lt;=0,ISERROR(K229)),IF(AND(O229&lt;&gt;"",NOT(ISERROR(O229))),O229, ""),VLOOKUP(K229,'ESO wayshrine node constants'!$A$3:$D$10003,4,FALSE))</f>
        <v>Crypt of Hearts I</v>
      </c>
      <c r="S229" s="19" t="str">
        <f>IF(AND(R229&lt;&gt;"",NOT(ISERROR(R229))),R229,IF(P229&lt;&gt;"",IF(NOT(ISERROR(VLOOKUP(P229,'ESO Dungeon constants'!$D$3:$H$9999,5,FALSE))),VLOOKUP(P229,'ESO Dungeon constants'!$D$3:$I$9999,6,FALSE),VLOOKUP(P229,'ESO zone constants'!$H$2:$K$9984,4,FALSE)),""))</f>
        <v>DLC_BASE_GAME</v>
      </c>
      <c r="T229" s="3" t="str">
        <f>IF(S229&lt;&gt;"",VLOOKUP(S229,'LibSets constants'!$B$4:$C$1000,2,FALSE),"")</f>
        <v>Included in base game</v>
      </c>
      <c r="U229" s="33" t="s">
        <v>1726</v>
      </c>
      <c r="V229" s="43" t="s">
        <v>1530</v>
      </c>
      <c r="W229" s="40" t="s">
        <v>1817</v>
      </c>
      <c r="X229" s="3" t="str">
        <f>IF(G229&lt;&gt;"LIBSETS_SETTYPE_BATTLEGROUND",IF(G229&lt;&gt;"LIBSETS_SETTYPE_SPECIAL",IF(Y229&lt;&gt;"",VLOOKUP(Y229,'ESO zone constants'!$D$2:$H$4950,5,FALSE),""),""),"")</f>
        <v/>
      </c>
      <c r="Z229" s="43"/>
      <c r="AA229" s="43"/>
      <c r="AB229" s="43"/>
      <c r="AC229" s="3" t="str">
        <f>IF(G229&lt;&gt;"LIBSETS_SETTYPE_BATTLEGROUND",IF(G229&lt;&gt;"LIBSETS_SETTYPE_SPECIAL",IF(AD229&lt;&gt;"",VLOOKUP(AD229,'ESO zone constants'!$D$2:$H$4950,5,FALSE),""),""),"")</f>
        <v/>
      </c>
      <c r="AE229" s="43"/>
      <c r="AF229" s="43"/>
      <c r="AG229" s="43"/>
      <c r="AH229" s="3" t="str">
        <f>IF(G229&lt;&gt;"LIBSETS_SETTYPE_BATTLEGROUND",IF(G229&lt;&gt;"LIBSETS_SETTYPE_SPECIAL",IF(AI229&lt;&gt;"",VLOOKUP(AI229,'ESO zone constants'!$D$2:$H$4950,5,FALSE),""),""),"")</f>
        <v/>
      </c>
      <c r="AJ229" s="43"/>
      <c r="AK229" s="43"/>
      <c r="AL229" s="43"/>
      <c r="AM229" s="3" t="str">
        <f>IF(G229&lt;&gt;"LIBSETS_SETTYPE_BATTLEGROUND",IF(G229&lt;&gt;"LIBSETS_SETTYPE_SPECIAL",IF(AN229&lt;&gt;"",VLOOKUP(AN229,'ESO zone constants'!$D$2:$H$4950,5,FALSE),""),""),"")</f>
        <v/>
      </c>
      <c r="AO229" s="43"/>
      <c r="AP229" s="43"/>
      <c r="AQ229" s="43"/>
      <c r="AR229" s="3" t="str">
        <f>IF(G229&lt;&gt;"LIBSETS_SETTYPE_BATTLEGROUND",IF(G229&lt;&gt;"LIBSETS_SETTYPE_SPECIAL",IF(AS229&lt;&gt;"",VLOOKUP(AS229,'ESO zone constants'!$D$2:$H$4950,5,FALSE),""),""),"")</f>
        <v/>
      </c>
      <c r="AT229" s="43"/>
      <c r="AU229" s="43"/>
      <c r="AV229" s="43"/>
      <c r="AW229" s="21" t="str">
        <f t="shared" si="19"/>
        <v>[273] = {wayshrines={-1,-1,-1,}, dlcId=DLC_BASE_GAME</v>
      </c>
      <c r="AX229" s="21" t="str">
        <f t="shared" si="20"/>
        <v>, zoneIds={130}, veteran={[EQUIP_TYPE_HEAD]=true, [EQUIP_TYPE_SHOULDERS]=false}</v>
      </c>
      <c r="AY229" s="21" t="str">
        <f t="shared" si="21"/>
        <v>, setType=LIBSETS_SETTYPE_MONSTER</v>
      </c>
      <c r="AZ229" s="21" t="str">
        <f t="shared" si="22"/>
        <v>, dropMechanic={LIBSETS_DROP_MECHANIC_MONSTER_NAME}, dropMechanicNames={['en']='Ilambris-Athor or Ilambris-Zaven', ['de']='Ilambris Zwillinge'}},</v>
      </c>
      <c r="BA229" s="21" t="str">
        <f t="shared" si="23"/>
        <v xml:space="preserve"> --Ilambris / Ilambris   [Crypt of Hearts I]</v>
      </c>
    </row>
    <row r="230" spans="1:53" x14ac:dyDescent="0.25">
      <c r="A230" s="5">
        <v>274</v>
      </c>
      <c r="B230" t="s">
        <v>1153</v>
      </c>
      <c r="C230" t="s">
        <v>7</v>
      </c>
      <c r="D230" s="3">
        <f t="shared" si="18"/>
        <v>274</v>
      </c>
      <c r="G230" s="8" t="s">
        <v>1654</v>
      </c>
      <c r="H230">
        <v>1</v>
      </c>
      <c r="I230" t="s">
        <v>1641</v>
      </c>
      <c r="J230" t="s">
        <v>97</v>
      </c>
      <c r="K230">
        <v>-1</v>
      </c>
      <c r="L230">
        <v>-1</v>
      </c>
      <c r="M230">
        <v>-1</v>
      </c>
      <c r="N230">
        <v>0</v>
      </c>
      <c r="O230" s="70" t="s">
        <v>48</v>
      </c>
      <c r="P230" s="3">
        <f>IF(AND(G230&lt;&gt;"LIBSETS_SETTYPE_BATTLEGROUND",G230&lt;&gt;"LIBSETS_SETTYPE_SPECIAL",G230&lt;&gt;"LIBSETS_SETTYPE_MYTHIC"), IF(Q230&lt;&gt;"",VLOOKUP(Q230,'ESO zone constants'!$D$2:$H$4950,5,FALSE),""),"")</f>
        <v>449</v>
      </c>
      <c r="Q230" t="str">
        <f>IF(OR(K230="",K230&lt;=0,ISERROR(K230)),IF(AND(O230&lt;&gt;"",NOT(ISERROR(O230))),O230, ""),VLOOKUP(K230,'ESO wayshrine node constants'!$A$3:$D$10003,4,FALSE))</f>
        <v>Direfrost Keep</v>
      </c>
      <c r="S230" s="19" t="str">
        <f>IF(AND(R230&lt;&gt;"",NOT(ISERROR(R230))),R230,IF(P230&lt;&gt;"",IF(NOT(ISERROR(VLOOKUP(P230,'ESO Dungeon constants'!$D$3:$H$9999,5,FALSE))),VLOOKUP(P230,'ESO Dungeon constants'!$D$3:$I$9999,6,FALSE),VLOOKUP(P230,'ESO zone constants'!$H$2:$K$9984,4,FALSE)),""))</f>
        <v>DLC_BASE_GAME</v>
      </c>
      <c r="T230" s="3" t="str">
        <f>IF(S230&lt;&gt;"",VLOOKUP(S230,'LibSets constants'!$B$4:$C$1000,2,FALSE),"")</f>
        <v>Included in base game</v>
      </c>
      <c r="U230" s="33" t="s">
        <v>1726</v>
      </c>
      <c r="V230" s="43" t="s">
        <v>1733</v>
      </c>
      <c r="W230" s="40" t="s">
        <v>1812</v>
      </c>
      <c r="X230" s="3" t="str">
        <f>IF(G230&lt;&gt;"LIBSETS_SETTYPE_BATTLEGROUND",IF(G230&lt;&gt;"LIBSETS_SETTYPE_SPECIAL",IF(Y230&lt;&gt;"",VLOOKUP(Y230,'ESO zone constants'!$D$2:$H$4950,5,FALSE),""),""),"")</f>
        <v/>
      </c>
      <c r="Z230" s="43"/>
      <c r="AA230" s="43"/>
      <c r="AB230" s="43"/>
      <c r="AC230" s="3" t="str">
        <f>IF(G230&lt;&gt;"LIBSETS_SETTYPE_BATTLEGROUND",IF(G230&lt;&gt;"LIBSETS_SETTYPE_SPECIAL",IF(AD230&lt;&gt;"",VLOOKUP(AD230,'ESO zone constants'!$D$2:$H$4950,5,FALSE),""),""),"")</f>
        <v/>
      </c>
      <c r="AE230" s="43"/>
      <c r="AF230" s="43"/>
      <c r="AG230" s="43"/>
      <c r="AH230" s="3" t="str">
        <f>IF(G230&lt;&gt;"LIBSETS_SETTYPE_BATTLEGROUND",IF(G230&lt;&gt;"LIBSETS_SETTYPE_SPECIAL",IF(AI230&lt;&gt;"",VLOOKUP(AI230,'ESO zone constants'!$D$2:$H$4950,5,FALSE),""),""),"")</f>
        <v/>
      </c>
      <c r="AJ230" s="43"/>
      <c r="AK230" s="43"/>
      <c r="AL230" s="43"/>
      <c r="AM230" s="3" t="str">
        <f>IF(G230&lt;&gt;"LIBSETS_SETTYPE_BATTLEGROUND",IF(G230&lt;&gt;"LIBSETS_SETTYPE_SPECIAL",IF(AN230&lt;&gt;"",VLOOKUP(AN230,'ESO zone constants'!$D$2:$H$4950,5,FALSE),""),""),"")</f>
        <v/>
      </c>
      <c r="AO230" s="43"/>
      <c r="AP230" s="43"/>
      <c r="AQ230" s="43"/>
      <c r="AR230" s="3" t="str">
        <f>IF(G230&lt;&gt;"LIBSETS_SETTYPE_BATTLEGROUND",IF(G230&lt;&gt;"LIBSETS_SETTYPE_SPECIAL",IF(AS230&lt;&gt;"",VLOOKUP(AS230,'ESO zone constants'!$D$2:$H$4950,5,FALSE),""),""),"")</f>
        <v/>
      </c>
      <c r="AT230" s="43"/>
      <c r="AU230" s="43"/>
      <c r="AV230" s="43"/>
      <c r="AW230" s="21" t="str">
        <f t="shared" si="19"/>
        <v>[274] = {wayshrines={-1,-1,-1,}, dlcId=DLC_BASE_GAME</v>
      </c>
      <c r="AX230" s="21" t="str">
        <f t="shared" si="20"/>
        <v>, zoneIds={449}, veteran={[EQUIP_TYPE_HEAD]=true, [EQUIP_TYPE_SHOULDERS]=false}</v>
      </c>
      <c r="AY230" s="21" t="str">
        <f t="shared" si="21"/>
        <v>, setType=LIBSETS_SETTYPE_MONSTER</v>
      </c>
      <c r="AZ230" s="21" t="str">
        <f t="shared" si="22"/>
        <v>, dropMechanic={LIBSETS_DROP_MECHANIC_MONSTER_NAME}, dropMechanicNames={['en']='Drodda of Icereach', ['de']='Drodda von Eiskap'}},</v>
      </c>
      <c r="BA230" s="21" t="str">
        <f t="shared" si="23"/>
        <v xml:space="preserve"> --Iceheart / Eisherz   [Direfrost Keep]</v>
      </c>
    </row>
    <row r="231" spans="1:53" x14ac:dyDescent="0.25">
      <c r="A231" s="5">
        <v>275</v>
      </c>
      <c r="B231" t="s">
        <v>1154</v>
      </c>
      <c r="C231" t="s">
        <v>26</v>
      </c>
      <c r="D231" s="3">
        <f t="shared" si="18"/>
        <v>275</v>
      </c>
      <c r="G231" s="8" t="s">
        <v>1654</v>
      </c>
      <c r="H231">
        <v>1</v>
      </c>
      <c r="I231" t="s">
        <v>1641</v>
      </c>
      <c r="J231" t="s">
        <v>97</v>
      </c>
      <c r="K231">
        <v>-1</v>
      </c>
      <c r="L231">
        <v>-1</v>
      </c>
      <c r="M231">
        <v>-1</v>
      </c>
      <c r="N231">
        <v>0</v>
      </c>
      <c r="O231" s="70" t="s">
        <v>65</v>
      </c>
      <c r="P231" s="3">
        <f>IF(AND(G231&lt;&gt;"LIBSETS_SETTYPE_BATTLEGROUND",G231&lt;&gt;"LIBSETS_SETTYPE_SPECIAL",G231&lt;&gt;"LIBSETS_SETTYPE_MYTHIC"), IF(Q231&lt;&gt;"",VLOOKUP(Q231,'ESO zone constants'!$D$2:$H$4950,5,FALSE),""),"")</f>
        <v>131</v>
      </c>
      <c r="Q231" t="str">
        <f>IF(OR(K231="",K231&lt;=0,ISERROR(K231)),IF(AND(O231&lt;&gt;"",NOT(ISERROR(O231))),O231, ""),VLOOKUP(K231,'ESO wayshrine node constants'!$A$3:$D$10003,4,FALSE))</f>
        <v>Tempest Island</v>
      </c>
      <c r="S231" s="19" t="str">
        <f>IF(AND(R231&lt;&gt;"",NOT(ISERROR(R231))),R231,IF(P231&lt;&gt;"",IF(NOT(ISERROR(VLOOKUP(P231,'ESO Dungeon constants'!$D$3:$H$9999,5,FALSE))),VLOOKUP(P231,'ESO Dungeon constants'!$D$3:$I$9999,6,FALSE),VLOOKUP(P231,'ESO zone constants'!$H$2:$K$9984,4,FALSE)),""))</f>
        <v>DLC_BASE_GAME</v>
      </c>
      <c r="T231" s="3" t="str">
        <f>IF(S231&lt;&gt;"",VLOOKUP(S231,'LibSets constants'!$B$4:$C$1000,2,FALSE),"")</f>
        <v>Included in base game</v>
      </c>
      <c r="U231" s="33" t="s">
        <v>1726</v>
      </c>
      <c r="V231" s="43" t="s">
        <v>1734</v>
      </c>
      <c r="W231" s="40" t="s">
        <v>1831</v>
      </c>
      <c r="X231" s="3" t="str">
        <f>IF(G231&lt;&gt;"LIBSETS_SETTYPE_BATTLEGROUND",IF(G231&lt;&gt;"LIBSETS_SETTYPE_SPECIAL",IF(Y231&lt;&gt;"",VLOOKUP(Y231,'ESO zone constants'!$D$2:$H$4950,5,FALSE),""),""),"")</f>
        <v/>
      </c>
      <c r="Z231" s="43"/>
      <c r="AA231" s="43"/>
      <c r="AB231" s="43"/>
      <c r="AC231" s="3" t="str">
        <f>IF(G231&lt;&gt;"LIBSETS_SETTYPE_BATTLEGROUND",IF(G231&lt;&gt;"LIBSETS_SETTYPE_SPECIAL",IF(AD231&lt;&gt;"",VLOOKUP(AD231,'ESO zone constants'!$D$2:$H$4950,5,FALSE),""),""),"")</f>
        <v/>
      </c>
      <c r="AE231" s="43"/>
      <c r="AF231" s="43"/>
      <c r="AG231" s="43"/>
      <c r="AH231" s="3" t="str">
        <f>IF(G231&lt;&gt;"LIBSETS_SETTYPE_BATTLEGROUND",IF(G231&lt;&gt;"LIBSETS_SETTYPE_SPECIAL",IF(AI231&lt;&gt;"",VLOOKUP(AI231,'ESO zone constants'!$D$2:$H$4950,5,FALSE),""),""),"")</f>
        <v/>
      </c>
      <c r="AJ231" s="43"/>
      <c r="AK231" s="43"/>
      <c r="AL231" s="43"/>
      <c r="AM231" s="3" t="str">
        <f>IF(G231&lt;&gt;"LIBSETS_SETTYPE_BATTLEGROUND",IF(G231&lt;&gt;"LIBSETS_SETTYPE_SPECIAL",IF(AN231&lt;&gt;"",VLOOKUP(AN231,'ESO zone constants'!$D$2:$H$4950,5,FALSE),""),""),"")</f>
        <v/>
      </c>
      <c r="AO231" s="43"/>
      <c r="AP231" s="43"/>
      <c r="AQ231" s="43"/>
      <c r="AR231" s="3" t="str">
        <f>IF(G231&lt;&gt;"LIBSETS_SETTYPE_BATTLEGROUND",IF(G231&lt;&gt;"LIBSETS_SETTYPE_SPECIAL",IF(AS231&lt;&gt;"",VLOOKUP(AS231,'ESO zone constants'!$D$2:$H$4950,5,FALSE),""),""),"")</f>
        <v/>
      </c>
      <c r="AT231" s="43"/>
      <c r="AU231" s="43"/>
      <c r="AV231" s="43"/>
      <c r="AW231" s="21" t="str">
        <f t="shared" si="19"/>
        <v>[275] = {wayshrines={-1,-1,-1,}, dlcId=DLC_BASE_GAME</v>
      </c>
      <c r="AX231" s="21" t="str">
        <f t="shared" si="20"/>
        <v>, zoneIds={131}, veteran={[EQUIP_TYPE_HEAD]=true, [EQUIP_TYPE_SHOULDERS]=false}</v>
      </c>
      <c r="AY231" s="21" t="str">
        <f t="shared" si="21"/>
        <v>, setType=LIBSETS_SETTYPE_MONSTER</v>
      </c>
      <c r="AZ231" s="21" t="str">
        <f t="shared" si="22"/>
        <v>, dropMechanic={LIBSETS_DROP_MECHANIC_MONSTER_NAME}, dropMechanicNames={['en']='Stormreeve Neidir', ['de']='Sturmvogt Neidir'}},</v>
      </c>
      <c r="BA231" s="21" t="str">
        <f t="shared" si="23"/>
        <v xml:space="preserve"> --Stormfist / Sturmfaust   [Tempest Island]</v>
      </c>
    </row>
    <row r="232" spans="1:53" x14ac:dyDescent="0.25">
      <c r="A232" s="5">
        <v>276</v>
      </c>
      <c r="B232" t="s">
        <v>1155</v>
      </c>
      <c r="C232" t="s">
        <v>29</v>
      </c>
      <c r="D232" s="3">
        <f t="shared" si="18"/>
        <v>276</v>
      </c>
      <c r="G232" s="8" t="s">
        <v>1654</v>
      </c>
      <c r="H232">
        <v>1</v>
      </c>
      <c r="I232" t="s">
        <v>1641</v>
      </c>
      <c r="J232" t="s">
        <v>97</v>
      </c>
      <c r="K232">
        <v>-1</v>
      </c>
      <c r="L232">
        <v>-1</v>
      </c>
      <c r="M232">
        <v>-1</v>
      </c>
      <c r="N232">
        <v>0</v>
      </c>
      <c r="O232" s="70" t="s">
        <v>68</v>
      </c>
      <c r="P232" s="3">
        <f>IF(AND(G232&lt;&gt;"LIBSETS_SETTYPE_BATTLEGROUND",G232&lt;&gt;"LIBSETS_SETTYPE_SPECIAL",G232&lt;&gt;"LIBSETS_SETTYPE_MYTHIC"), IF(Q232&lt;&gt;"",VLOOKUP(Q232,'ESO zone constants'!$D$2:$H$4950,5,FALSE),""),"")</f>
        <v>22</v>
      </c>
      <c r="Q232" t="str">
        <f>IF(OR(K232="",K232&lt;=0,ISERROR(K232)),IF(AND(O232&lt;&gt;"",NOT(ISERROR(O232))),O232, ""),VLOOKUP(K232,'ESO wayshrine node constants'!$A$3:$D$10003,4,FALSE))</f>
        <v>Volenfell</v>
      </c>
      <c r="S232" s="19" t="str">
        <f>IF(AND(R232&lt;&gt;"",NOT(ISERROR(R232))),R232,IF(P232&lt;&gt;"",IF(NOT(ISERROR(VLOOKUP(P232,'ESO Dungeon constants'!$D$3:$H$9999,5,FALSE))),VLOOKUP(P232,'ESO Dungeon constants'!$D$3:$I$9999,6,FALSE),VLOOKUP(P232,'ESO zone constants'!$H$2:$K$9984,4,FALSE)),""))</f>
        <v>DLC_BASE_GAME</v>
      </c>
      <c r="T232" s="3" t="str">
        <f>IF(S232&lt;&gt;"",VLOOKUP(S232,'LibSets constants'!$B$4:$C$1000,2,FALSE),"")</f>
        <v>Included in base game</v>
      </c>
      <c r="U232" s="33" t="s">
        <v>1726</v>
      </c>
      <c r="V232" s="43" t="s">
        <v>1534</v>
      </c>
      <c r="W232" s="40" t="s">
        <v>1807</v>
      </c>
      <c r="X232" s="3" t="str">
        <f>IF(G232&lt;&gt;"LIBSETS_SETTYPE_BATTLEGROUND",IF(G232&lt;&gt;"LIBSETS_SETTYPE_SPECIAL",IF(Y232&lt;&gt;"",VLOOKUP(Y232,'ESO zone constants'!$D$2:$H$4950,5,FALSE),""),""),"")</f>
        <v/>
      </c>
      <c r="Z232" s="43"/>
      <c r="AA232" s="43"/>
      <c r="AB232" s="43"/>
      <c r="AC232" s="3" t="str">
        <f>IF(G232&lt;&gt;"LIBSETS_SETTYPE_BATTLEGROUND",IF(G232&lt;&gt;"LIBSETS_SETTYPE_SPECIAL",IF(AD232&lt;&gt;"",VLOOKUP(AD232,'ESO zone constants'!$D$2:$H$4950,5,FALSE),""),""),"")</f>
        <v/>
      </c>
      <c r="AE232" s="43"/>
      <c r="AF232" s="43"/>
      <c r="AG232" s="43"/>
      <c r="AH232" s="3" t="str">
        <f>IF(G232&lt;&gt;"LIBSETS_SETTYPE_BATTLEGROUND",IF(G232&lt;&gt;"LIBSETS_SETTYPE_SPECIAL",IF(AI232&lt;&gt;"",VLOOKUP(AI232,'ESO zone constants'!$D$2:$H$4950,5,FALSE),""),""),"")</f>
        <v/>
      </c>
      <c r="AJ232" s="43"/>
      <c r="AK232" s="43"/>
      <c r="AL232" s="43"/>
      <c r="AM232" s="3" t="str">
        <f>IF(G232&lt;&gt;"LIBSETS_SETTYPE_BATTLEGROUND",IF(G232&lt;&gt;"LIBSETS_SETTYPE_SPECIAL",IF(AN232&lt;&gt;"",VLOOKUP(AN232,'ESO zone constants'!$D$2:$H$4950,5,FALSE),""),""),"")</f>
        <v/>
      </c>
      <c r="AO232" s="43"/>
      <c r="AP232" s="43"/>
      <c r="AQ232" s="43"/>
      <c r="AR232" s="3" t="str">
        <f>IF(G232&lt;&gt;"LIBSETS_SETTYPE_BATTLEGROUND",IF(G232&lt;&gt;"LIBSETS_SETTYPE_SPECIAL",IF(AS232&lt;&gt;"",VLOOKUP(AS232,'ESO zone constants'!$D$2:$H$4950,5,FALSE),""),""),"")</f>
        <v/>
      </c>
      <c r="AT232" s="43"/>
      <c r="AU232" s="43"/>
      <c r="AV232" s="43"/>
      <c r="AW232" s="21" t="str">
        <f t="shared" si="19"/>
        <v>[276] = {wayshrines={-1,-1,-1,}, dlcId=DLC_BASE_GAME</v>
      </c>
      <c r="AX232" s="21" t="str">
        <f t="shared" si="20"/>
        <v>, zoneIds={22}, veteran={[EQUIP_TYPE_HEAD]=true, [EQUIP_TYPE_SHOULDERS]=false}</v>
      </c>
      <c r="AY232" s="21" t="str">
        <f t="shared" si="21"/>
        <v>, setType=LIBSETS_SETTYPE_MONSTER</v>
      </c>
      <c r="AZ232" s="21" t="str">
        <f t="shared" si="22"/>
        <v>, dropMechanic={LIBSETS_DROP_MECHANIC_MONSTER_NAME}, dropMechanicNames={['en']='The Guardian Council', ['de']='Die Wächter'}},</v>
      </c>
      <c r="BA232" s="21" t="str">
        <f t="shared" si="23"/>
        <v xml:space="preserve"> --Tremorscale / Bebenschuppe   [Volenfell]</v>
      </c>
    </row>
    <row r="233" spans="1:53" x14ac:dyDescent="0.25">
      <c r="A233" s="5">
        <v>277</v>
      </c>
      <c r="B233" t="s">
        <v>1156</v>
      </c>
      <c r="C233" t="s">
        <v>17</v>
      </c>
      <c r="D233" s="3">
        <f t="shared" si="18"/>
        <v>277</v>
      </c>
      <c r="G233" s="8" t="s">
        <v>1654</v>
      </c>
      <c r="H233">
        <v>1</v>
      </c>
      <c r="I233" t="s">
        <v>1641</v>
      </c>
      <c r="J233" t="s">
        <v>97</v>
      </c>
      <c r="K233">
        <v>-1</v>
      </c>
      <c r="L233">
        <v>-1</v>
      </c>
      <c r="M233">
        <v>-1</v>
      </c>
      <c r="N233">
        <v>0</v>
      </c>
      <c r="O233" s="70" t="s">
        <v>57</v>
      </c>
      <c r="P233" s="3">
        <f>IF(AND(G233&lt;&gt;"LIBSETS_SETTYPE_BATTLEGROUND",G233&lt;&gt;"LIBSETS_SETTYPE_SPECIAL",G233&lt;&gt;"LIBSETS_SETTYPE_MYTHIC"), IF(Q233&lt;&gt;"",VLOOKUP(Q233,'ESO zone constants'!$D$2:$H$4950,5,FALSE),""),"")</f>
        <v>38</v>
      </c>
      <c r="Q233" t="str">
        <f>IF(OR(K233="",K233&lt;=0,ISERROR(K233)),IF(AND(O233&lt;&gt;"",NOT(ISERROR(O233))),O233, ""),VLOOKUP(K233,'ESO wayshrine node constants'!$A$3:$D$10003,4,FALSE))</f>
        <v>Blackheart Haven</v>
      </c>
      <c r="S233" s="19" t="str">
        <f>IF(AND(R233&lt;&gt;"",NOT(ISERROR(R233))),R233,IF(P233&lt;&gt;"",IF(NOT(ISERROR(VLOOKUP(P233,'ESO Dungeon constants'!$D$3:$H$9999,5,FALSE))),VLOOKUP(P233,'ESO Dungeon constants'!$D$3:$I$9999,6,FALSE),VLOOKUP(P233,'ESO zone constants'!$H$2:$K$9984,4,FALSE)),""))</f>
        <v>DLC_BASE_GAME</v>
      </c>
      <c r="T233" s="3" t="str">
        <f>IF(S233&lt;&gt;"",VLOOKUP(S233,'LibSets constants'!$B$4:$C$1000,2,FALSE),"")</f>
        <v>Included in base game</v>
      </c>
      <c r="U233" s="33" t="s">
        <v>1726</v>
      </c>
      <c r="V233" s="43" t="s">
        <v>1533</v>
      </c>
      <c r="W233" s="40" t="s">
        <v>1822</v>
      </c>
      <c r="X233" s="3" t="str">
        <f>IF(G233&lt;&gt;"LIBSETS_SETTYPE_BATTLEGROUND",IF(G233&lt;&gt;"LIBSETS_SETTYPE_SPECIAL",IF(Y233&lt;&gt;"",VLOOKUP(Y233,'ESO zone constants'!$D$2:$H$4950,5,FALSE),""),""),"")</f>
        <v/>
      </c>
      <c r="Z233" s="43"/>
      <c r="AA233" s="43"/>
      <c r="AB233" s="43"/>
      <c r="AC233" s="3" t="str">
        <f>IF(G233&lt;&gt;"LIBSETS_SETTYPE_BATTLEGROUND",IF(G233&lt;&gt;"LIBSETS_SETTYPE_SPECIAL",IF(AD233&lt;&gt;"",VLOOKUP(AD233,'ESO zone constants'!$D$2:$H$4950,5,FALSE),""),""),"")</f>
        <v/>
      </c>
      <c r="AE233" s="43"/>
      <c r="AF233" s="43"/>
      <c r="AG233" s="43"/>
      <c r="AH233" s="3" t="str">
        <f>IF(G233&lt;&gt;"LIBSETS_SETTYPE_BATTLEGROUND",IF(G233&lt;&gt;"LIBSETS_SETTYPE_SPECIAL",IF(AI233&lt;&gt;"",VLOOKUP(AI233,'ESO zone constants'!$D$2:$H$4950,5,FALSE),""),""),"")</f>
        <v/>
      </c>
      <c r="AJ233" s="43"/>
      <c r="AK233" s="43"/>
      <c r="AL233" s="43"/>
      <c r="AM233" s="3" t="str">
        <f>IF(G233&lt;&gt;"LIBSETS_SETTYPE_BATTLEGROUND",IF(G233&lt;&gt;"LIBSETS_SETTYPE_SPECIAL",IF(AN233&lt;&gt;"",VLOOKUP(AN233,'ESO zone constants'!$D$2:$H$4950,5,FALSE),""),""),"")</f>
        <v/>
      </c>
      <c r="AO233" s="43"/>
      <c r="AP233" s="43"/>
      <c r="AQ233" s="43"/>
      <c r="AR233" s="3" t="str">
        <f>IF(G233&lt;&gt;"LIBSETS_SETTYPE_BATTLEGROUND",IF(G233&lt;&gt;"LIBSETS_SETTYPE_SPECIAL",IF(AS233&lt;&gt;"",VLOOKUP(AS233,'ESO zone constants'!$D$2:$H$4950,5,FALSE),""),""),"")</f>
        <v/>
      </c>
      <c r="AT233" s="43"/>
      <c r="AU233" s="43"/>
      <c r="AV233" s="43"/>
      <c r="AW233" s="21" t="str">
        <f t="shared" si="19"/>
        <v>[277] = {wayshrines={-1,-1,-1,}, dlcId=DLC_BASE_GAME</v>
      </c>
      <c r="AX233" s="21" t="str">
        <f t="shared" si="20"/>
        <v>, zoneIds={38}, veteran={[EQUIP_TYPE_HEAD]=true, [EQUIP_TYPE_SHOULDERS]=false}</v>
      </c>
      <c r="AY233" s="21" t="str">
        <f t="shared" si="21"/>
        <v>, setType=LIBSETS_SETTYPE_MONSTER</v>
      </c>
      <c r="AZ233" s="21" t="str">
        <f t="shared" si="22"/>
        <v>, dropMechanic={LIBSETS_DROP_MECHANIC_MONSTER_NAME}, dropMechanicNames={['en']='Captain Blackheart', ['de']='Kapitän Schwarzherz'}},</v>
      </c>
      <c r="BA233" s="21" t="str">
        <f t="shared" si="23"/>
        <v xml:space="preserve"> --Pirate Skeleton / Piratenskelett   [Blackheart Haven]</v>
      </c>
    </row>
    <row r="234" spans="1:53" x14ac:dyDescent="0.25">
      <c r="A234" s="5">
        <v>278</v>
      </c>
      <c r="B234" t="s">
        <v>1157</v>
      </c>
      <c r="C234" t="s">
        <v>1158</v>
      </c>
      <c r="D234" s="3">
        <f t="shared" si="18"/>
        <v>278</v>
      </c>
      <c r="G234" s="8" t="s">
        <v>1654</v>
      </c>
      <c r="H234">
        <v>1</v>
      </c>
      <c r="I234" t="s">
        <v>1641</v>
      </c>
      <c r="J234" t="s">
        <v>97</v>
      </c>
      <c r="K234">
        <v>-1</v>
      </c>
      <c r="L234">
        <v>-1</v>
      </c>
      <c r="M234">
        <v>-1</v>
      </c>
      <c r="N234">
        <v>0</v>
      </c>
      <c r="O234" s="70" t="s">
        <v>70</v>
      </c>
      <c r="P234" s="3">
        <f>IF(AND(G234&lt;&gt;"LIBSETS_SETTYPE_BATTLEGROUND",G234&lt;&gt;"LIBSETS_SETTYPE_SPECIAL",G234&lt;&gt;"LIBSETS_SETTYPE_MYTHIC"), IF(Q234&lt;&gt;"",VLOOKUP(Q234,'ESO zone constants'!$D$2:$H$4950,5,FALSE),""),"")</f>
        <v>64</v>
      </c>
      <c r="Q234" t="str">
        <f>IF(OR(K234="",K234&lt;=0,ISERROR(K234)),IF(AND(O234&lt;&gt;"",NOT(ISERROR(O234))),O234, ""),VLOOKUP(K234,'ESO wayshrine node constants'!$A$3:$D$10003,4,FALSE))</f>
        <v>Blessed Crucible</v>
      </c>
      <c r="S234" s="19" t="str">
        <f>IF(AND(R234&lt;&gt;"",NOT(ISERROR(R234))),R234,IF(P234&lt;&gt;"",IF(NOT(ISERROR(VLOOKUP(P234,'ESO Dungeon constants'!$D$3:$H$9999,5,FALSE))),VLOOKUP(P234,'ESO Dungeon constants'!$D$3:$I$9999,6,FALSE),VLOOKUP(P234,'ESO zone constants'!$H$2:$K$9984,4,FALSE)),""))</f>
        <v>DLC_BASE_GAME</v>
      </c>
      <c r="T234" s="3" t="str">
        <f>IF(S234&lt;&gt;"",VLOOKUP(S234,'LibSets constants'!$B$4:$C$1000,2,FALSE),"")</f>
        <v>Included in base game</v>
      </c>
      <c r="U234" s="33" t="s">
        <v>1726</v>
      </c>
      <c r="V234" s="43" t="s">
        <v>1809</v>
      </c>
      <c r="W234" s="40" t="s">
        <v>1810</v>
      </c>
      <c r="X234" s="3" t="str">
        <f>IF(G234&lt;&gt;"LIBSETS_SETTYPE_BATTLEGROUND",IF(G234&lt;&gt;"LIBSETS_SETTYPE_SPECIAL",IF(Y234&lt;&gt;"",VLOOKUP(Y234,'ESO zone constants'!$D$2:$H$4950,5,FALSE),""),""),"")</f>
        <v/>
      </c>
      <c r="Z234" s="43"/>
      <c r="AA234" s="43"/>
      <c r="AB234" s="43"/>
      <c r="AC234" s="3" t="str">
        <f>IF(G234&lt;&gt;"LIBSETS_SETTYPE_BATTLEGROUND",IF(G234&lt;&gt;"LIBSETS_SETTYPE_SPECIAL",IF(AD234&lt;&gt;"",VLOOKUP(AD234,'ESO zone constants'!$D$2:$H$4950,5,FALSE),""),""),"")</f>
        <v/>
      </c>
      <c r="AE234" s="43"/>
      <c r="AF234" s="43"/>
      <c r="AG234" s="43"/>
      <c r="AH234" s="3" t="str">
        <f>IF(G234&lt;&gt;"LIBSETS_SETTYPE_BATTLEGROUND",IF(G234&lt;&gt;"LIBSETS_SETTYPE_SPECIAL",IF(AI234&lt;&gt;"",VLOOKUP(AI234,'ESO zone constants'!$D$2:$H$4950,5,FALSE),""),""),"")</f>
        <v/>
      </c>
      <c r="AJ234" s="43"/>
      <c r="AK234" s="43"/>
      <c r="AL234" s="43"/>
      <c r="AM234" s="3" t="str">
        <f>IF(G234&lt;&gt;"LIBSETS_SETTYPE_BATTLEGROUND",IF(G234&lt;&gt;"LIBSETS_SETTYPE_SPECIAL",IF(AN234&lt;&gt;"",VLOOKUP(AN234,'ESO zone constants'!$D$2:$H$4950,5,FALSE),""),""),"")</f>
        <v/>
      </c>
      <c r="AO234" s="43"/>
      <c r="AP234" s="43"/>
      <c r="AQ234" s="43"/>
      <c r="AR234" s="3" t="str">
        <f>IF(G234&lt;&gt;"LIBSETS_SETTYPE_BATTLEGROUND",IF(G234&lt;&gt;"LIBSETS_SETTYPE_SPECIAL",IF(AS234&lt;&gt;"",VLOOKUP(AS234,'ESO zone constants'!$D$2:$H$4950,5,FALSE),""),""),"")</f>
        <v/>
      </c>
      <c r="AT234" s="43"/>
      <c r="AU234" s="43"/>
      <c r="AV234" s="43"/>
      <c r="AW234" s="21" t="str">
        <f t="shared" si="19"/>
        <v>[278] = {wayshrines={-1,-1,-1,}, dlcId=DLC_BASE_GAME</v>
      </c>
      <c r="AX234" s="21" t="str">
        <f t="shared" si="20"/>
        <v>, zoneIds={64}, veteran={[EQUIP_TYPE_HEAD]=true, [EQUIP_TYPE_SHOULDERS]=false}</v>
      </c>
      <c r="AY234" s="21" t="str">
        <f t="shared" si="21"/>
        <v>, setType=LIBSETS_SETTYPE_MONSTER</v>
      </c>
      <c r="AZ234" s="21" t="str">
        <f t="shared" si="22"/>
        <v>, dropMechanic={LIBSETS_DROP_MECHANIC_MONSTER_NAME}, dropMechanicNames={['en']='The Lava Queen', ['de']='Die Lavakönigin'}},</v>
      </c>
      <c r="BA234" s="21" t="str">
        <f t="shared" si="23"/>
        <v xml:space="preserve"> --The Troll King / Trollkönig   [Blessed Crucible]</v>
      </c>
    </row>
    <row r="235" spans="1:53" x14ac:dyDescent="0.25">
      <c r="A235" s="5">
        <v>279</v>
      </c>
      <c r="B235" t="s">
        <v>19</v>
      </c>
      <c r="C235" t="s">
        <v>19</v>
      </c>
      <c r="D235" s="3">
        <f t="shared" si="18"/>
        <v>279</v>
      </c>
      <c r="G235" s="8" t="s">
        <v>1654</v>
      </c>
      <c r="H235">
        <v>1</v>
      </c>
      <c r="I235" t="s">
        <v>1641</v>
      </c>
      <c r="J235" t="s">
        <v>97</v>
      </c>
      <c r="K235">
        <v>-1</v>
      </c>
      <c r="L235">
        <v>-1</v>
      </c>
      <c r="M235">
        <v>-1</v>
      </c>
      <c r="N235">
        <v>0</v>
      </c>
      <c r="O235" s="70" t="s">
        <v>59</v>
      </c>
      <c r="P235" s="3">
        <f>IF(AND(G235&lt;&gt;"LIBSETS_SETTYPE_BATTLEGROUND",G235&lt;&gt;"LIBSETS_SETTYPE_SPECIAL",G235&lt;&gt;"LIBSETS_SETTYPE_MYTHIC"), IF(Q235&lt;&gt;"",VLOOKUP(Q235,'ESO zone constants'!$D$2:$H$4950,5,FALSE),""),"")</f>
        <v>31</v>
      </c>
      <c r="Q235" t="str">
        <f>IF(OR(K235="",K235&lt;=0,ISERROR(K235)),IF(AND(O235&lt;&gt;"",NOT(ISERROR(O235))),O235, ""),VLOOKUP(K235,'ESO wayshrine node constants'!$A$3:$D$10003,4,FALSE))</f>
        <v>Selene's Web</v>
      </c>
      <c r="S235" s="19" t="str">
        <f>IF(AND(R235&lt;&gt;"",NOT(ISERROR(R235))),R235,IF(P235&lt;&gt;"",IF(NOT(ISERROR(VLOOKUP(P235,'ESO Dungeon constants'!$D$3:$H$9999,5,FALSE))),VLOOKUP(P235,'ESO Dungeon constants'!$D$3:$I$9999,6,FALSE),VLOOKUP(P235,'ESO zone constants'!$H$2:$K$9984,4,FALSE)),""))</f>
        <v>DLC_BASE_GAME</v>
      </c>
      <c r="T235" s="3" t="str">
        <f>IF(S235&lt;&gt;"",VLOOKUP(S235,'LibSets constants'!$B$4:$C$1000,2,FALSE),"")</f>
        <v>Included in base game</v>
      </c>
      <c r="U235" s="33" t="s">
        <v>1726</v>
      </c>
      <c r="V235" s="40" t="s">
        <v>19</v>
      </c>
      <c r="W235" s="40" t="s">
        <v>19</v>
      </c>
      <c r="X235" s="3" t="str">
        <f>IF(G235&lt;&gt;"LIBSETS_SETTYPE_BATTLEGROUND",IF(G235&lt;&gt;"LIBSETS_SETTYPE_SPECIAL",IF(Y235&lt;&gt;"",VLOOKUP(Y235,'ESO zone constants'!$D$2:$H$4950,5,FALSE),""),""),"")</f>
        <v/>
      </c>
      <c r="Z235" s="43"/>
      <c r="AA235" s="43"/>
      <c r="AB235" s="43"/>
      <c r="AC235" s="3" t="str">
        <f>IF(G235&lt;&gt;"LIBSETS_SETTYPE_BATTLEGROUND",IF(G235&lt;&gt;"LIBSETS_SETTYPE_SPECIAL",IF(AD235&lt;&gt;"",VLOOKUP(AD235,'ESO zone constants'!$D$2:$H$4950,5,FALSE),""),""),"")</f>
        <v/>
      </c>
      <c r="AE235" s="43"/>
      <c r="AF235" s="43"/>
      <c r="AG235" s="43"/>
      <c r="AH235" s="3" t="str">
        <f>IF(G235&lt;&gt;"LIBSETS_SETTYPE_BATTLEGROUND",IF(G235&lt;&gt;"LIBSETS_SETTYPE_SPECIAL",IF(AI235&lt;&gt;"",VLOOKUP(AI235,'ESO zone constants'!$D$2:$H$4950,5,FALSE),""),""),"")</f>
        <v/>
      </c>
      <c r="AJ235" s="43"/>
      <c r="AK235" s="43"/>
      <c r="AL235" s="43"/>
      <c r="AM235" s="3" t="str">
        <f>IF(G235&lt;&gt;"LIBSETS_SETTYPE_BATTLEGROUND",IF(G235&lt;&gt;"LIBSETS_SETTYPE_SPECIAL",IF(AN235&lt;&gt;"",VLOOKUP(AN235,'ESO zone constants'!$D$2:$H$4950,5,FALSE),""),""),"")</f>
        <v/>
      </c>
      <c r="AO235" s="43"/>
      <c r="AP235" s="43"/>
      <c r="AQ235" s="43"/>
      <c r="AR235" s="3" t="str">
        <f>IF(G235&lt;&gt;"LIBSETS_SETTYPE_BATTLEGROUND",IF(G235&lt;&gt;"LIBSETS_SETTYPE_SPECIAL",IF(AS235&lt;&gt;"",VLOOKUP(AS235,'ESO zone constants'!$D$2:$H$4950,5,FALSE),""),""),"")</f>
        <v/>
      </c>
      <c r="AT235" s="43"/>
      <c r="AU235" s="43"/>
      <c r="AV235" s="43"/>
      <c r="AW235" s="21" t="str">
        <f t="shared" si="19"/>
        <v>[279] = {wayshrines={-1,-1,-1,}, dlcId=DLC_BASE_GAME</v>
      </c>
      <c r="AX235" s="21" t="str">
        <f t="shared" si="20"/>
        <v>, zoneIds={31}, veteran={[EQUIP_TYPE_HEAD]=true, [EQUIP_TYPE_SHOULDERS]=false}</v>
      </c>
      <c r="AY235" s="21" t="str">
        <f t="shared" si="21"/>
        <v>, setType=LIBSETS_SETTYPE_MONSTER</v>
      </c>
      <c r="AZ235" s="21" t="str">
        <f t="shared" si="22"/>
        <v>, dropMechanic={LIBSETS_DROP_MECHANIC_MONSTER_NAME}, dropMechanicNames={['en']='Selene', ['de']='Selene'}},</v>
      </c>
      <c r="BA235" s="21" t="str">
        <f t="shared" si="23"/>
        <v xml:space="preserve"> --Selene / Selene   [Selene's Web]</v>
      </c>
    </row>
    <row r="236" spans="1:53" x14ac:dyDescent="0.25">
      <c r="A236" s="5">
        <v>280</v>
      </c>
      <c r="B236" t="s">
        <v>6</v>
      </c>
      <c r="C236" t="s">
        <v>6</v>
      </c>
      <c r="D236" s="3">
        <f t="shared" si="18"/>
        <v>280</v>
      </c>
      <c r="G236" s="8" t="s">
        <v>1654</v>
      </c>
      <c r="H236">
        <v>1</v>
      </c>
      <c r="I236" t="s">
        <v>1641</v>
      </c>
      <c r="J236" t="s">
        <v>97</v>
      </c>
      <c r="K236">
        <v>-1</v>
      </c>
      <c r="L236">
        <v>-1</v>
      </c>
      <c r="M236">
        <v>-1</v>
      </c>
      <c r="N236">
        <v>0</v>
      </c>
      <c r="O236" s="70" t="s">
        <v>47</v>
      </c>
      <c r="P236" s="3">
        <f>IF(AND(G236&lt;&gt;"LIBSETS_SETTYPE_BATTLEGROUND",G236&lt;&gt;"LIBSETS_SETTYPE_SPECIAL",G236&lt;&gt;"LIBSETS_SETTYPE_MYTHIC"), IF(Q236&lt;&gt;"",VLOOKUP(Q236,'ESO zone constants'!$D$2:$H$4950,5,FALSE),""),"")</f>
        <v>11</v>
      </c>
      <c r="Q236" t="str">
        <f>IF(OR(K236="",K236&lt;=0,ISERROR(K236)),IF(AND(O236&lt;&gt;"",NOT(ISERROR(O236))),O236, ""),VLOOKUP(K236,'ESO wayshrine node constants'!$A$3:$D$10003,4,FALSE))</f>
        <v>Vaults of Madness</v>
      </c>
      <c r="S236" s="19" t="str">
        <f>IF(AND(R236&lt;&gt;"",NOT(ISERROR(R236))),R236,IF(P236&lt;&gt;"",IF(NOT(ISERROR(VLOOKUP(P236,'ESO Dungeon constants'!$D$3:$H$9999,5,FALSE))),VLOOKUP(P236,'ESO Dungeon constants'!$D$3:$I$9999,6,FALSE),VLOOKUP(P236,'ESO zone constants'!$H$2:$K$9984,4,FALSE)),""))</f>
        <v>DLC_BASE_GAME</v>
      </c>
      <c r="T236" s="3" t="str">
        <f>IF(S236&lt;&gt;"",VLOOKUP(S236,'LibSets constants'!$B$4:$C$1000,2,FALSE),"")</f>
        <v>Included in base game</v>
      </c>
      <c r="U236" s="33" t="s">
        <v>1726</v>
      </c>
      <c r="V236" s="43" t="s">
        <v>1735</v>
      </c>
      <c r="W236" s="43" t="s">
        <v>1816</v>
      </c>
      <c r="X236" s="3" t="str">
        <f>IF(G236&lt;&gt;"LIBSETS_SETTYPE_BATTLEGROUND",IF(G236&lt;&gt;"LIBSETS_SETTYPE_SPECIAL",IF(Y236&lt;&gt;"",VLOOKUP(Y236,'ESO zone constants'!$D$2:$H$4950,5,FALSE),""),""),"")</f>
        <v/>
      </c>
      <c r="Z236" s="43"/>
      <c r="AA236" s="43"/>
      <c r="AB236" s="43"/>
      <c r="AC236" s="3" t="str">
        <f>IF(G236&lt;&gt;"LIBSETS_SETTYPE_BATTLEGROUND",IF(G236&lt;&gt;"LIBSETS_SETTYPE_SPECIAL",IF(AD236&lt;&gt;"",VLOOKUP(AD236,'ESO zone constants'!$D$2:$H$4950,5,FALSE),""),""),"")</f>
        <v/>
      </c>
      <c r="AE236" s="43"/>
      <c r="AF236" s="43"/>
      <c r="AG236" s="43"/>
      <c r="AH236" s="3" t="str">
        <f>IF(G236&lt;&gt;"LIBSETS_SETTYPE_BATTLEGROUND",IF(G236&lt;&gt;"LIBSETS_SETTYPE_SPECIAL",IF(AI236&lt;&gt;"",VLOOKUP(AI236,'ESO zone constants'!$D$2:$H$4950,5,FALSE),""),""),"")</f>
        <v/>
      </c>
      <c r="AJ236" s="43"/>
      <c r="AK236" s="43"/>
      <c r="AL236" s="43"/>
      <c r="AM236" s="3" t="str">
        <f>IF(G236&lt;&gt;"LIBSETS_SETTYPE_BATTLEGROUND",IF(G236&lt;&gt;"LIBSETS_SETTYPE_SPECIAL",IF(AN236&lt;&gt;"",VLOOKUP(AN236,'ESO zone constants'!$D$2:$H$4950,5,FALSE),""),""),"")</f>
        <v/>
      </c>
      <c r="AO236" s="43"/>
      <c r="AP236" s="43"/>
      <c r="AQ236" s="43"/>
      <c r="AR236" s="3" t="str">
        <f>IF(G236&lt;&gt;"LIBSETS_SETTYPE_BATTLEGROUND",IF(G236&lt;&gt;"LIBSETS_SETTYPE_SPECIAL",IF(AS236&lt;&gt;"",VLOOKUP(AS236,'ESO zone constants'!$D$2:$H$4950,5,FALSE),""),""),"")</f>
        <v/>
      </c>
      <c r="AT236" s="43"/>
      <c r="AU236" s="43"/>
      <c r="AV236" s="43"/>
      <c r="AW236" s="21" t="str">
        <f t="shared" si="19"/>
        <v>[280] = {wayshrines={-1,-1,-1,}, dlcId=DLC_BASE_GAME</v>
      </c>
      <c r="AX236" s="21" t="str">
        <f t="shared" si="20"/>
        <v>, zoneIds={11}, veteran={[EQUIP_TYPE_HEAD]=true, [EQUIP_TYPE_SHOULDERS]=false}</v>
      </c>
      <c r="AY236" s="21" t="str">
        <f t="shared" si="21"/>
        <v>, setType=LIBSETS_SETTYPE_MONSTER</v>
      </c>
      <c r="AZ236" s="21" t="str">
        <f t="shared" si="22"/>
        <v>, dropMechanic={LIBSETS_DROP_MECHANIC_MONSTER_NAME}, dropMechanicNames={['en']='Mad Architect', ['de']='Der Verrückte Architekt'}},</v>
      </c>
      <c r="BA236" s="21" t="str">
        <f t="shared" si="23"/>
        <v xml:space="preserve"> --Grothdarr / Grothdarr   [Vaults of Madness]</v>
      </c>
    </row>
    <row r="237" spans="1:53" x14ac:dyDescent="0.25">
      <c r="A237" s="12">
        <v>281</v>
      </c>
      <c r="B237" t="s">
        <v>1159</v>
      </c>
      <c r="C237" t="s">
        <v>1160</v>
      </c>
      <c r="D237" s="3">
        <f t="shared" si="18"/>
        <v>281</v>
      </c>
      <c r="G237" s="8" t="s">
        <v>1655</v>
      </c>
      <c r="I237" t="s">
        <v>97</v>
      </c>
      <c r="J237" t="s">
        <v>97</v>
      </c>
      <c r="K237">
        <v>-1</v>
      </c>
      <c r="L237">
        <v>-1</v>
      </c>
      <c r="M237">
        <v>-1</v>
      </c>
      <c r="N237">
        <v>0</v>
      </c>
      <c r="O237" s="70" t="s">
        <v>391</v>
      </c>
      <c r="P237" s="3">
        <f>IF(AND(G237&lt;&gt;"LIBSETS_SETTYPE_BATTLEGROUND",G237&lt;&gt;"LIBSETS_SETTYPE_SPECIAL",G237&lt;&gt;"LIBSETS_SETTYPE_MYTHIC"), IF(Q237&lt;&gt;"",VLOOKUP(Q237,'ESO zone constants'!$D$2:$H$4950,5,FALSE),""),"")</f>
        <v>534</v>
      </c>
      <c r="Q237" t="str">
        <f>IF(OR(K237="",K237&lt;=0,ISERROR(K237)),IF(AND(O237&lt;&gt;"",NOT(ISERROR(O237))),O237, ""),VLOOKUP(K237,'ESO wayshrine node constants'!$A$3:$D$10003,4,FALSE))</f>
        <v>Stros M'Kai</v>
      </c>
      <c r="S237" s="19" t="str">
        <f>IF(AND(R237&lt;&gt;"",NOT(ISERROR(R237))),R237,IF(P237&lt;&gt;"",IF(NOT(ISERROR(VLOOKUP(P237,'ESO Dungeon constants'!$D$3:$H$9999,5,FALSE))),VLOOKUP(P237,'ESO Dungeon constants'!$D$3:$I$9999,6,FALSE),VLOOKUP(P237,'ESO zone constants'!$H$2:$K$9984,4,FALSE)),""))</f>
        <v>DLC_BASE_GAME</v>
      </c>
      <c r="T237" s="3" t="str">
        <f>IF(S237&lt;&gt;"",VLOOKUP(S237,'LibSets constants'!$B$4:$C$1000,2,FALSE),"")</f>
        <v>Included in base game</v>
      </c>
      <c r="U237" s="33" t="s">
        <v>1742</v>
      </c>
      <c r="V237" s="41" t="str">
        <f>IF(U237&lt;&gt;"",IF(U237&lt;&gt;"LIBSETS_DROP_MECHANIC_MONSTER_NAME",VLOOKUP(U237,'LibSets constants'!$I$4:$L$1000,3,FALSE),""),"")</f>
        <v>Delve bosses have a chance to drop a waist or feet.</v>
      </c>
      <c r="W237" s="41" t="str">
        <f>IF(U237&lt;&gt;"",IF(U237&lt;&gt;"LIBSETS_DROP_MECHANIC_MONSTER_NAME",VLOOKUP(U237,'LibSets constants'!$I$4:$L$1000,4,FALSE),""),"")</f>
        <v>Bosse in Gewölben haben die Chance, eine Taille oder Füße fallen zu lassen.</v>
      </c>
      <c r="X237" s="3">
        <f>IF(G237&lt;&gt;"LIBSETS_SETTYPE_BATTLEGROUND",IF(G237&lt;&gt;"LIBSETS_SETTYPE_SPECIAL",IF(Y237&lt;&gt;"",VLOOKUP(Y237,'ESO zone constants'!$D$2:$H$4950,5,FALSE),""),""),"")</f>
        <v>537</v>
      </c>
      <c r="Y237" s="4" t="s">
        <v>393</v>
      </c>
      <c r="Z237" s="42" t="s">
        <v>1743</v>
      </c>
      <c r="AA237" s="41" t="str">
        <f>IF(Z237&lt;&gt;"",IF(Z237&lt;&gt;"LIBSETS_DROP_MECHANIC_MONSTER_NAME",VLOOKUP(Z237,'LibSets constants'!$I$4:$L$1000,3,FALSE),""),"")</f>
        <v>Overland group bosses have a 100% chance to drop head, chest, legs, or weapon.</v>
      </c>
      <c r="AB237" s="41" t="str">
        <f>IF(Z237&lt;&gt;"",IF(Z237&lt;&gt;"LIBSETS_DROP_MECHANIC_MONSTER_NAME",VLOOKUP(Z237,'LibSets constants'!$I$4:$L$1000,4,FALSE),""),"")</f>
        <v>Überland Gruppenbosse haben eine Chance von 100%, Kopf, Brust, Beine oder Waffen fallen zu lassen.</v>
      </c>
      <c r="AC237" s="3" t="str">
        <f>IF(G237&lt;&gt;"LIBSETS_SETTYPE_BATTLEGROUND",IF(G237&lt;&gt;"LIBSETS_SETTYPE_SPECIAL",IF(AD237&lt;&gt;"",VLOOKUP(AD237,'ESO zone constants'!$D$2:$H$4950,5,FALSE),""),""),"")</f>
        <v/>
      </c>
      <c r="AE237" s="42" t="s">
        <v>1744</v>
      </c>
      <c r="AF237" s="41" t="str">
        <f>IF(AE237&lt;&gt;"",IF(AE237&lt;&gt;"LIBSETS_DROP_MECHANIC_MONSTER_NAME",VLOOKUP(AE237,'LibSets constants'!$I$4:$L$1000,3,FALSE),""),"")</f>
        <v>Public dungeon bosses have a chance to drop a shoulder, hand, or weapon.</v>
      </c>
      <c r="AG237" s="41" t="str">
        <f>IF(AE237&lt;&gt;"",IF(AE237&lt;&gt;"LIBSETS_DROP_MECHANIC_MONSTER_NAME",VLOOKUP(AE237,'LibSets constants'!$I$4:$L$1000,4,FALSE),""),"")</f>
        <v>Öffentliche Dungeon-Bosse haben die Möglichkeit, eine Schulter, Handschuhe oder eine Waffe fallen zu lassen.</v>
      </c>
      <c r="AH237" s="3" t="str">
        <f>IF(G237&lt;&gt;"LIBSETS_SETTYPE_BATTLEGROUND",IF(G237&lt;&gt;"LIBSETS_SETTYPE_SPECIAL",IF(AI237&lt;&gt;"",VLOOKUP(AI237,'ESO zone constants'!$D$2:$H$4950,5,FALSE),""),""),"")</f>
        <v/>
      </c>
      <c r="AJ237" s="42" t="s">
        <v>1745</v>
      </c>
      <c r="AK237" s="41" t="str">
        <f>IF(AJ237&lt;&gt;"",IF(AJ237&lt;&gt;"LIBSETS_DROP_MECHANIC_MONSTER_NAME",VLOOKUP(AJ237,'LibSets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7" s="41" t="str">
        <f>IF(AJ237&lt;&gt;"",IF(AJ237&lt;&gt;"LIBSETS_DROP_MECHANIC_MONSTER_NAME",VLOOKUP(AJ237,'LibSets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7" s="3">
        <f>IF(G237&lt;&gt;"LIBSETS_SETTYPE_BATTLEGROUND",IF(G237&lt;&gt;"LIBSETS_SETTYPE_SPECIAL",IF(AN237&lt;&gt;"",VLOOKUP(AN237,'ESO zone constants'!$D$2:$H$4950,5,FALSE),""),""),"")</f>
        <v>280</v>
      </c>
      <c r="AN237" s="4" t="s">
        <v>203</v>
      </c>
      <c r="AO237" s="65"/>
      <c r="AP237" s="41" t="str">
        <f>IF(AO237&lt;&gt;"",IF(AO237&lt;&gt;"LIBSETS_DROP_MECHANIC_MONSTER_NAME",VLOOKUP(AO237,'LibSets constants'!$I$4:$L$1000,3,FALSE),""),"")</f>
        <v/>
      </c>
      <c r="AQ237" s="41" t="str">
        <f>IF(AO237&lt;&gt;"",IF(AO237&lt;&gt;"LIBSETS_DROP_MECHANIC_MONSTER_NAME",VLOOKUP(AO237,'LibSets constants'!$I$4:$L$1000,4,FALSE),""),"")</f>
        <v/>
      </c>
      <c r="AR237" s="3">
        <f>IF(G237&lt;&gt;"LIBSETS_SETTYPE_BATTLEGROUND",IF(G237&lt;&gt;"LIBSETS_SETTYPE_SPECIAL",IF(AS237&lt;&gt;"",VLOOKUP(AS237,'ESO zone constants'!$D$2:$H$4950,5,FALSE),""),""),"")</f>
        <v>280</v>
      </c>
      <c r="AS237" s="4" t="s">
        <v>203</v>
      </c>
      <c r="AT237" s="65"/>
      <c r="AU237" s="41" t="str">
        <f>IF(AT237&lt;&gt;"",IF(AT237&lt;&gt;"LIBSETS_DROP_MECHANIC_MONSTER_NAME",VLOOKUP(AT237,'LibSets constants'!$I$4:$L$1000,3,FALSE),""),"")</f>
        <v/>
      </c>
      <c r="AV237" s="41" t="str">
        <f>IF(AT237&lt;&gt;"",IF(AT237&lt;&gt;"LIBSETS_DROP_MECHANIC_MONSTER_NAME",VLOOKUP(AT237,'LibSets constants'!$I$4:$L$1000,4,FALSE),""),"")</f>
        <v/>
      </c>
      <c r="AW237" s="21" t="str">
        <f t="shared" si="19"/>
        <v>[281] = {wayshrines={-1,-1,-1,}, dlcId=DLC_BASE_GAME</v>
      </c>
      <c r="AX237" s="21" t="str">
        <f t="shared" si="20"/>
        <v>, zoneIds={534,537,280,280}, veteran=false</v>
      </c>
      <c r="AY237" s="21" t="str">
        <f t="shared" si="21"/>
        <v>, setType=LIBSETS_SETTYPE_OVERLAND</v>
      </c>
      <c r="AZ237" s="21" t="str">
        <f t="shared" si="22"/>
        <v>, dropMechanic={LIBSETS_DROP_MECHANIC_OVERLAND_BOSS_DELVE,LIBSETS_DROP_MECHANIC_OVERLAND_WORLDBOSS,LIBSETS_DROP_MECHANIC_OVERLAND_BOSS_PUBLIC_DUNGEON,LIBSETS_DROP_MECHANIC_OVERLAND_CHEST}},</v>
      </c>
      <c r="BA237" s="21" t="str">
        <f t="shared" si="23"/>
        <v xml:space="preserve"> --Armor of the Trainee / Rüstung des Auszubildenden   [Stros M'Kai, Khenarthi's Roost, Bleakrock Isle, Bleakrock Isle]</v>
      </c>
    </row>
    <row r="238" spans="1:53" x14ac:dyDescent="0.25">
      <c r="A238" s="12">
        <v>282</v>
      </c>
      <c r="B238" t="s">
        <v>1161</v>
      </c>
      <c r="C238" t="s">
        <v>1162</v>
      </c>
      <c r="D238" s="3">
        <f t="shared" si="18"/>
        <v>282</v>
      </c>
      <c r="G238" s="8" t="s">
        <v>1655</v>
      </c>
      <c r="I238" t="s">
        <v>97</v>
      </c>
      <c r="J238" t="s">
        <v>97</v>
      </c>
      <c r="K238">
        <v>-1</v>
      </c>
      <c r="L238">
        <v>-1</v>
      </c>
      <c r="M238">
        <v>-1</v>
      </c>
      <c r="N238">
        <v>0</v>
      </c>
      <c r="O238" s="70" t="s">
        <v>111</v>
      </c>
      <c r="P238" s="3">
        <f>IF(AND(G238&lt;&gt;"LIBSETS_SETTYPE_BATTLEGROUND",G238&lt;&gt;"LIBSETS_SETTYPE_SPECIAL",G238&lt;&gt;"LIBSETS_SETTYPE_MYTHIC"), IF(Q238&lt;&gt;"",VLOOKUP(Q238,'ESO zone constants'!$D$2:$H$4950,5,FALSE),""),"")</f>
        <v>20</v>
      </c>
      <c r="Q238" t="str">
        <f>IF(OR(K238="",K238&lt;=0,ISERROR(K238)),IF(AND(O238&lt;&gt;"",NOT(ISERROR(O238))),O238, ""),VLOOKUP(K238,'ESO wayshrine node constants'!$A$3:$D$10003,4,FALSE))</f>
        <v>Rivenspire</v>
      </c>
      <c r="S238" s="19" t="str">
        <f>IF(AND(R238&lt;&gt;"",NOT(ISERROR(R238))),R238,IF(P238&lt;&gt;"",IF(NOT(ISERROR(VLOOKUP(P238,'ESO Dungeon constants'!$D$3:$H$9999,5,FALSE))),VLOOKUP(P238,'ESO Dungeon constants'!$D$3:$I$9999,6,FALSE),VLOOKUP(P238,'ESO zone constants'!$H$2:$K$9984,4,FALSE)),""))</f>
        <v>DLC_BASE_GAME</v>
      </c>
      <c r="T238" s="3" t="str">
        <f>IF(S238&lt;&gt;"",VLOOKUP(S238,'LibSets constants'!$B$4:$C$1000,2,FALSE),"")</f>
        <v>Included in base game</v>
      </c>
      <c r="U238" s="33" t="s">
        <v>1742</v>
      </c>
      <c r="V238" s="41" t="str">
        <f>IF(U238&lt;&gt;"",IF(U238&lt;&gt;"LIBSETS_DROP_MECHANIC_MONSTER_NAME",VLOOKUP(U238,'LibSets constants'!$I$4:$L$1000,3,FALSE),""),"")</f>
        <v>Delve bosses have a chance to drop a waist or feet.</v>
      </c>
      <c r="W238" s="41" t="str">
        <f>IF(U238&lt;&gt;"",IF(U238&lt;&gt;"LIBSETS_DROP_MECHANIC_MONSTER_NAME",VLOOKUP(U238,'LibSets constants'!$I$4:$L$1000,4,FALSE),""),"")</f>
        <v>Bosse in Gewölben haben die Chance, eine Taille oder Füße fallen zu lassen.</v>
      </c>
      <c r="X238" s="3" t="str">
        <f>IF(G238&lt;&gt;"LIBSETS_SETTYPE_BATTLEGROUND",IF(G238&lt;&gt;"LIBSETS_SETTYPE_SPECIAL",IF(Y238&lt;&gt;"",VLOOKUP(Y238,'ESO zone constants'!$D$2:$H$4950,5,FALSE),""),""),"")</f>
        <v/>
      </c>
      <c r="Z238" s="42" t="s">
        <v>1743</v>
      </c>
      <c r="AA238" s="41" t="str">
        <f>IF(Z238&lt;&gt;"",IF(Z238&lt;&gt;"LIBSETS_DROP_MECHANIC_MONSTER_NAME",VLOOKUP(Z238,'LibSets constants'!$I$4:$L$1000,3,FALSE),""),"")</f>
        <v>Overland group bosses have a 100% chance to drop head, chest, legs, or weapon.</v>
      </c>
      <c r="AB238" s="41" t="str">
        <f>IF(Z238&lt;&gt;"",IF(Z238&lt;&gt;"LIBSETS_DROP_MECHANIC_MONSTER_NAME",VLOOKUP(Z238,'LibSets constants'!$I$4:$L$1000,4,FALSE),""),"")</f>
        <v>Überland Gruppenbosse haben eine Chance von 100%, Kopf, Brust, Beine oder Waffen fallen zu lassen.</v>
      </c>
      <c r="AC238" s="3" t="str">
        <f>IF(G238&lt;&gt;"LIBSETS_SETTYPE_BATTLEGROUND",IF(G238&lt;&gt;"LIBSETS_SETTYPE_SPECIAL",IF(AD238&lt;&gt;"",VLOOKUP(AD238,'ESO zone constants'!$D$2:$H$4950,5,FALSE),""),""),"")</f>
        <v/>
      </c>
      <c r="AE238" s="42" t="s">
        <v>1744</v>
      </c>
      <c r="AF238" s="41" t="str">
        <f>IF(AE238&lt;&gt;"",IF(AE238&lt;&gt;"LIBSETS_DROP_MECHANIC_MONSTER_NAME",VLOOKUP(AE238,'LibSets constants'!$I$4:$L$1000,3,FALSE),""),"")</f>
        <v>Public dungeon bosses have a chance to drop a shoulder, hand, or weapon.</v>
      </c>
      <c r="AG238" s="41" t="str">
        <f>IF(AE238&lt;&gt;"",IF(AE238&lt;&gt;"LIBSETS_DROP_MECHANIC_MONSTER_NAME",VLOOKUP(AE238,'LibSets constants'!$I$4:$L$1000,4,FALSE),""),"")</f>
        <v>Öffentliche Dungeon-Bosse haben die Möglichkeit, eine Schulter, Handschuhe oder eine Waffe fallen zu lassen.</v>
      </c>
      <c r="AH238" s="3" t="str">
        <f>IF(G238&lt;&gt;"LIBSETS_SETTYPE_BATTLEGROUND",IF(G238&lt;&gt;"LIBSETS_SETTYPE_SPECIAL",IF(AI238&lt;&gt;"",VLOOKUP(AI238,'ESO zone constants'!$D$2:$H$4950,5,FALSE),""),""),"")</f>
        <v/>
      </c>
      <c r="AJ238" s="42" t="s">
        <v>1745</v>
      </c>
      <c r="AK238" s="41" t="str">
        <f>IF(AJ238&lt;&gt;"",IF(AJ238&lt;&gt;"LIBSETS_DROP_MECHANIC_MONSTER_NAME",VLOOKUP(AJ238,'LibSets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8" s="41" t="str">
        <f>IF(AJ238&lt;&gt;"",IF(AJ238&lt;&gt;"LIBSETS_DROP_MECHANIC_MONSTER_NAME",VLOOKUP(AJ238,'LibSets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8" s="3" t="str">
        <f>IF(G238&lt;&gt;"LIBSETS_SETTYPE_BATTLEGROUND",IF(G238&lt;&gt;"LIBSETS_SETTYPE_SPECIAL",IF(AN238&lt;&gt;"",VLOOKUP(AN238,'ESO zone constants'!$D$2:$H$4950,5,FALSE),""),""),"")</f>
        <v/>
      </c>
      <c r="AO238" s="42"/>
      <c r="AP238" s="41" t="str">
        <f>IF(AO238&lt;&gt;"",IF(AO238&lt;&gt;"LIBSETS_DROP_MECHANIC_MONSTER_NAME",VLOOKUP(AO238,'LibSets constants'!$I$4:$L$1000,3,FALSE),""),"")</f>
        <v/>
      </c>
      <c r="AQ238" s="41" t="str">
        <f>IF(AO238&lt;&gt;"",IF(AO238&lt;&gt;"LIBSETS_DROP_MECHANIC_MONSTER_NAME",VLOOKUP(AO238,'LibSets constants'!$I$4:$L$1000,4,FALSE),""),"")</f>
        <v/>
      </c>
      <c r="AR238" s="3" t="str">
        <f>IF(G238&lt;&gt;"LIBSETS_SETTYPE_BATTLEGROUND",IF(G238&lt;&gt;"LIBSETS_SETTYPE_SPECIAL",IF(AS238&lt;&gt;"",VLOOKUP(AS238,'ESO zone constants'!$D$2:$H$4950,5,FALSE),""),""),"")</f>
        <v/>
      </c>
      <c r="AT238" s="42"/>
      <c r="AU238" s="41" t="str">
        <f>IF(AT238&lt;&gt;"",IF(AT238&lt;&gt;"LIBSETS_DROP_MECHANIC_MONSTER_NAME",VLOOKUP(AT238,'LibSets constants'!$I$4:$L$1000,3,FALSE),""),"")</f>
        <v/>
      </c>
      <c r="AV238" s="41" t="str">
        <f>IF(AT238&lt;&gt;"",IF(AT238&lt;&gt;"LIBSETS_DROP_MECHANIC_MONSTER_NAME",VLOOKUP(AT238,'LibSets constants'!$I$4:$L$1000,4,FALSE),""),"")</f>
        <v/>
      </c>
      <c r="AW238" s="21" t="str">
        <f t="shared" si="19"/>
        <v>[282] = {wayshrines={-1,-1,-1,}, dlcId=DLC_BASE_GAME</v>
      </c>
      <c r="AX238" s="21" t="str">
        <f t="shared" si="20"/>
        <v>, zoneIds={20}, veteran=false</v>
      </c>
      <c r="AY238" s="21" t="str">
        <f t="shared" si="21"/>
        <v>, setType=LIBSETS_SETTYPE_OVERLAND</v>
      </c>
      <c r="AZ238" s="21" t="str">
        <f t="shared" si="22"/>
        <v>, dropMechanic={LIBSETS_DROP_MECHANIC_OVERLAND_BOSS_DELVE,LIBSETS_DROP_MECHANIC_OVERLAND_WORLDBOSS,LIBSETS_DROP_MECHANIC_OVERLAND_BOSS_PUBLIC_DUNGEON,LIBSETS_DROP_MECHANIC_OVERLAND_CHEST}},</v>
      </c>
      <c r="BA238" s="21" t="str">
        <f t="shared" si="23"/>
        <v xml:space="preserve"> --Vampire Cloak / Vampirumhang   [Rivenspire]</v>
      </c>
    </row>
    <row r="239" spans="1:53" x14ac:dyDescent="0.25">
      <c r="A239" s="12">
        <v>283</v>
      </c>
      <c r="B239" t="s">
        <v>1163</v>
      </c>
      <c r="C239" t="s">
        <v>1164</v>
      </c>
      <c r="D239" s="3">
        <f t="shared" si="18"/>
        <v>283</v>
      </c>
      <c r="G239" s="8" t="s">
        <v>1655</v>
      </c>
      <c r="I239" t="s">
        <v>97</v>
      </c>
      <c r="J239" t="s">
        <v>97</v>
      </c>
      <c r="K239">
        <v>-1</v>
      </c>
      <c r="L239">
        <v>-1</v>
      </c>
      <c r="M239">
        <v>-1</v>
      </c>
      <c r="N239">
        <v>0</v>
      </c>
      <c r="O239" s="70" t="s">
        <v>118</v>
      </c>
      <c r="P239" s="3">
        <f>IF(AND(G239&lt;&gt;"LIBSETS_SETTYPE_BATTLEGROUND",G239&lt;&gt;"LIBSETS_SETTYPE_SPECIAL",G239&lt;&gt;"LIBSETS_SETTYPE_MYTHIC"), IF(Q239&lt;&gt;"",VLOOKUP(Q239,'ESO zone constants'!$D$2:$H$4950,5,FALSE),""),"")</f>
        <v>104</v>
      </c>
      <c r="Q239" t="str">
        <f>IF(OR(K239="",K239&lt;=0,ISERROR(K239)),IF(AND(O239&lt;&gt;"",NOT(ISERROR(O239))),O239, ""),VLOOKUP(K239,'ESO wayshrine node constants'!$A$3:$D$10003,4,FALSE))</f>
        <v>Alik'r Desert</v>
      </c>
      <c r="S239" s="19" t="str">
        <f>IF(AND(R239&lt;&gt;"",NOT(ISERROR(R239))),R239,IF(P239&lt;&gt;"",IF(NOT(ISERROR(VLOOKUP(P239,'ESO Dungeon constants'!$D$3:$H$9999,5,FALSE))),VLOOKUP(P239,'ESO Dungeon constants'!$D$3:$I$9999,6,FALSE),VLOOKUP(P239,'ESO zone constants'!$H$2:$K$9984,4,FALSE)),""))</f>
        <v>DLC_BASE_GAME</v>
      </c>
      <c r="T239" s="3" t="str">
        <f>IF(S239&lt;&gt;"",VLOOKUP(S239,'LibSets constants'!$B$4:$C$1000,2,FALSE),"")</f>
        <v>Included in base game</v>
      </c>
      <c r="U239" s="33" t="s">
        <v>1742</v>
      </c>
      <c r="V239" s="41" t="str">
        <f>IF(U239&lt;&gt;"",IF(U239&lt;&gt;"LIBSETS_DROP_MECHANIC_MONSTER_NAME",VLOOKUP(U239,'LibSets constants'!$I$4:$L$1000,3,FALSE),""),"")</f>
        <v>Delve bosses have a chance to drop a waist or feet.</v>
      </c>
      <c r="W239" s="41" t="str">
        <f>IF(U239&lt;&gt;"",IF(U239&lt;&gt;"LIBSETS_DROP_MECHANIC_MONSTER_NAME",VLOOKUP(U239,'LibSets constants'!$I$4:$L$1000,4,FALSE),""),"")</f>
        <v>Bosse in Gewölben haben die Chance, eine Taille oder Füße fallen zu lassen.</v>
      </c>
      <c r="X239" s="3" t="str">
        <f>IF(G239&lt;&gt;"LIBSETS_SETTYPE_BATTLEGROUND",IF(G239&lt;&gt;"LIBSETS_SETTYPE_SPECIAL",IF(Y239&lt;&gt;"",VLOOKUP(Y239,'ESO zone constants'!$D$2:$H$4950,5,FALSE),""),""),"")</f>
        <v/>
      </c>
      <c r="Z239" s="42" t="s">
        <v>1743</v>
      </c>
      <c r="AA239" s="41" t="str">
        <f>IF(Z239&lt;&gt;"",IF(Z239&lt;&gt;"LIBSETS_DROP_MECHANIC_MONSTER_NAME",VLOOKUP(Z239,'LibSets constants'!$I$4:$L$1000,3,FALSE),""),"")</f>
        <v>Overland group bosses have a 100% chance to drop head, chest, legs, or weapon.</v>
      </c>
      <c r="AB239" s="41" t="str">
        <f>IF(Z239&lt;&gt;"",IF(Z239&lt;&gt;"LIBSETS_DROP_MECHANIC_MONSTER_NAME",VLOOKUP(Z239,'LibSets constants'!$I$4:$L$1000,4,FALSE),""),"")</f>
        <v>Überland Gruppenbosse haben eine Chance von 100%, Kopf, Brust, Beine oder Waffen fallen zu lassen.</v>
      </c>
      <c r="AC239" s="3" t="str">
        <f>IF(G239&lt;&gt;"LIBSETS_SETTYPE_BATTLEGROUND",IF(G239&lt;&gt;"LIBSETS_SETTYPE_SPECIAL",IF(AD239&lt;&gt;"",VLOOKUP(AD239,'ESO zone constants'!$D$2:$H$4950,5,FALSE),""),""),"")</f>
        <v/>
      </c>
      <c r="AE239" s="42" t="s">
        <v>1744</v>
      </c>
      <c r="AF239" s="41" t="str">
        <f>IF(AE239&lt;&gt;"",IF(AE239&lt;&gt;"LIBSETS_DROP_MECHANIC_MONSTER_NAME",VLOOKUP(AE239,'LibSets constants'!$I$4:$L$1000,3,FALSE),""),"")</f>
        <v>Public dungeon bosses have a chance to drop a shoulder, hand, or weapon.</v>
      </c>
      <c r="AG239" s="41" t="str">
        <f>IF(AE239&lt;&gt;"",IF(AE239&lt;&gt;"LIBSETS_DROP_MECHANIC_MONSTER_NAME",VLOOKUP(AE239,'LibSets constants'!$I$4:$L$1000,4,FALSE),""),"")</f>
        <v>Öffentliche Dungeon-Bosse haben die Möglichkeit, eine Schulter, Handschuhe oder eine Waffe fallen zu lassen.</v>
      </c>
      <c r="AH239" s="3" t="str">
        <f>IF(G239&lt;&gt;"LIBSETS_SETTYPE_BATTLEGROUND",IF(G239&lt;&gt;"LIBSETS_SETTYPE_SPECIAL",IF(AI239&lt;&gt;"",VLOOKUP(AI239,'ESO zone constants'!$D$2:$H$4950,5,FALSE),""),""),"")</f>
        <v/>
      </c>
      <c r="AJ239" s="42" t="s">
        <v>1745</v>
      </c>
      <c r="AK239" s="41" t="str">
        <f>IF(AJ239&lt;&gt;"",IF(AJ239&lt;&gt;"LIBSETS_DROP_MECHANIC_MONSTER_NAME",VLOOKUP(AJ239,'LibSets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9" s="41" t="str">
        <f>IF(AJ239&lt;&gt;"",IF(AJ239&lt;&gt;"LIBSETS_DROP_MECHANIC_MONSTER_NAME",VLOOKUP(AJ239,'LibSets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9" s="3" t="str">
        <f>IF(G239&lt;&gt;"LIBSETS_SETTYPE_BATTLEGROUND",IF(G239&lt;&gt;"LIBSETS_SETTYPE_SPECIAL",IF(AN239&lt;&gt;"",VLOOKUP(AN239,'ESO zone constants'!$D$2:$H$4950,5,FALSE),""),""),"")</f>
        <v/>
      </c>
      <c r="AO239" s="42"/>
      <c r="AP239" s="41" t="str">
        <f>IF(AO239&lt;&gt;"",IF(AO239&lt;&gt;"LIBSETS_DROP_MECHANIC_MONSTER_NAME",VLOOKUP(AO239,'LibSets constants'!$I$4:$L$1000,3,FALSE),""),"")</f>
        <v/>
      </c>
      <c r="AQ239" s="41" t="str">
        <f>IF(AO239&lt;&gt;"",IF(AO239&lt;&gt;"LIBSETS_DROP_MECHANIC_MONSTER_NAME",VLOOKUP(AO239,'LibSets constants'!$I$4:$L$1000,4,FALSE),""),"")</f>
        <v/>
      </c>
      <c r="AR239" s="3" t="str">
        <f>IF(G239&lt;&gt;"LIBSETS_SETTYPE_BATTLEGROUND",IF(G239&lt;&gt;"LIBSETS_SETTYPE_SPECIAL",IF(AS239&lt;&gt;"",VLOOKUP(AS239,'ESO zone constants'!$D$2:$H$4950,5,FALSE),""),""),"")</f>
        <v/>
      </c>
      <c r="AT239" s="42"/>
      <c r="AU239" s="41" t="str">
        <f>IF(AT239&lt;&gt;"",IF(AT239&lt;&gt;"LIBSETS_DROP_MECHANIC_MONSTER_NAME",VLOOKUP(AT239,'LibSets constants'!$I$4:$L$1000,3,FALSE),""),"")</f>
        <v/>
      </c>
      <c r="AV239" s="41" t="str">
        <f>IF(AT239&lt;&gt;"",IF(AT239&lt;&gt;"LIBSETS_DROP_MECHANIC_MONSTER_NAME",VLOOKUP(AT239,'LibSets constants'!$I$4:$L$1000,4,FALSE),""),"")</f>
        <v/>
      </c>
      <c r="AW239" s="21" t="str">
        <f t="shared" si="19"/>
        <v>[283] = {wayshrines={-1,-1,-1,}, dlcId=DLC_BASE_GAME</v>
      </c>
      <c r="AX239" s="21" t="str">
        <f t="shared" si="20"/>
        <v>, zoneIds={104}, veteran=false</v>
      </c>
      <c r="AY239" s="21" t="str">
        <f t="shared" si="21"/>
        <v>, setType=LIBSETS_SETTYPE_OVERLAND</v>
      </c>
      <c r="AZ239" s="21" t="str">
        <f t="shared" si="22"/>
        <v>, dropMechanic={LIBSETS_DROP_MECHANIC_OVERLAND_BOSS_DELVE,LIBSETS_DROP_MECHANIC_OVERLAND_WORLDBOSS,LIBSETS_DROP_MECHANIC_OVERLAND_BOSS_PUBLIC_DUNGEON,LIBSETS_DROP_MECHANIC_OVERLAND_CHEST}},</v>
      </c>
      <c r="BA239" s="21" t="str">
        <f t="shared" si="23"/>
        <v xml:space="preserve"> --Sword-Singer / Schwertsänger   [Alik'r Desert]</v>
      </c>
    </row>
    <row r="240" spans="1:53" x14ac:dyDescent="0.25">
      <c r="A240" s="12">
        <v>284</v>
      </c>
      <c r="B240" t="s">
        <v>1165</v>
      </c>
      <c r="C240" t="s">
        <v>1166</v>
      </c>
      <c r="D240" s="3">
        <f t="shared" si="18"/>
        <v>284</v>
      </c>
      <c r="G240" s="8" t="s">
        <v>1655</v>
      </c>
      <c r="I240" t="s">
        <v>97</v>
      </c>
      <c r="J240" t="s">
        <v>97</v>
      </c>
      <c r="K240">
        <v>-1</v>
      </c>
      <c r="L240">
        <v>-1</v>
      </c>
      <c r="M240">
        <v>-1</v>
      </c>
      <c r="N240">
        <v>0</v>
      </c>
      <c r="O240" s="70" t="s">
        <v>118</v>
      </c>
      <c r="P240" s="3">
        <f>IF(AND(G240&lt;&gt;"LIBSETS_SETTYPE_BATTLEGROUND",G240&lt;&gt;"LIBSETS_SETTYPE_SPECIAL",G240&lt;&gt;"LIBSETS_SETTYPE_MYTHIC"), IF(Q240&lt;&gt;"",VLOOKUP(Q240,'ESO zone constants'!$D$2:$H$4950,5,FALSE),""),"")</f>
        <v>104</v>
      </c>
      <c r="Q240" t="str">
        <f>IF(OR(K240="",K240&lt;=0,ISERROR(K240)),IF(AND(O240&lt;&gt;"",NOT(ISERROR(O240))),O240, ""),VLOOKUP(K240,'ESO wayshrine node constants'!$A$3:$D$10003,4,FALSE))</f>
        <v>Alik'r Desert</v>
      </c>
      <c r="S240" s="19" t="str">
        <f>IF(AND(R240&lt;&gt;"",NOT(ISERROR(R240))),R240,IF(P240&lt;&gt;"",IF(NOT(ISERROR(VLOOKUP(P240,'ESO Dungeon constants'!$D$3:$H$9999,5,FALSE))),VLOOKUP(P240,'ESO Dungeon constants'!$D$3:$I$9999,6,FALSE),VLOOKUP(P240,'ESO zone constants'!$H$2:$K$9984,4,FALSE)),""))</f>
        <v>DLC_BASE_GAME</v>
      </c>
      <c r="T240" s="3" t="str">
        <f>IF(S240&lt;&gt;"",VLOOKUP(S240,'LibSets constants'!$B$4:$C$1000,2,FALSE),"")</f>
        <v>Included in base game</v>
      </c>
      <c r="U240" s="33" t="s">
        <v>1742</v>
      </c>
      <c r="V240" s="41" t="str">
        <f>IF(U240&lt;&gt;"",IF(U240&lt;&gt;"LIBSETS_DROP_MECHANIC_MONSTER_NAME",VLOOKUP(U240,'LibSets constants'!$I$4:$L$1000,3,FALSE),""),"")</f>
        <v>Delve bosses have a chance to drop a waist or feet.</v>
      </c>
      <c r="W240" s="41" t="str">
        <f>IF(U240&lt;&gt;"",IF(U240&lt;&gt;"LIBSETS_DROP_MECHANIC_MONSTER_NAME",VLOOKUP(U240,'LibSets constants'!$I$4:$L$1000,4,FALSE),""),"")</f>
        <v>Bosse in Gewölben haben die Chance, eine Taille oder Füße fallen zu lassen.</v>
      </c>
      <c r="X240" s="3" t="str">
        <f>IF(G240&lt;&gt;"LIBSETS_SETTYPE_BATTLEGROUND",IF(G240&lt;&gt;"LIBSETS_SETTYPE_SPECIAL",IF(Y240&lt;&gt;"",VLOOKUP(Y240,'ESO zone constants'!$D$2:$H$4950,5,FALSE),""),""),"")</f>
        <v/>
      </c>
      <c r="Z240" s="42" t="s">
        <v>1743</v>
      </c>
      <c r="AA240" s="41" t="str">
        <f>IF(Z240&lt;&gt;"",IF(Z240&lt;&gt;"LIBSETS_DROP_MECHANIC_MONSTER_NAME",VLOOKUP(Z240,'LibSets constants'!$I$4:$L$1000,3,FALSE),""),"")</f>
        <v>Overland group bosses have a 100% chance to drop head, chest, legs, or weapon.</v>
      </c>
      <c r="AB240" s="41" t="str">
        <f>IF(Z240&lt;&gt;"",IF(Z240&lt;&gt;"LIBSETS_DROP_MECHANIC_MONSTER_NAME",VLOOKUP(Z240,'LibSets constants'!$I$4:$L$1000,4,FALSE),""),"")</f>
        <v>Überland Gruppenbosse haben eine Chance von 100%, Kopf, Brust, Beine oder Waffen fallen zu lassen.</v>
      </c>
      <c r="AC240" s="3" t="str">
        <f>IF(G240&lt;&gt;"LIBSETS_SETTYPE_BATTLEGROUND",IF(G240&lt;&gt;"LIBSETS_SETTYPE_SPECIAL",IF(AD240&lt;&gt;"",VLOOKUP(AD240,'ESO zone constants'!$D$2:$H$4950,5,FALSE),""),""),"")</f>
        <v/>
      </c>
      <c r="AE240" s="42" t="s">
        <v>1744</v>
      </c>
      <c r="AF240" s="41" t="str">
        <f>IF(AE240&lt;&gt;"",IF(AE240&lt;&gt;"LIBSETS_DROP_MECHANIC_MONSTER_NAME",VLOOKUP(AE240,'LibSets constants'!$I$4:$L$1000,3,FALSE),""),"")</f>
        <v>Public dungeon bosses have a chance to drop a shoulder, hand, or weapon.</v>
      </c>
      <c r="AG240" s="41" t="str">
        <f>IF(AE240&lt;&gt;"",IF(AE240&lt;&gt;"LIBSETS_DROP_MECHANIC_MONSTER_NAME",VLOOKUP(AE240,'LibSets constants'!$I$4:$L$1000,4,FALSE),""),"")</f>
        <v>Öffentliche Dungeon-Bosse haben die Möglichkeit, eine Schulter, Handschuhe oder eine Waffe fallen zu lassen.</v>
      </c>
      <c r="AH240" s="3" t="str">
        <f>IF(G240&lt;&gt;"LIBSETS_SETTYPE_BATTLEGROUND",IF(G240&lt;&gt;"LIBSETS_SETTYPE_SPECIAL",IF(AI240&lt;&gt;"",VLOOKUP(AI240,'ESO zone constants'!$D$2:$H$4950,5,FALSE),""),""),"")</f>
        <v/>
      </c>
      <c r="AJ240" s="42" t="s">
        <v>1745</v>
      </c>
      <c r="AK240" s="41" t="str">
        <f>IF(AJ240&lt;&gt;"",IF(AJ240&lt;&gt;"LIBSETS_DROP_MECHANIC_MONSTER_NAME",VLOOKUP(AJ240,'LibSets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0" s="41" t="str">
        <f>IF(AJ240&lt;&gt;"",IF(AJ240&lt;&gt;"LIBSETS_DROP_MECHANIC_MONSTER_NAME",VLOOKUP(AJ240,'LibSets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0" s="3" t="str">
        <f>IF(G240&lt;&gt;"LIBSETS_SETTYPE_BATTLEGROUND",IF(G240&lt;&gt;"LIBSETS_SETTYPE_SPECIAL",IF(AN240&lt;&gt;"",VLOOKUP(AN240,'ESO zone constants'!$D$2:$H$4950,5,FALSE),""),""),"")</f>
        <v/>
      </c>
      <c r="AO240" s="42"/>
      <c r="AP240" s="41" t="str">
        <f>IF(AO240&lt;&gt;"",IF(AO240&lt;&gt;"LIBSETS_DROP_MECHANIC_MONSTER_NAME",VLOOKUP(AO240,'LibSets constants'!$I$4:$L$1000,3,FALSE),""),"")</f>
        <v/>
      </c>
      <c r="AQ240" s="41" t="str">
        <f>IF(AO240&lt;&gt;"",IF(AO240&lt;&gt;"LIBSETS_DROP_MECHANIC_MONSTER_NAME",VLOOKUP(AO240,'LibSets constants'!$I$4:$L$1000,4,FALSE),""),"")</f>
        <v/>
      </c>
      <c r="AR240" s="3" t="str">
        <f>IF(G240&lt;&gt;"LIBSETS_SETTYPE_BATTLEGROUND",IF(G240&lt;&gt;"LIBSETS_SETTYPE_SPECIAL",IF(AS240&lt;&gt;"",VLOOKUP(AS240,'ESO zone constants'!$D$2:$H$4950,5,FALSE),""),""),"")</f>
        <v/>
      </c>
      <c r="AT240" s="42"/>
      <c r="AU240" s="41" t="str">
        <f>IF(AT240&lt;&gt;"",IF(AT240&lt;&gt;"LIBSETS_DROP_MECHANIC_MONSTER_NAME",VLOOKUP(AT240,'LibSets constants'!$I$4:$L$1000,3,FALSE),""),"")</f>
        <v/>
      </c>
      <c r="AV240" s="41" t="str">
        <f>IF(AT240&lt;&gt;"",IF(AT240&lt;&gt;"LIBSETS_DROP_MECHANIC_MONSTER_NAME",VLOOKUP(AT240,'LibSets constants'!$I$4:$L$1000,4,FALSE),""),"")</f>
        <v/>
      </c>
      <c r="AW240" s="21" t="str">
        <f t="shared" si="19"/>
        <v>[284] = {wayshrines={-1,-1,-1,}, dlcId=DLC_BASE_GAME</v>
      </c>
      <c r="AX240" s="21" t="str">
        <f t="shared" si="20"/>
        <v>, zoneIds={104}, veteran=false</v>
      </c>
      <c r="AY240" s="21" t="str">
        <f t="shared" si="21"/>
        <v>, setType=LIBSETS_SETTYPE_OVERLAND</v>
      </c>
      <c r="AZ240" s="21" t="str">
        <f t="shared" si="22"/>
        <v>, dropMechanic={LIBSETS_DROP_MECHANIC_OVERLAND_BOSS_DELVE,LIBSETS_DROP_MECHANIC_OVERLAND_WORLDBOSS,LIBSETS_DROP_MECHANIC_OVERLAND_BOSS_PUBLIC_DUNGEON,LIBSETS_DROP_MECHANIC_OVERLAND_CHEST}},</v>
      </c>
      <c r="BA240" s="21" t="str">
        <f t="shared" si="23"/>
        <v xml:space="preserve"> --Order of Diagna / Orden von Diagna   [Alik'r Desert]</v>
      </c>
    </row>
    <row r="241" spans="1:53" x14ac:dyDescent="0.25">
      <c r="A241" s="12">
        <v>285</v>
      </c>
      <c r="B241" t="s">
        <v>1167</v>
      </c>
      <c r="C241" t="s">
        <v>1168</v>
      </c>
      <c r="D241" s="3">
        <f t="shared" si="18"/>
        <v>285</v>
      </c>
      <c r="G241" s="8" t="s">
        <v>1655</v>
      </c>
      <c r="I241" t="s">
        <v>97</v>
      </c>
      <c r="J241" t="s">
        <v>97</v>
      </c>
      <c r="K241">
        <v>-1</v>
      </c>
      <c r="L241">
        <v>-1</v>
      </c>
      <c r="M241">
        <v>-1</v>
      </c>
      <c r="N241">
        <v>0</v>
      </c>
      <c r="O241" s="70" t="s">
        <v>115</v>
      </c>
      <c r="P241" s="3">
        <f>IF(AND(G241&lt;&gt;"LIBSETS_SETTYPE_BATTLEGROUND",G241&lt;&gt;"LIBSETS_SETTYPE_SPECIAL",G241&lt;&gt;"LIBSETS_SETTYPE_MYTHIC"), IF(Q241&lt;&gt;"",VLOOKUP(Q241,'ESO zone constants'!$D$2:$H$4950,5,FALSE),""),"")</f>
        <v>92</v>
      </c>
      <c r="Q241" t="str">
        <f>IF(OR(K241="",K241&lt;=0,ISERROR(K241)),IF(AND(O241&lt;&gt;"",NOT(ISERROR(O241))),O241, ""),VLOOKUP(K241,'ESO wayshrine node constants'!$A$3:$D$10003,4,FALSE))</f>
        <v>Bangkorai</v>
      </c>
      <c r="S241" s="19" t="str">
        <f>IF(AND(R241&lt;&gt;"",NOT(ISERROR(R241))),R241,IF(P241&lt;&gt;"",IF(NOT(ISERROR(VLOOKUP(P241,'ESO Dungeon constants'!$D$3:$H$9999,5,FALSE))),VLOOKUP(P241,'ESO Dungeon constants'!$D$3:$I$9999,6,FALSE),VLOOKUP(P241,'ESO zone constants'!$H$2:$K$9984,4,FALSE)),""))</f>
        <v>DLC_BASE_GAME</v>
      </c>
      <c r="T241" s="3" t="str">
        <f>IF(S241&lt;&gt;"",VLOOKUP(S241,'LibSets constants'!$B$4:$C$1000,2,FALSE),"")</f>
        <v>Included in base game</v>
      </c>
      <c r="U241" s="33" t="s">
        <v>1742</v>
      </c>
      <c r="V241" s="41" t="str">
        <f>IF(U241&lt;&gt;"",IF(U241&lt;&gt;"LIBSETS_DROP_MECHANIC_MONSTER_NAME",VLOOKUP(U241,'LibSets constants'!$I$4:$L$1000,3,FALSE),""),"")</f>
        <v>Delve bosses have a chance to drop a waist or feet.</v>
      </c>
      <c r="W241" s="41" t="str">
        <f>IF(U241&lt;&gt;"",IF(U241&lt;&gt;"LIBSETS_DROP_MECHANIC_MONSTER_NAME",VLOOKUP(U241,'LibSets constants'!$I$4:$L$1000,4,FALSE),""),"")</f>
        <v>Bosse in Gewölben haben die Chance, eine Taille oder Füße fallen zu lassen.</v>
      </c>
      <c r="X241" s="3" t="str">
        <f>IF(G241&lt;&gt;"LIBSETS_SETTYPE_BATTLEGROUND",IF(G241&lt;&gt;"LIBSETS_SETTYPE_SPECIAL",IF(Y241&lt;&gt;"",VLOOKUP(Y241,'ESO zone constants'!$D$2:$H$4950,5,FALSE),""),""),"")</f>
        <v/>
      </c>
      <c r="Z241" s="42" t="s">
        <v>1743</v>
      </c>
      <c r="AA241" s="41" t="str">
        <f>IF(Z241&lt;&gt;"",IF(Z241&lt;&gt;"LIBSETS_DROP_MECHANIC_MONSTER_NAME",VLOOKUP(Z241,'LibSets constants'!$I$4:$L$1000,3,FALSE),""),"")</f>
        <v>Overland group bosses have a 100% chance to drop head, chest, legs, or weapon.</v>
      </c>
      <c r="AB241" s="41" t="str">
        <f>IF(Z241&lt;&gt;"",IF(Z241&lt;&gt;"LIBSETS_DROP_MECHANIC_MONSTER_NAME",VLOOKUP(Z241,'LibSets constants'!$I$4:$L$1000,4,FALSE),""),"")</f>
        <v>Überland Gruppenbosse haben eine Chance von 100%, Kopf, Brust, Beine oder Waffen fallen zu lassen.</v>
      </c>
      <c r="AC241" s="3" t="str">
        <f>IF(G241&lt;&gt;"LIBSETS_SETTYPE_BATTLEGROUND",IF(G241&lt;&gt;"LIBSETS_SETTYPE_SPECIAL",IF(AD241&lt;&gt;"",VLOOKUP(AD241,'ESO zone constants'!$D$2:$H$4950,5,FALSE),""),""),"")</f>
        <v/>
      </c>
      <c r="AE241" s="42" t="s">
        <v>1744</v>
      </c>
      <c r="AF241" s="41" t="str">
        <f>IF(AE241&lt;&gt;"",IF(AE241&lt;&gt;"LIBSETS_DROP_MECHANIC_MONSTER_NAME",VLOOKUP(AE241,'LibSets constants'!$I$4:$L$1000,3,FALSE),""),"")</f>
        <v>Public dungeon bosses have a chance to drop a shoulder, hand, or weapon.</v>
      </c>
      <c r="AG241" s="41" t="str">
        <f>IF(AE241&lt;&gt;"",IF(AE241&lt;&gt;"LIBSETS_DROP_MECHANIC_MONSTER_NAME",VLOOKUP(AE241,'LibSets constants'!$I$4:$L$1000,4,FALSE),""),"")</f>
        <v>Öffentliche Dungeon-Bosse haben die Möglichkeit, eine Schulter, Handschuhe oder eine Waffe fallen zu lassen.</v>
      </c>
      <c r="AH241" s="3" t="str">
        <f>IF(G241&lt;&gt;"LIBSETS_SETTYPE_BATTLEGROUND",IF(G241&lt;&gt;"LIBSETS_SETTYPE_SPECIAL",IF(AI241&lt;&gt;"",VLOOKUP(AI241,'ESO zone constants'!$D$2:$H$4950,5,FALSE),""),""),"")</f>
        <v/>
      </c>
      <c r="AJ241" s="42" t="s">
        <v>1745</v>
      </c>
      <c r="AK241" s="41" t="str">
        <f>IF(AJ241&lt;&gt;"",IF(AJ241&lt;&gt;"LIBSETS_DROP_MECHANIC_MONSTER_NAME",VLOOKUP(AJ241,'LibSets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1" s="41" t="str">
        <f>IF(AJ241&lt;&gt;"",IF(AJ241&lt;&gt;"LIBSETS_DROP_MECHANIC_MONSTER_NAME",VLOOKUP(AJ241,'LibSets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1" s="3" t="str">
        <f>IF(G241&lt;&gt;"LIBSETS_SETTYPE_BATTLEGROUND",IF(G241&lt;&gt;"LIBSETS_SETTYPE_SPECIAL",IF(AN241&lt;&gt;"",VLOOKUP(AN241,'ESO zone constants'!$D$2:$H$4950,5,FALSE),""),""),"")</f>
        <v/>
      </c>
      <c r="AO241" s="42"/>
      <c r="AP241" s="41" t="str">
        <f>IF(AO241&lt;&gt;"",IF(AO241&lt;&gt;"LIBSETS_DROP_MECHANIC_MONSTER_NAME",VLOOKUP(AO241,'LibSets constants'!$I$4:$L$1000,3,FALSE),""),"")</f>
        <v/>
      </c>
      <c r="AQ241" s="41" t="str">
        <f>IF(AO241&lt;&gt;"",IF(AO241&lt;&gt;"LIBSETS_DROP_MECHANIC_MONSTER_NAME",VLOOKUP(AO241,'LibSets constants'!$I$4:$L$1000,4,FALSE),""),"")</f>
        <v/>
      </c>
      <c r="AR241" s="3" t="str">
        <f>IF(G241&lt;&gt;"LIBSETS_SETTYPE_BATTLEGROUND",IF(G241&lt;&gt;"LIBSETS_SETTYPE_SPECIAL",IF(AS241&lt;&gt;"",VLOOKUP(AS241,'ESO zone constants'!$D$2:$H$4950,5,FALSE),""),""),"")</f>
        <v/>
      </c>
      <c r="AT241" s="42"/>
      <c r="AU241" s="41" t="str">
        <f>IF(AT241&lt;&gt;"",IF(AT241&lt;&gt;"LIBSETS_DROP_MECHANIC_MONSTER_NAME",VLOOKUP(AT241,'LibSets constants'!$I$4:$L$1000,3,FALSE),""),"")</f>
        <v/>
      </c>
      <c r="AV241" s="41" t="str">
        <f>IF(AT241&lt;&gt;"",IF(AT241&lt;&gt;"LIBSETS_DROP_MECHANIC_MONSTER_NAME",VLOOKUP(AT241,'LibSets constants'!$I$4:$L$1000,4,FALSE),""),"")</f>
        <v/>
      </c>
      <c r="AW241" s="21" t="str">
        <f t="shared" si="19"/>
        <v>[285] = {wayshrines={-1,-1,-1,}, dlcId=DLC_BASE_GAME</v>
      </c>
      <c r="AX241" s="21" t="str">
        <f t="shared" si="20"/>
        <v>, zoneIds={92}, veteran=false</v>
      </c>
      <c r="AY241" s="21" t="str">
        <f t="shared" si="21"/>
        <v>, setType=LIBSETS_SETTYPE_OVERLAND</v>
      </c>
      <c r="AZ241" s="21" t="str">
        <f t="shared" si="22"/>
        <v>, dropMechanic={LIBSETS_DROP_MECHANIC_OVERLAND_BOSS_DELVE,LIBSETS_DROP_MECHANIC_OVERLAND_WORLDBOSS,LIBSETS_DROP_MECHANIC_OVERLAND_BOSS_PUBLIC_DUNGEON,LIBSETS_DROP_MECHANIC_OVERLAND_CHEST}},</v>
      </c>
      <c r="BA241" s="21" t="str">
        <f t="shared" si="23"/>
        <v xml:space="preserve"> --Vampire Lord / Vampirfürst   [Bangkorai]</v>
      </c>
    </row>
    <row r="242" spans="1:53" x14ac:dyDescent="0.25">
      <c r="A242" s="12">
        <v>286</v>
      </c>
      <c r="B242" t="s">
        <v>1169</v>
      </c>
      <c r="C242" t="s">
        <v>1170</v>
      </c>
      <c r="D242" s="3">
        <f t="shared" si="18"/>
        <v>286</v>
      </c>
      <c r="G242" s="8" t="s">
        <v>1655</v>
      </c>
      <c r="I242" t="s">
        <v>97</v>
      </c>
      <c r="J242" t="s">
        <v>97</v>
      </c>
      <c r="K242">
        <v>-1</v>
      </c>
      <c r="L242">
        <v>-1</v>
      </c>
      <c r="M242">
        <v>-1</v>
      </c>
      <c r="N242">
        <v>0</v>
      </c>
      <c r="O242" s="70" t="s">
        <v>115</v>
      </c>
      <c r="P242" s="3">
        <f>IF(AND(G242&lt;&gt;"LIBSETS_SETTYPE_BATTLEGROUND",G242&lt;&gt;"LIBSETS_SETTYPE_SPECIAL",G242&lt;&gt;"LIBSETS_SETTYPE_MYTHIC"), IF(Q242&lt;&gt;"",VLOOKUP(Q242,'ESO zone constants'!$D$2:$H$4950,5,FALSE),""),"")</f>
        <v>92</v>
      </c>
      <c r="Q242" t="str">
        <f>IF(OR(K242="",K242&lt;=0,ISERROR(K242)),IF(AND(O242&lt;&gt;"",NOT(ISERROR(O242))),O242, ""),VLOOKUP(K242,'ESO wayshrine node constants'!$A$3:$D$10003,4,FALSE))</f>
        <v>Bangkorai</v>
      </c>
      <c r="S242" s="19" t="str">
        <f>IF(AND(R242&lt;&gt;"",NOT(ISERROR(R242))),R242,IF(P242&lt;&gt;"",IF(NOT(ISERROR(VLOOKUP(P242,'ESO Dungeon constants'!$D$3:$H$9999,5,FALSE))),VLOOKUP(P242,'ESO Dungeon constants'!$D$3:$I$9999,6,FALSE),VLOOKUP(P242,'ESO zone constants'!$H$2:$K$9984,4,FALSE)),""))</f>
        <v>DLC_BASE_GAME</v>
      </c>
      <c r="T242" s="3" t="str">
        <f>IF(S242&lt;&gt;"",VLOOKUP(S242,'LibSets constants'!$B$4:$C$1000,2,FALSE),"")</f>
        <v>Included in base game</v>
      </c>
      <c r="U242" s="33" t="s">
        <v>1742</v>
      </c>
      <c r="V242" s="41" t="str">
        <f>IF(U242&lt;&gt;"",IF(U242&lt;&gt;"LIBSETS_DROP_MECHANIC_MONSTER_NAME",VLOOKUP(U242,'LibSets constants'!$I$4:$L$1000,3,FALSE),""),"")</f>
        <v>Delve bosses have a chance to drop a waist or feet.</v>
      </c>
      <c r="W242" s="41" t="str">
        <f>IF(U242&lt;&gt;"",IF(U242&lt;&gt;"LIBSETS_DROP_MECHANIC_MONSTER_NAME",VLOOKUP(U242,'LibSets constants'!$I$4:$L$1000,4,FALSE),""),"")</f>
        <v>Bosse in Gewölben haben die Chance, eine Taille oder Füße fallen zu lassen.</v>
      </c>
      <c r="X242" s="3" t="str">
        <f>IF(G242&lt;&gt;"LIBSETS_SETTYPE_BATTLEGROUND",IF(G242&lt;&gt;"LIBSETS_SETTYPE_SPECIAL",IF(Y242&lt;&gt;"",VLOOKUP(Y242,'ESO zone constants'!$D$2:$H$4950,5,FALSE),""),""),"")</f>
        <v/>
      </c>
      <c r="Z242" s="42" t="s">
        <v>1743</v>
      </c>
      <c r="AA242" s="41" t="str">
        <f>IF(Z242&lt;&gt;"",IF(Z242&lt;&gt;"LIBSETS_DROP_MECHANIC_MONSTER_NAME",VLOOKUP(Z242,'LibSets constants'!$I$4:$L$1000,3,FALSE),""),"")</f>
        <v>Overland group bosses have a 100% chance to drop head, chest, legs, or weapon.</v>
      </c>
      <c r="AB242" s="41" t="str">
        <f>IF(Z242&lt;&gt;"",IF(Z242&lt;&gt;"LIBSETS_DROP_MECHANIC_MONSTER_NAME",VLOOKUP(Z242,'LibSets constants'!$I$4:$L$1000,4,FALSE),""),"")</f>
        <v>Überland Gruppenbosse haben eine Chance von 100%, Kopf, Brust, Beine oder Waffen fallen zu lassen.</v>
      </c>
      <c r="AC242" s="3" t="str">
        <f>IF(G242&lt;&gt;"LIBSETS_SETTYPE_BATTLEGROUND",IF(G242&lt;&gt;"LIBSETS_SETTYPE_SPECIAL",IF(AD242&lt;&gt;"",VLOOKUP(AD242,'ESO zone constants'!$D$2:$H$4950,5,FALSE),""),""),"")</f>
        <v/>
      </c>
      <c r="AE242" s="42" t="s">
        <v>1744</v>
      </c>
      <c r="AF242" s="41" t="str">
        <f>IF(AE242&lt;&gt;"",IF(AE242&lt;&gt;"LIBSETS_DROP_MECHANIC_MONSTER_NAME",VLOOKUP(AE242,'LibSets constants'!$I$4:$L$1000,3,FALSE),""),"")</f>
        <v>Public dungeon bosses have a chance to drop a shoulder, hand, or weapon.</v>
      </c>
      <c r="AG242" s="41" t="str">
        <f>IF(AE242&lt;&gt;"",IF(AE242&lt;&gt;"LIBSETS_DROP_MECHANIC_MONSTER_NAME",VLOOKUP(AE242,'LibSets constants'!$I$4:$L$1000,4,FALSE),""),"")</f>
        <v>Öffentliche Dungeon-Bosse haben die Möglichkeit, eine Schulter, Handschuhe oder eine Waffe fallen zu lassen.</v>
      </c>
      <c r="AH242" s="3" t="str">
        <f>IF(G242&lt;&gt;"LIBSETS_SETTYPE_BATTLEGROUND",IF(G242&lt;&gt;"LIBSETS_SETTYPE_SPECIAL",IF(AI242&lt;&gt;"",VLOOKUP(AI242,'ESO zone constants'!$D$2:$H$4950,5,FALSE),""),""),"")</f>
        <v/>
      </c>
      <c r="AJ242" s="42" t="s">
        <v>1745</v>
      </c>
      <c r="AK242" s="41" t="str">
        <f>IF(AJ242&lt;&gt;"",IF(AJ242&lt;&gt;"LIBSETS_DROP_MECHANIC_MONSTER_NAME",VLOOKUP(AJ242,'LibSets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2" s="41" t="str">
        <f>IF(AJ242&lt;&gt;"",IF(AJ242&lt;&gt;"LIBSETS_DROP_MECHANIC_MONSTER_NAME",VLOOKUP(AJ242,'LibSets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2" s="3" t="str">
        <f>IF(G242&lt;&gt;"LIBSETS_SETTYPE_BATTLEGROUND",IF(G242&lt;&gt;"LIBSETS_SETTYPE_SPECIAL",IF(AN242&lt;&gt;"",VLOOKUP(AN242,'ESO zone constants'!$D$2:$H$4950,5,FALSE),""),""),"")</f>
        <v/>
      </c>
      <c r="AO242" s="42"/>
      <c r="AP242" s="41" t="str">
        <f>IF(AO242&lt;&gt;"",IF(AO242&lt;&gt;"LIBSETS_DROP_MECHANIC_MONSTER_NAME",VLOOKUP(AO242,'LibSets constants'!$I$4:$L$1000,3,FALSE),""),"")</f>
        <v/>
      </c>
      <c r="AQ242" s="41" t="str">
        <f>IF(AO242&lt;&gt;"",IF(AO242&lt;&gt;"LIBSETS_DROP_MECHANIC_MONSTER_NAME",VLOOKUP(AO242,'LibSets constants'!$I$4:$L$1000,4,FALSE),""),"")</f>
        <v/>
      </c>
      <c r="AR242" s="3" t="str">
        <f>IF(G242&lt;&gt;"LIBSETS_SETTYPE_BATTLEGROUND",IF(G242&lt;&gt;"LIBSETS_SETTYPE_SPECIAL",IF(AS242&lt;&gt;"",VLOOKUP(AS242,'ESO zone constants'!$D$2:$H$4950,5,FALSE),""),""),"")</f>
        <v/>
      </c>
      <c r="AT242" s="42"/>
      <c r="AU242" s="41" t="str">
        <f>IF(AT242&lt;&gt;"",IF(AT242&lt;&gt;"LIBSETS_DROP_MECHANIC_MONSTER_NAME",VLOOKUP(AT242,'LibSets constants'!$I$4:$L$1000,3,FALSE),""),"")</f>
        <v/>
      </c>
      <c r="AV242" s="41" t="str">
        <f>IF(AT242&lt;&gt;"",IF(AT242&lt;&gt;"LIBSETS_DROP_MECHANIC_MONSTER_NAME",VLOOKUP(AT242,'LibSets constants'!$I$4:$L$1000,4,FALSE),""),"")</f>
        <v/>
      </c>
      <c r="AW242" s="21" t="str">
        <f t="shared" si="19"/>
        <v>[286] = {wayshrines={-1,-1,-1,}, dlcId=DLC_BASE_GAME</v>
      </c>
      <c r="AX242" s="21" t="str">
        <f t="shared" si="20"/>
        <v>, zoneIds={92}, veteran=false</v>
      </c>
      <c r="AY242" s="21" t="str">
        <f t="shared" si="21"/>
        <v>, setType=LIBSETS_SETTYPE_OVERLAND</v>
      </c>
      <c r="AZ242" s="21" t="str">
        <f t="shared" si="22"/>
        <v>, dropMechanic={LIBSETS_DROP_MECHANIC_OVERLAND_BOSS_DELVE,LIBSETS_DROP_MECHANIC_OVERLAND_WORLDBOSS,LIBSETS_DROP_MECHANIC_OVERLAND_BOSS_PUBLIC_DUNGEON,LIBSETS_DROP_MECHANIC_OVERLAND_CHEST}},</v>
      </c>
      <c r="BA242" s="21" t="str">
        <f t="shared" si="23"/>
        <v xml:space="preserve"> --Spriggan's Thorns / Dornen des Zweiglings   [Bangkorai]</v>
      </c>
    </row>
    <row r="243" spans="1:53" x14ac:dyDescent="0.25">
      <c r="A243" s="12">
        <v>287</v>
      </c>
      <c r="B243" t="s">
        <v>1171</v>
      </c>
      <c r="C243" t="s">
        <v>1172</v>
      </c>
      <c r="D243" s="3">
        <f t="shared" si="18"/>
        <v>287</v>
      </c>
      <c r="G243" s="8" t="s">
        <v>1655</v>
      </c>
      <c r="I243" t="s">
        <v>97</v>
      </c>
      <c r="J243" t="s">
        <v>97</v>
      </c>
      <c r="K243">
        <v>-1</v>
      </c>
      <c r="L243">
        <v>-1</v>
      </c>
      <c r="M243">
        <v>-1</v>
      </c>
      <c r="N243">
        <v>0</v>
      </c>
      <c r="O243" s="70" t="s">
        <v>272</v>
      </c>
      <c r="P243" s="3">
        <f>IF(AND(G243&lt;&gt;"LIBSETS_SETTYPE_BATTLEGROUND",G243&lt;&gt;"LIBSETS_SETTYPE_SPECIAL",G243&lt;&gt;"LIBSETS_SETTYPE_MYTHIC"), IF(Q243&lt;&gt;"",VLOOKUP(Q243,'ESO zone constants'!$D$2:$H$4950,5,FALSE),""),"")</f>
        <v>383</v>
      </c>
      <c r="Q243" t="str">
        <f>IF(OR(K243="",K243&lt;=0,ISERROR(K243)),IF(AND(O243&lt;&gt;"",NOT(ISERROR(O243))),O243, ""),VLOOKUP(K243,'ESO wayshrine node constants'!$A$3:$D$10003,4,FALSE))</f>
        <v>Grahtwood</v>
      </c>
      <c r="S243" s="19" t="str">
        <f>IF(AND(R243&lt;&gt;"",NOT(ISERROR(R243))),R243,IF(P243&lt;&gt;"",IF(NOT(ISERROR(VLOOKUP(P243,'ESO Dungeon constants'!$D$3:$H$9999,5,FALSE))),VLOOKUP(P243,'ESO Dungeon constants'!$D$3:$I$9999,6,FALSE),VLOOKUP(P243,'ESO zone constants'!$H$2:$K$9984,4,FALSE)),""))</f>
        <v>DLC_BASE_GAME</v>
      </c>
      <c r="T243" s="3" t="str">
        <f>IF(S243&lt;&gt;"",VLOOKUP(S243,'LibSets constants'!$B$4:$C$1000,2,FALSE),"")</f>
        <v>Included in base game</v>
      </c>
      <c r="U243" s="33" t="s">
        <v>1742</v>
      </c>
      <c r="V243" s="41" t="str">
        <f>IF(U243&lt;&gt;"",IF(U243&lt;&gt;"LIBSETS_DROP_MECHANIC_MONSTER_NAME",VLOOKUP(U243,'LibSets constants'!$I$4:$L$1000,3,FALSE),""),"")</f>
        <v>Delve bosses have a chance to drop a waist or feet.</v>
      </c>
      <c r="W243" s="41" t="str">
        <f>IF(U243&lt;&gt;"",IF(U243&lt;&gt;"LIBSETS_DROP_MECHANIC_MONSTER_NAME",VLOOKUP(U243,'LibSets constants'!$I$4:$L$1000,4,FALSE),""),"")</f>
        <v>Bosse in Gewölben haben die Chance, eine Taille oder Füße fallen zu lassen.</v>
      </c>
      <c r="X243" s="3" t="str">
        <f>IF(G243&lt;&gt;"LIBSETS_SETTYPE_BATTLEGROUND",IF(G243&lt;&gt;"LIBSETS_SETTYPE_SPECIAL",IF(Y243&lt;&gt;"",VLOOKUP(Y243,'ESO zone constants'!$D$2:$H$4950,5,FALSE),""),""),"")</f>
        <v/>
      </c>
      <c r="Z243" s="42" t="s">
        <v>1743</v>
      </c>
      <c r="AA243" s="41" t="str">
        <f>IF(Z243&lt;&gt;"",IF(Z243&lt;&gt;"LIBSETS_DROP_MECHANIC_MONSTER_NAME",VLOOKUP(Z243,'LibSets constants'!$I$4:$L$1000,3,FALSE),""),"")</f>
        <v>Overland group bosses have a 100% chance to drop head, chest, legs, or weapon.</v>
      </c>
      <c r="AB243" s="41" t="str">
        <f>IF(Z243&lt;&gt;"",IF(Z243&lt;&gt;"LIBSETS_DROP_MECHANIC_MONSTER_NAME",VLOOKUP(Z243,'LibSets constants'!$I$4:$L$1000,4,FALSE),""),"")</f>
        <v>Überland Gruppenbosse haben eine Chance von 100%, Kopf, Brust, Beine oder Waffen fallen zu lassen.</v>
      </c>
      <c r="AC243" s="3" t="str">
        <f>IF(G243&lt;&gt;"LIBSETS_SETTYPE_BATTLEGROUND",IF(G243&lt;&gt;"LIBSETS_SETTYPE_SPECIAL",IF(AD243&lt;&gt;"",VLOOKUP(AD243,'ESO zone constants'!$D$2:$H$4950,5,FALSE),""),""),"")</f>
        <v/>
      </c>
      <c r="AE243" s="42" t="s">
        <v>1744</v>
      </c>
      <c r="AF243" s="41" t="str">
        <f>IF(AE243&lt;&gt;"",IF(AE243&lt;&gt;"LIBSETS_DROP_MECHANIC_MONSTER_NAME",VLOOKUP(AE243,'LibSets constants'!$I$4:$L$1000,3,FALSE),""),"")</f>
        <v>Public dungeon bosses have a chance to drop a shoulder, hand, or weapon.</v>
      </c>
      <c r="AG243" s="41" t="str">
        <f>IF(AE243&lt;&gt;"",IF(AE243&lt;&gt;"LIBSETS_DROP_MECHANIC_MONSTER_NAME",VLOOKUP(AE243,'LibSets constants'!$I$4:$L$1000,4,FALSE),""),"")</f>
        <v>Öffentliche Dungeon-Bosse haben die Möglichkeit, eine Schulter, Handschuhe oder eine Waffe fallen zu lassen.</v>
      </c>
      <c r="AH243" s="3" t="str">
        <f>IF(G243&lt;&gt;"LIBSETS_SETTYPE_BATTLEGROUND",IF(G243&lt;&gt;"LIBSETS_SETTYPE_SPECIAL",IF(AI243&lt;&gt;"",VLOOKUP(AI243,'ESO zone constants'!$D$2:$H$4950,5,FALSE),""),""),"")</f>
        <v/>
      </c>
      <c r="AJ243" s="42" t="s">
        <v>1745</v>
      </c>
      <c r="AK243" s="41" t="str">
        <f>IF(AJ243&lt;&gt;"",IF(AJ243&lt;&gt;"LIBSETS_DROP_MECHANIC_MONSTER_NAME",VLOOKUP(AJ243,'LibSets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3" s="41" t="str">
        <f>IF(AJ243&lt;&gt;"",IF(AJ243&lt;&gt;"LIBSETS_DROP_MECHANIC_MONSTER_NAME",VLOOKUP(AJ243,'LibSets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3" s="3" t="str">
        <f>IF(G243&lt;&gt;"LIBSETS_SETTYPE_BATTLEGROUND",IF(G243&lt;&gt;"LIBSETS_SETTYPE_SPECIAL",IF(AN243&lt;&gt;"",VLOOKUP(AN243,'ESO zone constants'!$D$2:$H$4950,5,FALSE),""),""),"")</f>
        <v/>
      </c>
      <c r="AO243" s="42"/>
      <c r="AP243" s="41" t="str">
        <f>IF(AO243&lt;&gt;"",IF(AO243&lt;&gt;"LIBSETS_DROP_MECHANIC_MONSTER_NAME",VLOOKUP(AO243,'LibSets constants'!$I$4:$L$1000,3,FALSE),""),"")</f>
        <v/>
      </c>
      <c r="AQ243" s="41" t="str">
        <f>IF(AO243&lt;&gt;"",IF(AO243&lt;&gt;"LIBSETS_DROP_MECHANIC_MONSTER_NAME",VLOOKUP(AO243,'LibSets constants'!$I$4:$L$1000,4,FALSE),""),"")</f>
        <v/>
      </c>
      <c r="AR243" s="3" t="str">
        <f>IF(G243&lt;&gt;"LIBSETS_SETTYPE_BATTLEGROUND",IF(G243&lt;&gt;"LIBSETS_SETTYPE_SPECIAL",IF(AS243&lt;&gt;"",VLOOKUP(AS243,'ESO zone constants'!$D$2:$H$4950,5,FALSE),""),""),"")</f>
        <v/>
      </c>
      <c r="AT243" s="42"/>
      <c r="AU243" s="41" t="str">
        <f>IF(AT243&lt;&gt;"",IF(AT243&lt;&gt;"LIBSETS_DROP_MECHANIC_MONSTER_NAME",VLOOKUP(AT243,'LibSets constants'!$I$4:$L$1000,3,FALSE),""),"")</f>
        <v/>
      </c>
      <c r="AV243" s="41" t="str">
        <f>IF(AT243&lt;&gt;"",IF(AT243&lt;&gt;"LIBSETS_DROP_MECHANIC_MONSTER_NAME",VLOOKUP(AT243,'LibSets constants'!$I$4:$L$1000,4,FALSE),""),"")</f>
        <v/>
      </c>
      <c r="AW243" s="21" t="str">
        <f t="shared" si="19"/>
        <v>[287] = {wayshrines={-1,-1,-1,}, dlcId=DLC_BASE_GAME</v>
      </c>
      <c r="AX243" s="21" t="str">
        <f t="shared" si="20"/>
        <v>, zoneIds={383}, veteran=false</v>
      </c>
      <c r="AY243" s="21" t="str">
        <f t="shared" si="21"/>
        <v>, setType=LIBSETS_SETTYPE_OVERLAND</v>
      </c>
      <c r="AZ243" s="21" t="str">
        <f t="shared" si="22"/>
        <v>, dropMechanic={LIBSETS_DROP_MECHANIC_OVERLAND_BOSS_DELVE,LIBSETS_DROP_MECHANIC_OVERLAND_WORLDBOSS,LIBSETS_DROP_MECHANIC_OVERLAND_BOSS_PUBLIC_DUNGEON,LIBSETS_DROP_MECHANIC_OVERLAND_CHEST}},</v>
      </c>
      <c r="BA243" s="21" t="str">
        <f t="shared" si="23"/>
        <v xml:space="preserve"> --Green Pact / Der Grüne Pakt   [Grahtwood]</v>
      </c>
    </row>
    <row r="244" spans="1:53" s="14" customFormat="1" x14ac:dyDescent="0.25">
      <c r="A244" s="12">
        <v>288</v>
      </c>
      <c r="B244" t="s">
        <v>1173</v>
      </c>
      <c r="C244" t="s">
        <v>1174</v>
      </c>
      <c r="D244" s="3">
        <f t="shared" si="18"/>
        <v>288</v>
      </c>
      <c r="E244"/>
      <c r="F244"/>
      <c r="G244" s="8" t="s">
        <v>1655</v>
      </c>
      <c r="H244"/>
      <c r="I244" t="s">
        <v>97</v>
      </c>
      <c r="J244" t="s">
        <v>97</v>
      </c>
      <c r="K244">
        <v>-1</v>
      </c>
      <c r="L244">
        <v>-1</v>
      </c>
      <c r="M244">
        <v>-1</v>
      </c>
      <c r="N244">
        <v>0</v>
      </c>
      <c r="O244" s="70" t="s">
        <v>119</v>
      </c>
      <c r="P244" s="3">
        <f>IF(AND(G244&lt;&gt;"LIBSETS_SETTYPE_BATTLEGROUND",G244&lt;&gt;"LIBSETS_SETTYPE_SPECIAL",G244&lt;&gt;"LIBSETS_SETTYPE_MYTHIC"), IF(Q244&lt;&gt;"",VLOOKUP(Q244,'ESO zone constants'!$D$2:$H$4950,5,FALSE),""),"")</f>
        <v>108</v>
      </c>
      <c r="Q244" t="str">
        <f>IF(OR(K244="",K244&lt;=0,ISERROR(K244)),IF(AND(O244&lt;&gt;"",NOT(ISERROR(O244))),O244, ""),VLOOKUP(K244,'ESO wayshrine node constants'!$A$3:$D$10003,4,FALSE))</f>
        <v>Greenshade</v>
      </c>
      <c r="R244" s="70"/>
      <c r="S244" s="19" t="str">
        <f>IF(AND(R244&lt;&gt;"",NOT(ISERROR(R244))),R244,IF(P244&lt;&gt;"",IF(NOT(ISERROR(VLOOKUP(P244,'ESO Dungeon constants'!$D$3:$H$9999,5,FALSE))),VLOOKUP(P244,'ESO Dungeon constants'!$D$3:$I$9999,6,FALSE),VLOOKUP(P244,'ESO zone constants'!$H$2:$K$9984,4,FALSE)),""))</f>
        <v>DLC_BASE_GAME</v>
      </c>
      <c r="T244" s="3" t="str">
        <f>IF(S244&lt;&gt;"",VLOOKUP(S244,'LibSets constants'!$B$4:$C$1000,2,FALSE),"")</f>
        <v>Included in base game</v>
      </c>
      <c r="U244" s="33" t="s">
        <v>1742</v>
      </c>
      <c r="V244" s="3" t="str">
        <f>IF(U244&lt;&gt;"",IF(U244&lt;&gt;"LIBSETS_DROP_MECHANIC_MONSTER_NAME",VLOOKUP(U244,'LibSets constants'!$I$4:$L$1000,3,FALSE),""),"")</f>
        <v>Delve bosses have a chance to drop a waist or feet.</v>
      </c>
      <c r="W244" s="3" t="str">
        <f>IF(U244&lt;&gt;"",IF(U244&lt;&gt;"LIBSETS_DROP_MECHANIC_MONSTER_NAME",VLOOKUP(U244,'LibSets constants'!$I$4:$L$1000,4,FALSE),""),"")</f>
        <v>Bosse in Gewölben haben die Chance, eine Taille oder Füße fallen zu lassen.</v>
      </c>
      <c r="X244" s="3" t="str">
        <f>IF(G244&lt;&gt;"LIBSETS_SETTYPE_BATTLEGROUND",IF(G244&lt;&gt;"LIBSETS_SETTYPE_SPECIAL",IF(Y244&lt;&gt;"",VLOOKUP(Y244,'ESO zone constants'!$D$2:$H$4950,5,FALSE),""),""),"")</f>
        <v/>
      </c>
      <c r="Y244"/>
      <c r="Z244" s="33" t="s">
        <v>1743</v>
      </c>
      <c r="AA244" s="3" t="str">
        <f>IF(Z244&lt;&gt;"",IF(Z244&lt;&gt;"LIBSETS_DROP_MECHANIC_MONSTER_NAME",VLOOKUP(Z244,'LibSets constants'!$I$4:$L$1000,3,FALSE),""),"")</f>
        <v>Overland group bosses have a 100% chance to drop head, chest, legs, or weapon.</v>
      </c>
      <c r="AB244" s="3" t="str">
        <f>IF(Z244&lt;&gt;"",IF(Z244&lt;&gt;"LIBSETS_DROP_MECHANIC_MONSTER_NAME",VLOOKUP(Z244,'LibSets constants'!$I$4:$L$1000,4,FALSE),""),"")</f>
        <v>Überland Gruppenbosse haben eine Chance von 100%, Kopf, Brust, Beine oder Waffen fallen zu lassen.</v>
      </c>
      <c r="AC244" s="3" t="str">
        <f>IF(G244&lt;&gt;"LIBSETS_SETTYPE_BATTLEGROUND",IF(G244&lt;&gt;"LIBSETS_SETTYPE_SPECIAL",IF(AD244&lt;&gt;"",VLOOKUP(AD244,'ESO zone constants'!$D$2:$H$4950,5,FALSE),""),""),"")</f>
        <v/>
      </c>
      <c r="AD244"/>
      <c r="AE244" s="33" t="s">
        <v>1744</v>
      </c>
      <c r="AF244" s="3" t="str">
        <f>IF(AE244&lt;&gt;"",IF(AE244&lt;&gt;"LIBSETS_DROP_MECHANIC_MONSTER_NAME",VLOOKUP(AE244,'LibSets constants'!$I$4:$L$1000,3,FALSE),""),"")</f>
        <v>Public dungeon bosses have a chance to drop a shoulder, hand, or weapon.</v>
      </c>
      <c r="AG244" s="3" t="str">
        <f>IF(AE244&lt;&gt;"",IF(AE244&lt;&gt;"LIBSETS_DROP_MECHANIC_MONSTER_NAME",VLOOKUP(AE244,'LibSets constants'!$I$4:$L$1000,4,FALSE),""),"")</f>
        <v>Öffentliche Dungeon-Bosse haben die Möglichkeit, eine Schulter, Handschuhe oder eine Waffe fallen zu lassen.</v>
      </c>
      <c r="AH244" s="3" t="str">
        <f>IF(G244&lt;&gt;"LIBSETS_SETTYPE_BATTLEGROUND",IF(G244&lt;&gt;"LIBSETS_SETTYPE_SPECIAL",IF(AI244&lt;&gt;"",VLOOKUP(AI244,'ESO zone constants'!$D$2:$H$4950,5,FALSE),""),""),"")</f>
        <v/>
      </c>
      <c r="AI244"/>
      <c r="AJ244" s="33" t="s">
        <v>1745</v>
      </c>
      <c r="AK244" s="3" t="str">
        <f>IF(AJ244&lt;&gt;"",IF(AJ244&lt;&gt;"LIBSETS_DROP_MECHANIC_MONSTER_NAME",VLOOKUP(AJ244,'LibSets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4" s="3" t="str">
        <f>IF(AJ244&lt;&gt;"",IF(AJ244&lt;&gt;"LIBSETS_DROP_MECHANIC_MONSTER_NAME",VLOOKUP(AJ244,'LibSets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4" s="3" t="str">
        <f>IF(G244&lt;&gt;"LIBSETS_SETTYPE_BATTLEGROUND",IF(G244&lt;&gt;"LIBSETS_SETTYPE_SPECIAL",IF(AN244&lt;&gt;"",VLOOKUP(AN244,'ESO zone constants'!$D$2:$H$4950,5,FALSE),""),""),"")</f>
        <v/>
      </c>
      <c r="AN244"/>
      <c r="AO244" s="33"/>
      <c r="AP244" s="3" t="str">
        <f>IF(AO244&lt;&gt;"",IF(AO244&lt;&gt;"LIBSETS_DROP_MECHANIC_MONSTER_NAME",VLOOKUP(AO244,'LibSets constants'!$I$4:$L$1000,3,FALSE),""),"")</f>
        <v/>
      </c>
      <c r="AQ244" s="3" t="str">
        <f>IF(AO244&lt;&gt;"",IF(AO244&lt;&gt;"LIBSETS_DROP_MECHANIC_MONSTER_NAME",VLOOKUP(AO244,'LibSets constants'!$I$4:$L$1000,4,FALSE),""),"")</f>
        <v/>
      </c>
      <c r="AR244" s="3" t="str">
        <f>IF(G244&lt;&gt;"LIBSETS_SETTYPE_BATTLEGROUND",IF(G244&lt;&gt;"LIBSETS_SETTYPE_SPECIAL",IF(AS244&lt;&gt;"",VLOOKUP(AS244,'ESO zone constants'!$D$2:$H$4950,5,FALSE),""),""),"")</f>
        <v/>
      </c>
      <c r="AS244"/>
      <c r="AT244" s="33"/>
      <c r="AU244" s="3" t="str">
        <f>IF(AT244&lt;&gt;"",IF(AT244&lt;&gt;"LIBSETS_DROP_MECHANIC_MONSTER_NAME",VLOOKUP(AT244,'LibSets constants'!$I$4:$L$1000,3,FALSE),""),"")</f>
        <v/>
      </c>
      <c r="AV244" s="3" t="str">
        <f>IF(AT244&lt;&gt;"",IF(AT244&lt;&gt;"LIBSETS_DROP_MECHANIC_MONSTER_NAME",VLOOKUP(AT244,'LibSets constants'!$I$4:$L$1000,4,FALSE),""),"")</f>
        <v/>
      </c>
      <c r="AW244" s="21" t="str">
        <f t="shared" si="19"/>
        <v>[288] = {wayshrines={-1,-1,-1,}, dlcId=DLC_BASE_GAME</v>
      </c>
      <c r="AX244" s="21" t="str">
        <f t="shared" si="20"/>
        <v>, zoneIds={108}, veteran=false</v>
      </c>
      <c r="AY244" s="21" t="str">
        <f t="shared" si="21"/>
        <v>, setType=LIBSETS_SETTYPE_OVERLAND</v>
      </c>
      <c r="AZ244" s="21" t="str">
        <f t="shared" si="22"/>
        <v>, dropMechanic={LIBSETS_DROP_MECHANIC_OVERLAND_BOSS_DELVE,LIBSETS_DROP_MECHANIC_OVERLAND_WORLDBOSS,LIBSETS_DROP_MECHANIC_OVERLAND_BOSS_PUBLIC_DUNGEON,LIBSETS_DROP_MECHANIC_OVERLAND_CHEST}},</v>
      </c>
      <c r="BA244" s="21" t="str">
        <f t="shared" si="23"/>
        <v xml:space="preserve"> --Beekeeper's Gear / Werkzeug des Bienenhüters   [Greenshade]</v>
      </c>
    </row>
    <row r="245" spans="1:53" x14ac:dyDescent="0.25">
      <c r="A245" s="12">
        <v>289</v>
      </c>
      <c r="B245" t="s">
        <v>1175</v>
      </c>
      <c r="C245" t="s">
        <v>1176</v>
      </c>
      <c r="D245" s="3">
        <f t="shared" si="18"/>
        <v>289</v>
      </c>
      <c r="G245" s="8" t="s">
        <v>1655</v>
      </c>
      <c r="I245" t="s">
        <v>97</v>
      </c>
      <c r="J245" t="s">
        <v>97</v>
      </c>
      <c r="K245">
        <v>-1</v>
      </c>
      <c r="L245">
        <v>-1</v>
      </c>
      <c r="M245">
        <v>-1</v>
      </c>
      <c r="N245">
        <v>0</v>
      </c>
      <c r="O245" s="70" t="s">
        <v>114</v>
      </c>
      <c r="P245" s="3">
        <f>IF(AND(G245&lt;&gt;"LIBSETS_SETTYPE_BATTLEGROUND",G245&lt;&gt;"LIBSETS_SETTYPE_SPECIAL",G245&lt;&gt;"LIBSETS_SETTYPE_MYTHIC"), IF(Q245&lt;&gt;"",VLOOKUP(Q245,'ESO zone constants'!$D$2:$H$4950,5,FALSE),""),"")</f>
        <v>58</v>
      </c>
      <c r="Q245" t="str">
        <f>IF(OR(K245="",K245&lt;=0,ISERROR(K245)),IF(AND(O245&lt;&gt;"",NOT(ISERROR(O245))),O245, ""),VLOOKUP(K245,'ESO wayshrine node constants'!$A$3:$D$10003,4,FALSE))</f>
        <v>Malabal Tor</v>
      </c>
      <c r="S245" s="19" t="str">
        <f>IF(AND(R245&lt;&gt;"",NOT(ISERROR(R245))),R245,IF(P245&lt;&gt;"",IF(NOT(ISERROR(VLOOKUP(P245,'ESO Dungeon constants'!$D$3:$H$9999,5,FALSE))),VLOOKUP(P245,'ESO Dungeon constants'!$D$3:$I$9999,6,FALSE),VLOOKUP(P245,'ESO zone constants'!$H$2:$K$9984,4,FALSE)),""))</f>
        <v>DLC_BASE_GAME</v>
      </c>
      <c r="T245" s="3" t="str">
        <f>IF(S245&lt;&gt;"",VLOOKUP(S245,'LibSets constants'!$B$4:$C$1000,2,FALSE),"")</f>
        <v>Included in base game</v>
      </c>
      <c r="U245" s="33" t="s">
        <v>1742</v>
      </c>
      <c r="V245" s="3" t="str">
        <f>IF(U245&lt;&gt;"",IF(U245&lt;&gt;"LIBSETS_DROP_MECHANIC_MONSTER_NAME",VLOOKUP(U245,'LibSets constants'!$I$4:$L$1000,3,FALSE),""),"")</f>
        <v>Delve bosses have a chance to drop a waist or feet.</v>
      </c>
      <c r="W245" s="3" t="str">
        <f>IF(U245&lt;&gt;"",IF(U245&lt;&gt;"LIBSETS_DROP_MECHANIC_MONSTER_NAME",VLOOKUP(U245,'LibSets constants'!$I$4:$L$1000,4,FALSE),""),"")</f>
        <v>Bosse in Gewölben haben die Chance, eine Taille oder Füße fallen zu lassen.</v>
      </c>
      <c r="X245" s="3" t="str">
        <f>IF(G245&lt;&gt;"LIBSETS_SETTYPE_BATTLEGROUND",IF(G245&lt;&gt;"LIBSETS_SETTYPE_SPECIAL",IF(Y245&lt;&gt;"",VLOOKUP(Y245,'ESO zone constants'!$D$2:$H$4950,5,FALSE),""),""),"")</f>
        <v/>
      </c>
      <c r="Z245" s="33" t="s">
        <v>1743</v>
      </c>
      <c r="AA245" s="3" t="str">
        <f>IF(Z245&lt;&gt;"",IF(Z245&lt;&gt;"LIBSETS_DROP_MECHANIC_MONSTER_NAME",VLOOKUP(Z245,'LibSets constants'!$I$4:$L$1000,3,FALSE),""),"")</f>
        <v>Overland group bosses have a 100% chance to drop head, chest, legs, or weapon.</v>
      </c>
      <c r="AB245" s="3" t="str">
        <f>IF(Z245&lt;&gt;"",IF(Z245&lt;&gt;"LIBSETS_DROP_MECHANIC_MONSTER_NAME",VLOOKUP(Z245,'LibSets constants'!$I$4:$L$1000,4,FALSE),""),"")</f>
        <v>Überland Gruppenbosse haben eine Chance von 100%, Kopf, Brust, Beine oder Waffen fallen zu lassen.</v>
      </c>
      <c r="AC245" s="3" t="str">
        <f>IF(G245&lt;&gt;"LIBSETS_SETTYPE_BATTLEGROUND",IF(G245&lt;&gt;"LIBSETS_SETTYPE_SPECIAL",IF(AD245&lt;&gt;"",VLOOKUP(AD245,'ESO zone constants'!$D$2:$H$4950,5,FALSE),""),""),"")</f>
        <v/>
      </c>
      <c r="AE245" s="33" t="s">
        <v>1744</v>
      </c>
      <c r="AF245" s="3" t="str">
        <f>IF(AE245&lt;&gt;"",IF(AE245&lt;&gt;"LIBSETS_DROP_MECHANIC_MONSTER_NAME",VLOOKUP(AE245,'LibSets constants'!$I$4:$L$1000,3,FALSE),""),"")</f>
        <v>Public dungeon bosses have a chance to drop a shoulder, hand, or weapon.</v>
      </c>
      <c r="AG245" s="3" t="str">
        <f>IF(AE245&lt;&gt;"",IF(AE245&lt;&gt;"LIBSETS_DROP_MECHANIC_MONSTER_NAME",VLOOKUP(AE245,'LibSets constants'!$I$4:$L$1000,4,FALSE),""),"")</f>
        <v>Öffentliche Dungeon-Bosse haben die Möglichkeit, eine Schulter, Handschuhe oder eine Waffe fallen zu lassen.</v>
      </c>
      <c r="AH245" s="3" t="str">
        <f>IF(G245&lt;&gt;"LIBSETS_SETTYPE_BATTLEGROUND",IF(G245&lt;&gt;"LIBSETS_SETTYPE_SPECIAL",IF(AI245&lt;&gt;"",VLOOKUP(AI245,'ESO zone constants'!$D$2:$H$4950,5,FALSE),""),""),"")</f>
        <v/>
      </c>
      <c r="AJ245" s="33" t="s">
        <v>1745</v>
      </c>
      <c r="AK245" s="3" t="str">
        <f>IF(AJ245&lt;&gt;"",IF(AJ245&lt;&gt;"LIBSETS_DROP_MECHANIC_MONSTER_NAME",VLOOKUP(AJ245,'LibSets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5" s="3" t="str">
        <f>IF(AJ245&lt;&gt;"",IF(AJ245&lt;&gt;"LIBSETS_DROP_MECHANIC_MONSTER_NAME",VLOOKUP(AJ245,'LibSets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5" s="3" t="str">
        <f>IF(G245&lt;&gt;"LIBSETS_SETTYPE_BATTLEGROUND",IF(G245&lt;&gt;"LIBSETS_SETTYPE_SPECIAL",IF(AN245&lt;&gt;"",VLOOKUP(AN245,'ESO zone constants'!$D$2:$H$4950,5,FALSE),""),""),"")</f>
        <v/>
      </c>
      <c r="AP245" s="3" t="str">
        <f>IF(AO245&lt;&gt;"",IF(AO245&lt;&gt;"LIBSETS_DROP_MECHANIC_MONSTER_NAME",VLOOKUP(AO245,'LibSets constants'!$I$4:$L$1000,3,FALSE),""),"")</f>
        <v/>
      </c>
      <c r="AQ245" s="3" t="str">
        <f>IF(AO245&lt;&gt;"",IF(AO245&lt;&gt;"LIBSETS_DROP_MECHANIC_MONSTER_NAME",VLOOKUP(AO245,'LibSets constants'!$I$4:$L$1000,4,FALSE),""),"")</f>
        <v/>
      </c>
      <c r="AR245" s="3" t="str">
        <f>IF(G245&lt;&gt;"LIBSETS_SETTYPE_BATTLEGROUND",IF(G245&lt;&gt;"LIBSETS_SETTYPE_SPECIAL",IF(AS245&lt;&gt;"",VLOOKUP(AS245,'ESO zone constants'!$D$2:$H$4950,5,FALSE),""),""),"")</f>
        <v/>
      </c>
      <c r="AU245" s="3" t="str">
        <f>IF(AT245&lt;&gt;"",IF(AT245&lt;&gt;"LIBSETS_DROP_MECHANIC_MONSTER_NAME",VLOOKUP(AT245,'LibSets constants'!$I$4:$L$1000,3,FALSE),""),"")</f>
        <v/>
      </c>
      <c r="AV245" s="3" t="str">
        <f>IF(AT245&lt;&gt;"",IF(AT245&lt;&gt;"LIBSETS_DROP_MECHANIC_MONSTER_NAME",VLOOKUP(AT245,'LibSets constants'!$I$4:$L$1000,4,FALSE),""),"")</f>
        <v/>
      </c>
      <c r="AW245" s="21" t="str">
        <f t="shared" si="19"/>
        <v>[289] = {wayshrines={-1,-1,-1,}, dlcId=DLC_BASE_GAME</v>
      </c>
      <c r="AX245" s="21" t="str">
        <f t="shared" si="20"/>
        <v>, zoneIds={58}, veteran=false</v>
      </c>
      <c r="AY245" s="21" t="str">
        <f t="shared" si="21"/>
        <v>, setType=LIBSETS_SETTYPE_OVERLAND</v>
      </c>
      <c r="AZ245" s="21" t="str">
        <f t="shared" si="22"/>
        <v>, dropMechanic={LIBSETS_DROP_MECHANIC_OVERLAND_BOSS_DELVE,LIBSETS_DROP_MECHANIC_OVERLAND_WORLDBOSS,LIBSETS_DROP_MECHANIC_OVERLAND_BOSS_PUBLIC_DUNGEON,LIBSETS_DROP_MECHANIC_OVERLAND_CHEST}},</v>
      </c>
      <c r="BA245" s="21" t="str">
        <f t="shared" si="23"/>
        <v xml:space="preserve"> --Spinner's Garments / Gewänder des Webers   [Malabal Tor]</v>
      </c>
    </row>
    <row r="246" spans="1:53" x14ac:dyDescent="0.25">
      <c r="A246" s="12">
        <v>290</v>
      </c>
      <c r="B246" t="s">
        <v>1177</v>
      </c>
      <c r="C246" t="s">
        <v>1178</v>
      </c>
      <c r="D246" s="3">
        <f t="shared" si="18"/>
        <v>290</v>
      </c>
      <c r="G246" s="8" t="s">
        <v>1655</v>
      </c>
      <c r="I246" t="s">
        <v>97</v>
      </c>
      <c r="J246" t="s">
        <v>97</v>
      </c>
      <c r="K246">
        <v>-1</v>
      </c>
      <c r="L246">
        <v>-1</v>
      </c>
      <c r="M246">
        <v>-1</v>
      </c>
      <c r="N246">
        <v>0</v>
      </c>
      <c r="O246" s="70" t="s">
        <v>271</v>
      </c>
      <c r="P246" s="3">
        <f>IF(AND(G246&lt;&gt;"LIBSETS_SETTYPE_BATTLEGROUND",G246&lt;&gt;"LIBSETS_SETTYPE_SPECIAL",G246&lt;&gt;"LIBSETS_SETTYPE_MYTHIC"), IF(Q246&lt;&gt;"",VLOOKUP(Q246,'ESO zone constants'!$D$2:$H$4950,5,FALSE),""),"")</f>
        <v>382</v>
      </c>
      <c r="Q246" t="str">
        <f>IF(OR(K246="",K246&lt;=0,ISERROR(K246)),IF(AND(O246&lt;&gt;"",NOT(ISERROR(O246))),O246, ""),VLOOKUP(K246,'ESO wayshrine node constants'!$A$3:$D$10003,4,FALSE))</f>
        <v>Reaper's March</v>
      </c>
      <c r="S246" s="19" t="str">
        <f>IF(AND(R246&lt;&gt;"",NOT(ISERROR(R246))),R246,IF(P246&lt;&gt;"",IF(NOT(ISERROR(VLOOKUP(P246,'ESO Dungeon constants'!$D$3:$H$9999,5,FALSE))),VLOOKUP(P246,'ESO Dungeon constants'!$D$3:$I$9999,6,FALSE),VLOOKUP(P246,'ESO zone constants'!$H$2:$K$9984,4,FALSE)),""))</f>
        <v>DLC_BASE_GAME</v>
      </c>
      <c r="T246" s="3" t="str">
        <f>IF(S246&lt;&gt;"",VLOOKUP(S246,'LibSets constants'!$B$4:$C$1000,2,FALSE),"")</f>
        <v>Included in base game</v>
      </c>
      <c r="U246" s="33" t="s">
        <v>1742</v>
      </c>
      <c r="V246" s="44" t="str">
        <f>IF(U246&lt;&gt;"",IF(U246&lt;&gt;"LIBSETS_DROP_MECHANIC_MONSTER_NAME",VLOOKUP(U246,'LibSets constants'!$I$4:$L$1000,3,FALSE),""),"")</f>
        <v>Delve bosses have a chance to drop a waist or feet.</v>
      </c>
      <c r="W246" s="44" t="str">
        <f>IF(U246&lt;&gt;"",IF(U246&lt;&gt;"LIBSETS_DROP_MECHANIC_MONSTER_NAME",VLOOKUP(U246,'LibSets constants'!$I$4:$L$1000,4,FALSE),""),"")</f>
        <v>Bosse in Gewölben haben die Chance, eine Taille oder Füße fallen zu lassen.</v>
      </c>
      <c r="X246" s="3" t="str">
        <f>IF(G246&lt;&gt;"LIBSETS_SETTYPE_BATTLEGROUND",IF(G246&lt;&gt;"LIBSETS_SETTYPE_SPECIAL",IF(Y246&lt;&gt;"",VLOOKUP(Y246,'ESO zone constants'!$D$2:$H$4950,5,FALSE),""),""),"")</f>
        <v/>
      </c>
      <c r="Z246" s="45" t="s">
        <v>1743</v>
      </c>
      <c r="AA246" s="44" t="str">
        <f>IF(Z246&lt;&gt;"",IF(Z246&lt;&gt;"LIBSETS_DROP_MECHANIC_MONSTER_NAME",VLOOKUP(Z246,'LibSets constants'!$I$4:$L$1000,3,FALSE),""),"")</f>
        <v>Overland group bosses have a 100% chance to drop head, chest, legs, or weapon.</v>
      </c>
      <c r="AB246" s="44" t="str">
        <f>IF(Z246&lt;&gt;"",IF(Z246&lt;&gt;"LIBSETS_DROP_MECHANIC_MONSTER_NAME",VLOOKUP(Z246,'LibSets constants'!$I$4:$L$1000,4,FALSE),""),"")</f>
        <v>Überland Gruppenbosse haben eine Chance von 100%, Kopf, Brust, Beine oder Waffen fallen zu lassen.</v>
      </c>
      <c r="AC246" s="3" t="str">
        <f>IF(G246&lt;&gt;"LIBSETS_SETTYPE_BATTLEGROUND",IF(G246&lt;&gt;"LIBSETS_SETTYPE_SPECIAL",IF(AD246&lt;&gt;"",VLOOKUP(AD246,'ESO zone constants'!$D$2:$H$4950,5,FALSE),""),""),"")</f>
        <v/>
      </c>
      <c r="AE246" s="45" t="s">
        <v>1744</v>
      </c>
      <c r="AF246" s="44" t="str">
        <f>IF(AE246&lt;&gt;"",IF(AE246&lt;&gt;"LIBSETS_DROP_MECHANIC_MONSTER_NAME",VLOOKUP(AE246,'LibSets constants'!$I$4:$L$1000,3,FALSE),""),"")</f>
        <v>Public dungeon bosses have a chance to drop a shoulder, hand, or weapon.</v>
      </c>
      <c r="AG246" s="44" t="str">
        <f>IF(AE246&lt;&gt;"",IF(AE246&lt;&gt;"LIBSETS_DROP_MECHANIC_MONSTER_NAME",VLOOKUP(AE246,'LibSets constants'!$I$4:$L$1000,4,FALSE),""),"")</f>
        <v>Öffentliche Dungeon-Bosse haben die Möglichkeit, eine Schulter, Handschuhe oder eine Waffe fallen zu lassen.</v>
      </c>
      <c r="AH246" s="3" t="str">
        <f>IF(G246&lt;&gt;"LIBSETS_SETTYPE_BATTLEGROUND",IF(G246&lt;&gt;"LIBSETS_SETTYPE_SPECIAL",IF(AI246&lt;&gt;"",VLOOKUP(AI246,'ESO zone constants'!$D$2:$H$4950,5,FALSE),""),""),"")</f>
        <v/>
      </c>
      <c r="AJ246" s="45" t="s">
        <v>1745</v>
      </c>
      <c r="AK246" s="44" t="str">
        <f>IF(AJ246&lt;&gt;"",IF(AJ246&lt;&gt;"LIBSETS_DROP_MECHANIC_MONSTER_NAME",VLOOKUP(AJ246,'LibSets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6" s="44" t="str">
        <f>IF(AJ246&lt;&gt;"",IF(AJ246&lt;&gt;"LIBSETS_DROP_MECHANIC_MONSTER_NAME",VLOOKUP(AJ246,'LibSets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6" s="3" t="str">
        <f>IF(G246&lt;&gt;"LIBSETS_SETTYPE_BATTLEGROUND",IF(G246&lt;&gt;"LIBSETS_SETTYPE_SPECIAL",IF(AN246&lt;&gt;"",VLOOKUP(AN246,'ESO zone constants'!$D$2:$H$4950,5,FALSE),""),""),"")</f>
        <v/>
      </c>
      <c r="AO246" s="45"/>
      <c r="AP246" s="44" t="str">
        <f>IF(AO246&lt;&gt;"",IF(AO246&lt;&gt;"LIBSETS_DROP_MECHANIC_MONSTER_NAME",VLOOKUP(AO246,'LibSets constants'!$I$4:$L$1000,3,FALSE),""),"")</f>
        <v/>
      </c>
      <c r="AQ246" s="44" t="str">
        <f>IF(AO246&lt;&gt;"",IF(AO246&lt;&gt;"LIBSETS_DROP_MECHANIC_MONSTER_NAME",VLOOKUP(AO246,'LibSets constants'!$I$4:$L$1000,4,FALSE),""),"")</f>
        <v/>
      </c>
      <c r="AR246" s="3" t="str">
        <f>IF(G246&lt;&gt;"LIBSETS_SETTYPE_BATTLEGROUND",IF(G246&lt;&gt;"LIBSETS_SETTYPE_SPECIAL",IF(AS246&lt;&gt;"",VLOOKUP(AS246,'ESO zone constants'!$D$2:$H$4950,5,FALSE),""),""),"")</f>
        <v/>
      </c>
      <c r="AT246" s="45"/>
      <c r="AU246" s="44" t="str">
        <f>IF(AT246&lt;&gt;"",IF(AT246&lt;&gt;"LIBSETS_DROP_MECHANIC_MONSTER_NAME",VLOOKUP(AT246,'LibSets constants'!$I$4:$L$1000,3,FALSE),""),"")</f>
        <v/>
      </c>
      <c r="AV246" s="44" t="str">
        <f>IF(AT246&lt;&gt;"",IF(AT246&lt;&gt;"LIBSETS_DROP_MECHANIC_MONSTER_NAME",VLOOKUP(AT246,'LibSets constants'!$I$4:$L$1000,4,FALSE),""),"")</f>
        <v/>
      </c>
      <c r="AW246" s="21" t="str">
        <f t="shared" si="19"/>
        <v>[290] = {wayshrines={-1,-1,-1,}, dlcId=DLC_BASE_GAME</v>
      </c>
      <c r="AX246" s="21" t="str">
        <f t="shared" si="20"/>
        <v>, zoneIds={382}, veteran=false</v>
      </c>
      <c r="AY246" s="21" t="str">
        <f t="shared" si="21"/>
        <v>, setType=LIBSETS_SETTYPE_OVERLAND</v>
      </c>
      <c r="AZ246" s="21" t="str">
        <f t="shared" si="22"/>
        <v>, dropMechanic={LIBSETS_DROP_MECHANIC_OVERLAND_BOSS_DELVE,LIBSETS_DROP_MECHANIC_OVERLAND_WORLDBOSS,LIBSETS_DROP_MECHANIC_OVERLAND_BOSS_PUBLIC_DUNGEON,LIBSETS_DROP_MECHANIC_OVERLAND_CHEST}},</v>
      </c>
      <c r="BA246" s="21" t="str">
        <f t="shared" si="23"/>
        <v xml:space="preserve"> --Skooma Smuggler / Skoomaschmuggler   [Reaper's March]</v>
      </c>
    </row>
    <row r="247" spans="1:53" x14ac:dyDescent="0.25">
      <c r="A247" s="12">
        <v>291</v>
      </c>
      <c r="B247" t="s">
        <v>1179</v>
      </c>
      <c r="C247" t="s">
        <v>1180</v>
      </c>
      <c r="D247" s="3">
        <f t="shared" si="18"/>
        <v>291</v>
      </c>
      <c r="G247" s="8" t="s">
        <v>1655</v>
      </c>
      <c r="I247" t="s">
        <v>97</v>
      </c>
      <c r="J247" t="s">
        <v>97</v>
      </c>
      <c r="K247">
        <v>-1</v>
      </c>
      <c r="L247">
        <v>-1</v>
      </c>
      <c r="M247">
        <v>-1</v>
      </c>
      <c r="N247">
        <v>0</v>
      </c>
      <c r="O247" s="70" t="s">
        <v>112</v>
      </c>
      <c r="P247" s="3">
        <f>IF(AND(G247&lt;&gt;"LIBSETS_SETTYPE_BATTLEGROUND",G247&lt;&gt;"LIBSETS_SETTYPE_SPECIAL",G247&lt;&gt;"LIBSETS_SETTYPE_MYTHIC"), IF(Q247&lt;&gt;"",VLOOKUP(Q247,'ESO zone constants'!$D$2:$H$4950,5,FALSE),""),"")</f>
        <v>41</v>
      </c>
      <c r="Q247" t="str">
        <f>IF(OR(K247="",K247&lt;=0,ISERROR(K247)),IF(AND(O247&lt;&gt;"",NOT(ISERROR(O247))),O247, ""),VLOOKUP(K247,'ESO wayshrine node constants'!$A$3:$D$10003,4,FALSE))</f>
        <v>Stonefalls</v>
      </c>
      <c r="S247" s="19" t="str">
        <f>IF(AND(R247&lt;&gt;"",NOT(ISERROR(R247))),R247,IF(P247&lt;&gt;"",IF(NOT(ISERROR(VLOOKUP(P247,'ESO Dungeon constants'!$D$3:$H$9999,5,FALSE))),VLOOKUP(P247,'ESO Dungeon constants'!$D$3:$I$9999,6,FALSE),VLOOKUP(P247,'ESO zone constants'!$H$2:$K$9984,4,FALSE)),""))</f>
        <v>DLC_BASE_GAME</v>
      </c>
      <c r="T247" s="3" t="str">
        <f>IF(S247&lt;&gt;"",VLOOKUP(S247,'LibSets constants'!$B$4:$C$1000,2,FALSE),"")</f>
        <v>Included in base game</v>
      </c>
      <c r="U247" s="33" t="s">
        <v>1742</v>
      </c>
      <c r="V247" s="44" t="str">
        <f>IF(U247&lt;&gt;"",IF(U247&lt;&gt;"LIBSETS_DROP_MECHANIC_MONSTER_NAME",VLOOKUP(U247,'LibSets constants'!$I$4:$L$1000,3,FALSE),""),"")</f>
        <v>Delve bosses have a chance to drop a waist or feet.</v>
      </c>
      <c r="W247" s="44" t="str">
        <f>IF(U247&lt;&gt;"",IF(U247&lt;&gt;"LIBSETS_DROP_MECHANIC_MONSTER_NAME",VLOOKUP(U247,'LibSets constants'!$I$4:$L$1000,4,FALSE),""),"")</f>
        <v>Bosse in Gewölben haben die Chance, eine Taille oder Füße fallen zu lassen.</v>
      </c>
      <c r="X247" s="3" t="str">
        <f>IF(G247&lt;&gt;"LIBSETS_SETTYPE_BATTLEGROUND",IF(G247&lt;&gt;"LIBSETS_SETTYPE_SPECIAL",IF(Y247&lt;&gt;"",VLOOKUP(Y247,'ESO zone constants'!$D$2:$H$4950,5,FALSE),""),""),"")</f>
        <v/>
      </c>
      <c r="Z247" s="45" t="s">
        <v>1743</v>
      </c>
      <c r="AA247" s="44" t="str">
        <f>IF(Z247&lt;&gt;"",IF(Z247&lt;&gt;"LIBSETS_DROP_MECHANIC_MONSTER_NAME",VLOOKUP(Z247,'LibSets constants'!$I$4:$L$1000,3,FALSE),""),"")</f>
        <v>Overland group bosses have a 100% chance to drop head, chest, legs, or weapon.</v>
      </c>
      <c r="AB247" s="44" t="str">
        <f>IF(Z247&lt;&gt;"",IF(Z247&lt;&gt;"LIBSETS_DROP_MECHANIC_MONSTER_NAME",VLOOKUP(Z247,'LibSets constants'!$I$4:$L$1000,4,FALSE),""),"")</f>
        <v>Überland Gruppenbosse haben eine Chance von 100%, Kopf, Brust, Beine oder Waffen fallen zu lassen.</v>
      </c>
      <c r="AC247" s="3" t="str">
        <f>IF(G247&lt;&gt;"LIBSETS_SETTYPE_BATTLEGROUND",IF(G247&lt;&gt;"LIBSETS_SETTYPE_SPECIAL",IF(AD247&lt;&gt;"",VLOOKUP(AD247,'ESO zone constants'!$D$2:$H$4950,5,FALSE),""),""),"")</f>
        <v/>
      </c>
      <c r="AE247" s="45" t="s">
        <v>1744</v>
      </c>
      <c r="AF247" s="44" t="str">
        <f>IF(AE247&lt;&gt;"",IF(AE247&lt;&gt;"LIBSETS_DROP_MECHANIC_MONSTER_NAME",VLOOKUP(AE247,'LibSets constants'!$I$4:$L$1000,3,FALSE),""),"")</f>
        <v>Public dungeon bosses have a chance to drop a shoulder, hand, or weapon.</v>
      </c>
      <c r="AG247" s="44" t="str">
        <f>IF(AE247&lt;&gt;"",IF(AE247&lt;&gt;"LIBSETS_DROP_MECHANIC_MONSTER_NAME",VLOOKUP(AE247,'LibSets constants'!$I$4:$L$1000,4,FALSE),""),"")</f>
        <v>Öffentliche Dungeon-Bosse haben die Möglichkeit, eine Schulter, Handschuhe oder eine Waffe fallen zu lassen.</v>
      </c>
      <c r="AH247" s="3" t="str">
        <f>IF(G247&lt;&gt;"LIBSETS_SETTYPE_BATTLEGROUND",IF(G247&lt;&gt;"LIBSETS_SETTYPE_SPECIAL",IF(AI247&lt;&gt;"",VLOOKUP(AI247,'ESO zone constants'!$D$2:$H$4950,5,FALSE),""),""),"")</f>
        <v/>
      </c>
      <c r="AJ247" s="45" t="s">
        <v>1745</v>
      </c>
      <c r="AK247" s="44" t="str">
        <f>IF(AJ247&lt;&gt;"",IF(AJ247&lt;&gt;"LIBSETS_DROP_MECHANIC_MONSTER_NAME",VLOOKUP(AJ247,'LibSets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7" s="44" t="str">
        <f>IF(AJ247&lt;&gt;"",IF(AJ247&lt;&gt;"LIBSETS_DROP_MECHANIC_MONSTER_NAME",VLOOKUP(AJ247,'LibSets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7" s="3" t="str">
        <f>IF(G247&lt;&gt;"LIBSETS_SETTYPE_BATTLEGROUND",IF(G247&lt;&gt;"LIBSETS_SETTYPE_SPECIAL",IF(AN247&lt;&gt;"",VLOOKUP(AN247,'ESO zone constants'!$D$2:$H$4950,5,FALSE),""),""),"")</f>
        <v/>
      </c>
      <c r="AO247" s="45"/>
      <c r="AP247" s="44" t="str">
        <f>IF(AO247&lt;&gt;"",IF(AO247&lt;&gt;"LIBSETS_DROP_MECHANIC_MONSTER_NAME",VLOOKUP(AO247,'LibSets constants'!$I$4:$L$1000,3,FALSE),""),"")</f>
        <v/>
      </c>
      <c r="AQ247" s="44" t="str">
        <f>IF(AO247&lt;&gt;"",IF(AO247&lt;&gt;"LIBSETS_DROP_MECHANIC_MONSTER_NAME",VLOOKUP(AO247,'LibSets constants'!$I$4:$L$1000,4,FALSE),""),"")</f>
        <v/>
      </c>
      <c r="AR247" s="3" t="str">
        <f>IF(G247&lt;&gt;"LIBSETS_SETTYPE_BATTLEGROUND",IF(G247&lt;&gt;"LIBSETS_SETTYPE_SPECIAL",IF(AS247&lt;&gt;"",VLOOKUP(AS247,'ESO zone constants'!$D$2:$H$4950,5,FALSE),""),""),"")</f>
        <v/>
      </c>
      <c r="AT247" s="45"/>
      <c r="AU247" s="44" t="str">
        <f>IF(AT247&lt;&gt;"",IF(AT247&lt;&gt;"LIBSETS_DROP_MECHANIC_MONSTER_NAME",VLOOKUP(AT247,'LibSets constants'!$I$4:$L$1000,3,FALSE),""),"")</f>
        <v/>
      </c>
      <c r="AV247" s="44" t="str">
        <f>IF(AT247&lt;&gt;"",IF(AT247&lt;&gt;"LIBSETS_DROP_MECHANIC_MONSTER_NAME",VLOOKUP(AT247,'LibSets constants'!$I$4:$L$1000,4,FALSE),""),"")</f>
        <v/>
      </c>
      <c r="AW247" s="21" t="str">
        <f t="shared" si="19"/>
        <v>[291] = {wayshrines={-1,-1,-1,}, dlcId=DLC_BASE_GAME</v>
      </c>
      <c r="AX247" s="21" t="str">
        <f t="shared" si="20"/>
        <v>, zoneIds={41}, veteran=false</v>
      </c>
      <c r="AY247" s="21" t="str">
        <f t="shared" si="21"/>
        <v>, setType=LIBSETS_SETTYPE_OVERLAND</v>
      </c>
      <c r="AZ247" s="21" t="str">
        <f t="shared" si="22"/>
        <v>, dropMechanic={LIBSETS_DROP_MECHANIC_OVERLAND_BOSS_DELVE,LIBSETS_DROP_MECHANIC_OVERLAND_WORLDBOSS,LIBSETS_DROP_MECHANIC_OVERLAND_BOSS_PUBLIC_DUNGEON,LIBSETS_DROP_MECHANIC_OVERLAND_CHEST}},</v>
      </c>
      <c r="BA247" s="21" t="str">
        <f t="shared" si="23"/>
        <v xml:space="preserve"> --Shalk Exoskeleton / Schröterpanzer   [Stonefalls]</v>
      </c>
    </row>
    <row r="248" spans="1:53" x14ac:dyDescent="0.25">
      <c r="A248" s="12">
        <v>292</v>
      </c>
      <c r="B248" t="s">
        <v>1181</v>
      </c>
      <c r="C248" t="s">
        <v>1182</v>
      </c>
      <c r="D248" s="3">
        <f t="shared" si="18"/>
        <v>292</v>
      </c>
      <c r="G248" s="8" t="s">
        <v>1655</v>
      </c>
      <c r="I248" t="s">
        <v>97</v>
      </c>
      <c r="J248" t="s">
        <v>97</v>
      </c>
      <c r="K248">
        <v>-1</v>
      </c>
      <c r="L248">
        <v>-1</v>
      </c>
      <c r="M248">
        <v>-1</v>
      </c>
      <c r="N248">
        <v>0</v>
      </c>
      <c r="O248" s="70" t="s">
        <v>113</v>
      </c>
      <c r="P248" s="3">
        <f>IF(AND(G248&lt;&gt;"LIBSETS_SETTYPE_BATTLEGROUND",G248&lt;&gt;"LIBSETS_SETTYPE_SPECIAL",G248&lt;&gt;"LIBSETS_SETTYPE_MYTHIC"), IF(Q248&lt;&gt;"",VLOOKUP(Q248,'ESO zone constants'!$D$2:$H$4950,5,FALSE),""),"")</f>
        <v>57</v>
      </c>
      <c r="Q248" t="str">
        <f>IF(OR(K248="",K248&lt;=0,ISERROR(K248)),IF(AND(O248&lt;&gt;"",NOT(ISERROR(O248))),O248, ""),VLOOKUP(K248,'ESO wayshrine node constants'!$A$3:$D$10003,4,FALSE))</f>
        <v>Deshaan</v>
      </c>
      <c r="S248" s="19" t="str">
        <f>IF(AND(R248&lt;&gt;"",NOT(ISERROR(R248))),R248,IF(P248&lt;&gt;"",IF(NOT(ISERROR(VLOOKUP(P248,'ESO Dungeon constants'!$D$3:$H$9999,5,FALSE))),VLOOKUP(P248,'ESO Dungeon constants'!$D$3:$I$9999,6,FALSE),VLOOKUP(P248,'ESO zone constants'!$H$2:$K$9984,4,FALSE)),""))</f>
        <v>DLC_BASE_GAME</v>
      </c>
      <c r="T248" s="3" t="str">
        <f>IF(S248&lt;&gt;"",VLOOKUP(S248,'LibSets constants'!$B$4:$C$1000,2,FALSE),"")</f>
        <v>Included in base game</v>
      </c>
      <c r="U248" s="33" t="s">
        <v>1742</v>
      </c>
      <c r="V248" s="44" t="str">
        <f>IF(U248&lt;&gt;"",IF(U248&lt;&gt;"LIBSETS_DROP_MECHANIC_MONSTER_NAME",VLOOKUP(U248,'LibSets constants'!$I$4:$L$1000,3,FALSE),""),"")</f>
        <v>Delve bosses have a chance to drop a waist or feet.</v>
      </c>
      <c r="W248" s="44" t="str">
        <f>IF(U248&lt;&gt;"",IF(U248&lt;&gt;"LIBSETS_DROP_MECHANIC_MONSTER_NAME",VLOOKUP(U248,'LibSets constants'!$I$4:$L$1000,4,FALSE),""),"")</f>
        <v>Bosse in Gewölben haben die Chance, eine Taille oder Füße fallen zu lassen.</v>
      </c>
      <c r="X248" s="3" t="str">
        <f>IF(G248&lt;&gt;"LIBSETS_SETTYPE_BATTLEGROUND",IF(G248&lt;&gt;"LIBSETS_SETTYPE_SPECIAL",IF(Y248&lt;&gt;"",VLOOKUP(Y248,'ESO zone constants'!$D$2:$H$4950,5,FALSE),""),""),"")</f>
        <v/>
      </c>
      <c r="Z248" s="45" t="s">
        <v>1743</v>
      </c>
      <c r="AA248" s="44" t="str">
        <f>IF(Z248&lt;&gt;"",IF(Z248&lt;&gt;"LIBSETS_DROP_MECHANIC_MONSTER_NAME",VLOOKUP(Z248,'LibSets constants'!$I$4:$L$1000,3,FALSE),""),"")</f>
        <v>Overland group bosses have a 100% chance to drop head, chest, legs, or weapon.</v>
      </c>
      <c r="AB248" s="44" t="str">
        <f>IF(Z248&lt;&gt;"",IF(Z248&lt;&gt;"LIBSETS_DROP_MECHANIC_MONSTER_NAME",VLOOKUP(Z248,'LibSets constants'!$I$4:$L$1000,4,FALSE),""),"")</f>
        <v>Überland Gruppenbosse haben eine Chance von 100%, Kopf, Brust, Beine oder Waffen fallen zu lassen.</v>
      </c>
      <c r="AC248" s="3" t="str">
        <f>IF(G248&lt;&gt;"LIBSETS_SETTYPE_BATTLEGROUND",IF(G248&lt;&gt;"LIBSETS_SETTYPE_SPECIAL",IF(AD248&lt;&gt;"",VLOOKUP(AD248,'ESO zone constants'!$D$2:$H$4950,5,FALSE),""),""),"")</f>
        <v/>
      </c>
      <c r="AE248" s="45" t="s">
        <v>1744</v>
      </c>
      <c r="AF248" s="44" t="str">
        <f>IF(AE248&lt;&gt;"",IF(AE248&lt;&gt;"LIBSETS_DROP_MECHANIC_MONSTER_NAME",VLOOKUP(AE248,'LibSets constants'!$I$4:$L$1000,3,FALSE),""),"")</f>
        <v>Public dungeon bosses have a chance to drop a shoulder, hand, or weapon.</v>
      </c>
      <c r="AG248" s="44" t="str">
        <f>IF(AE248&lt;&gt;"",IF(AE248&lt;&gt;"LIBSETS_DROP_MECHANIC_MONSTER_NAME",VLOOKUP(AE248,'LibSets constants'!$I$4:$L$1000,4,FALSE),""),"")</f>
        <v>Öffentliche Dungeon-Bosse haben die Möglichkeit, eine Schulter, Handschuhe oder eine Waffe fallen zu lassen.</v>
      </c>
      <c r="AH248" s="3" t="str">
        <f>IF(G248&lt;&gt;"LIBSETS_SETTYPE_BATTLEGROUND",IF(G248&lt;&gt;"LIBSETS_SETTYPE_SPECIAL",IF(AI248&lt;&gt;"",VLOOKUP(AI248,'ESO zone constants'!$D$2:$H$4950,5,FALSE),""),""),"")</f>
        <v/>
      </c>
      <c r="AJ248" s="45" t="s">
        <v>1745</v>
      </c>
      <c r="AK248" s="44" t="str">
        <f>IF(AJ248&lt;&gt;"",IF(AJ248&lt;&gt;"LIBSETS_DROP_MECHANIC_MONSTER_NAME",VLOOKUP(AJ248,'LibSets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8" s="44" t="str">
        <f>IF(AJ248&lt;&gt;"",IF(AJ248&lt;&gt;"LIBSETS_DROP_MECHANIC_MONSTER_NAME",VLOOKUP(AJ248,'LibSets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8" s="3" t="str">
        <f>IF(G248&lt;&gt;"LIBSETS_SETTYPE_BATTLEGROUND",IF(G248&lt;&gt;"LIBSETS_SETTYPE_SPECIAL",IF(AN248&lt;&gt;"",VLOOKUP(AN248,'ESO zone constants'!$D$2:$H$4950,5,FALSE),""),""),"")</f>
        <v/>
      </c>
      <c r="AO248" s="45"/>
      <c r="AP248" s="44" t="str">
        <f>IF(AO248&lt;&gt;"",IF(AO248&lt;&gt;"LIBSETS_DROP_MECHANIC_MONSTER_NAME",VLOOKUP(AO248,'LibSets constants'!$I$4:$L$1000,3,FALSE),""),"")</f>
        <v/>
      </c>
      <c r="AQ248" s="44" t="str">
        <f>IF(AO248&lt;&gt;"",IF(AO248&lt;&gt;"LIBSETS_DROP_MECHANIC_MONSTER_NAME",VLOOKUP(AO248,'LibSets constants'!$I$4:$L$1000,4,FALSE),""),"")</f>
        <v/>
      </c>
      <c r="AR248" s="3" t="str">
        <f>IF(G248&lt;&gt;"LIBSETS_SETTYPE_BATTLEGROUND",IF(G248&lt;&gt;"LIBSETS_SETTYPE_SPECIAL",IF(AS248&lt;&gt;"",VLOOKUP(AS248,'ESO zone constants'!$D$2:$H$4950,5,FALSE),""),""),"")</f>
        <v/>
      </c>
      <c r="AT248" s="45"/>
      <c r="AU248" s="44" t="str">
        <f>IF(AT248&lt;&gt;"",IF(AT248&lt;&gt;"LIBSETS_DROP_MECHANIC_MONSTER_NAME",VLOOKUP(AT248,'LibSets constants'!$I$4:$L$1000,3,FALSE),""),"")</f>
        <v/>
      </c>
      <c r="AV248" s="44" t="str">
        <f>IF(AT248&lt;&gt;"",IF(AT248&lt;&gt;"LIBSETS_DROP_MECHANIC_MONSTER_NAME",VLOOKUP(AT248,'LibSets constants'!$I$4:$L$1000,4,FALSE),""),"")</f>
        <v/>
      </c>
      <c r="AW248" s="21" t="str">
        <f t="shared" si="19"/>
        <v>[292] = {wayshrines={-1,-1,-1,}, dlcId=DLC_BASE_GAME</v>
      </c>
      <c r="AX248" s="21" t="str">
        <f t="shared" si="20"/>
        <v>, zoneIds={57}, veteran=false</v>
      </c>
      <c r="AY248" s="21" t="str">
        <f t="shared" si="21"/>
        <v>, setType=LIBSETS_SETTYPE_OVERLAND</v>
      </c>
      <c r="AZ248" s="21" t="str">
        <f t="shared" si="22"/>
        <v>, dropMechanic={LIBSETS_DROP_MECHANIC_OVERLAND_BOSS_DELVE,LIBSETS_DROP_MECHANIC_OVERLAND_WORLDBOSS,LIBSETS_DROP_MECHANIC_OVERLAND_BOSS_PUBLIC_DUNGEON,LIBSETS_DROP_MECHANIC_OVERLAND_CHEST}},</v>
      </c>
      <c r="BA248" s="21" t="str">
        <f t="shared" si="23"/>
        <v xml:space="preserve"> --Mother's Sorrow / Muttertränen   [Deshaan]</v>
      </c>
    </row>
    <row r="249" spans="1:53" x14ac:dyDescent="0.25">
      <c r="A249" s="12">
        <v>293</v>
      </c>
      <c r="B249" t="s">
        <v>1183</v>
      </c>
      <c r="C249" t="s">
        <v>1184</v>
      </c>
      <c r="D249" s="3">
        <f t="shared" si="18"/>
        <v>293</v>
      </c>
      <c r="G249" s="8" t="s">
        <v>1655</v>
      </c>
      <c r="I249" t="s">
        <v>97</v>
      </c>
      <c r="J249" t="s">
        <v>97</v>
      </c>
      <c r="K249">
        <v>-1</v>
      </c>
      <c r="L249">
        <v>-1</v>
      </c>
      <c r="M249">
        <v>-1</v>
      </c>
      <c r="N249">
        <v>0</v>
      </c>
      <c r="O249" s="70" t="s">
        <v>113</v>
      </c>
      <c r="P249" s="3">
        <f>IF(AND(G249&lt;&gt;"LIBSETS_SETTYPE_BATTLEGROUND",G249&lt;&gt;"LIBSETS_SETTYPE_SPECIAL",G249&lt;&gt;"LIBSETS_SETTYPE_MYTHIC"), IF(Q249&lt;&gt;"",VLOOKUP(Q249,'ESO zone constants'!$D$2:$H$4950,5,FALSE),""),"")</f>
        <v>57</v>
      </c>
      <c r="Q249" t="str">
        <f>IF(OR(K249="",K249&lt;=0,ISERROR(K249)),IF(AND(O249&lt;&gt;"",NOT(ISERROR(O249))),O249, ""),VLOOKUP(K249,'ESO wayshrine node constants'!$A$3:$D$10003,4,FALSE))</f>
        <v>Deshaan</v>
      </c>
      <c r="S249" s="19" t="str">
        <f>IF(AND(R249&lt;&gt;"",NOT(ISERROR(R249))),R249,IF(P249&lt;&gt;"",IF(NOT(ISERROR(VLOOKUP(P249,'ESO Dungeon constants'!$D$3:$H$9999,5,FALSE))),VLOOKUP(P249,'ESO Dungeon constants'!$D$3:$I$9999,6,FALSE),VLOOKUP(P249,'ESO zone constants'!$H$2:$K$9984,4,FALSE)),""))</f>
        <v>DLC_BASE_GAME</v>
      </c>
      <c r="T249" s="3" t="str">
        <f>IF(S249&lt;&gt;"",VLOOKUP(S249,'LibSets constants'!$B$4:$C$1000,2,FALSE),"")</f>
        <v>Included in base game</v>
      </c>
      <c r="U249" s="33" t="s">
        <v>1742</v>
      </c>
      <c r="V249" s="44" t="str">
        <f>IF(U249&lt;&gt;"",IF(U249&lt;&gt;"LIBSETS_DROP_MECHANIC_MONSTER_NAME",VLOOKUP(U249,'LibSets constants'!$I$4:$L$1000,3,FALSE),""),"")</f>
        <v>Delve bosses have a chance to drop a waist or feet.</v>
      </c>
      <c r="W249" s="44" t="str">
        <f>IF(U249&lt;&gt;"",IF(U249&lt;&gt;"LIBSETS_DROP_MECHANIC_MONSTER_NAME",VLOOKUP(U249,'LibSets constants'!$I$4:$L$1000,4,FALSE),""),"")</f>
        <v>Bosse in Gewölben haben die Chance, eine Taille oder Füße fallen zu lassen.</v>
      </c>
      <c r="X249" s="3" t="str">
        <f>IF(G249&lt;&gt;"LIBSETS_SETTYPE_BATTLEGROUND",IF(G249&lt;&gt;"LIBSETS_SETTYPE_SPECIAL",IF(Y249&lt;&gt;"",VLOOKUP(Y249,'ESO zone constants'!$D$2:$H$4950,5,FALSE),""),""),"")</f>
        <v/>
      </c>
      <c r="Z249" s="45" t="s">
        <v>1743</v>
      </c>
      <c r="AA249" s="44" t="str">
        <f>IF(Z249&lt;&gt;"",IF(Z249&lt;&gt;"LIBSETS_DROP_MECHANIC_MONSTER_NAME",VLOOKUP(Z249,'LibSets constants'!$I$4:$L$1000,3,FALSE),""),"")</f>
        <v>Overland group bosses have a 100% chance to drop head, chest, legs, or weapon.</v>
      </c>
      <c r="AB249" s="44" t="str">
        <f>IF(Z249&lt;&gt;"",IF(Z249&lt;&gt;"LIBSETS_DROP_MECHANIC_MONSTER_NAME",VLOOKUP(Z249,'LibSets constants'!$I$4:$L$1000,4,FALSE),""),"")</f>
        <v>Überland Gruppenbosse haben eine Chance von 100%, Kopf, Brust, Beine oder Waffen fallen zu lassen.</v>
      </c>
      <c r="AC249" s="3" t="str">
        <f>IF(G249&lt;&gt;"LIBSETS_SETTYPE_BATTLEGROUND",IF(G249&lt;&gt;"LIBSETS_SETTYPE_SPECIAL",IF(AD249&lt;&gt;"",VLOOKUP(AD249,'ESO zone constants'!$D$2:$H$4950,5,FALSE),""),""),"")</f>
        <v/>
      </c>
      <c r="AE249" s="45" t="s">
        <v>1744</v>
      </c>
      <c r="AF249" s="44" t="str">
        <f>IF(AE249&lt;&gt;"",IF(AE249&lt;&gt;"LIBSETS_DROP_MECHANIC_MONSTER_NAME",VLOOKUP(AE249,'LibSets constants'!$I$4:$L$1000,3,FALSE),""),"")</f>
        <v>Public dungeon bosses have a chance to drop a shoulder, hand, or weapon.</v>
      </c>
      <c r="AG249" s="44" t="str">
        <f>IF(AE249&lt;&gt;"",IF(AE249&lt;&gt;"LIBSETS_DROP_MECHANIC_MONSTER_NAME",VLOOKUP(AE249,'LibSets constants'!$I$4:$L$1000,4,FALSE),""),"")</f>
        <v>Öffentliche Dungeon-Bosse haben die Möglichkeit, eine Schulter, Handschuhe oder eine Waffe fallen zu lassen.</v>
      </c>
      <c r="AH249" s="3" t="str">
        <f>IF(G249&lt;&gt;"LIBSETS_SETTYPE_BATTLEGROUND",IF(G249&lt;&gt;"LIBSETS_SETTYPE_SPECIAL",IF(AI249&lt;&gt;"",VLOOKUP(AI249,'ESO zone constants'!$D$2:$H$4950,5,FALSE),""),""),"")</f>
        <v/>
      </c>
      <c r="AJ249" s="45" t="s">
        <v>1745</v>
      </c>
      <c r="AK249" s="44" t="str">
        <f>IF(AJ249&lt;&gt;"",IF(AJ249&lt;&gt;"LIBSETS_DROP_MECHANIC_MONSTER_NAME",VLOOKUP(AJ249,'LibSets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9" s="44" t="str">
        <f>IF(AJ249&lt;&gt;"",IF(AJ249&lt;&gt;"LIBSETS_DROP_MECHANIC_MONSTER_NAME",VLOOKUP(AJ249,'LibSets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9" s="3" t="str">
        <f>IF(G249&lt;&gt;"LIBSETS_SETTYPE_BATTLEGROUND",IF(G249&lt;&gt;"LIBSETS_SETTYPE_SPECIAL",IF(AN249&lt;&gt;"",VLOOKUP(AN249,'ESO zone constants'!$D$2:$H$4950,5,FALSE),""),""),"")</f>
        <v/>
      </c>
      <c r="AO249" s="45"/>
      <c r="AP249" s="44" t="str">
        <f>IF(AO249&lt;&gt;"",IF(AO249&lt;&gt;"LIBSETS_DROP_MECHANIC_MONSTER_NAME",VLOOKUP(AO249,'LibSets constants'!$I$4:$L$1000,3,FALSE),""),"")</f>
        <v/>
      </c>
      <c r="AQ249" s="44" t="str">
        <f>IF(AO249&lt;&gt;"",IF(AO249&lt;&gt;"LIBSETS_DROP_MECHANIC_MONSTER_NAME",VLOOKUP(AO249,'LibSets constants'!$I$4:$L$1000,4,FALSE),""),"")</f>
        <v/>
      </c>
      <c r="AR249" s="3" t="str">
        <f>IF(G249&lt;&gt;"LIBSETS_SETTYPE_BATTLEGROUND",IF(G249&lt;&gt;"LIBSETS_SETTYPE_SPECIAL",IF(AS249&lt;&gt;"",VLOOKUP(AS249,'ESO zone constants'!$D$2:$H$4950,5,FALSE),""),""),"")</f>
        <v/>
      </c>
      <c r="AT249" s="45"/>
      <c r="AU249" s="44" t="str">
        <f>IF(AT249&lt;&gt;"",IF(AT249&lt;&gt;"LIBSETS_DROP_MECHANIC_MONSTER_NAME",VLOOKUP(AT249,'LibSets constants'!$I$4:$L$1000,3,FALSE),""),"")</f>
        <v/>
      </c>
      <c r="AV249" s="44" t="str">
        <f>IF(AT249&lt;&gt;"",IF(AT249&lt;&gt;"LIBSETS_DROP_MECHANIC_MONSTER_NAME",VLOOKUP(AT249,'LibSets constants'!$I$4:$L$1000,4,FALSE),""),"")</f>
        <v/>
      </c>
      <c r="AW249" s="21" t="str">
        <f t="shared" si="19"/>
        <v>[293] = {wayshrines={-1,-1,-1,}, dlcId=DLC_BASE_GAME</v>
      </c>
      <c r="AX249" s="21" t="str">
        <f t="shared" si="20"/>
        <v>, zoneIds={57}, veteran=false</v>
      </c>
      <c r="AY249" s="21" t="str">
        <f t="shared" si="21"/>
        <v>, setType=LIBSETS_SETTYPE_OVERLAND</v>
      </c>
      <c r="AZ249" s="21" t="str">
        <f t="shared" si="22"/>
        <v>, dropMechanic={LIBSETS_DROP_MECHANIC_OVERLAND_BOSS_DELVE,LIBSETS_DROP_MECHANIC_OVERLAND_WORLDBOSS,LIBSETS_DROP_MECHANIC_OVERLAND_BOSS_PUBLIC_DUNGEON,LIBSETS_DROP_MECHANIC_OVERLAND_CHEST}},</v>
      </c>
      <c r="BA249" s="21" t="str">
        <f t="shared" si="23"/>
        <v xml:space="preserve"> --Plague Doctor / Seuchendoktor   [Deshaan]</v>
      </c>
    </row>
    <row r="250" spans="1:53" x14ac:dyDescent="0.25">
      <c r="A250" s="12">
        <v>294</v>
      </c>
      <c r="B250" t="s">
        <v>1185</v>
      </c>
      <c r="C250" t="s">
        <v>1186</v>
      </c>
      <c r="D250" s="3">
        <f t="shared" si="18"/>
        <v>294</v>
      </c>
      <c r="G250" s="8" t="s">
        <v>1655</v>
      </c>
      <c r="I250" t="s">
        <v>97</v>
      </c>
      <c r="J250" t="s">
        <v>97</v>
      </c>
      <c r="K250">
        <v>-1</v>
      </c>
      <c r="L250">
        <v>-1</v>
      </c>
      <c r="M250">
        <v>-1</v>
      </c>
      <c r="N250">
        <v>0</v>
      </c>
      <c r="O250" s="70" t="s">
        <v>117</v>
      </c>
      <c r="P250" s="3">
        <f>IF(AND(G250&lt;&gt;"LIBSETS_SETTYPE_BATTLEGROUND",G250&lt;&gt;"LIBSETS_SETTYPE_SPECIAL",G250&lt;&gt;"LIBSETS_SETTYPE_MYTHIC"), IF(Q250&lt;&gt;"",VLOOKUP(Q250,'ESO zone constants'!$D$2:$H$4950,5,FALSE),""),"")</f>
        <v>103</v>
      </c>
      <c r="Q250" t="str">
        <f>IF(OR(K250="",K250&lt;=0,ISERROR(K250)),IF(AND(O250&lt;&gt;"",NOT(ISERROR(O250))),O250, ""),VLOOKUP(K250,'ESO wayshrine node constants'!$A$3:$D$10003,4,FALSE))</f>
        <v>The Rift</v>
      </c>
      <c r="S250" s="19" t="str">
        <f>IF(AND(R250&lt;&gt;"",NOT(ISERROR(R250))),R250,IF(P250&lt;&gt;"",IF(NOT(ISERROR(VLOOKUP(P250,'ESO Dungeon constants'!$D$3:$H$9999,5,FALSE))),VLOOKUP(P250,'ESO Dungeon constants'!$D$3:$I$9999,6,FALSE),VLOOKUP(P250,'ESO zone constants'!$H$2:$K$9984,4,FALSE)),""))</f>
        <v>DLC_BASE_GAME</v>
      </c>
      <c r="T250" s="3" t="str">
        <f>IF(S250&lt;&gt;"",VLOOKUP(S250,'LibSets constants'!$B$4:$C$1000,2,FALSE),"")</f>
        <v>Included in base game</v>
      </c>
      <c r="U250" s="33" t="s">
        <v>1742</v>
      </c>
      <c r="V250" s="44" t="str">
        <f>IF(U250&lt;&gt;"",IF(U250&lt;&gt;"LIBSETS_DROP_MECHANIC_MONSTER_NAME",VLOOKUP(U250,'LibSets constants'!$I$4:$L$1000,3,FALSE),""),"")</f>
        <v>Delve bosses have a chance to drop a waist or feet.</v>
      </c>
      <c r="W250" s="44" t="str">
        <f>IF(U250&lt;&gt;"",IF(U250&lt;&gt;"LIBSETS_DROP_MECHANIC_MONSTER_NAME",VLOOKUP(U250,'LibSets constants'!$I$4:$L$1000,4,FALSE),""),"")</f>
        <v>Bosse in Gewölben haben die Chance, eine Taille oder Füße fallen zu lassen.</v>
      </c>
      <c r="X250" s="3" t="str">
        <f>IF(G250&lt;&gt;"LIBSETS_SETTYPE_BATTLEGROUND",IF(G250&lt;&gt;"LIBSETS_SETTYPE_SPECIAL",IF(Y250&lt;&gt;"",VLOOKUP(Y250,'ESO zone constants'!$D$2:$H$4950,5,FALSE),""),""),"")</f>
        <v/>
      </c>
      <c r="Z250" s="45" t="s">
        <v>1743</v>
      </c>
      <c r="AA250" s="44" t="str">
        <f>IF(Z250&lt;&gt;"",IF(Z250&lt;&gt;"LIBSETS_DROP_MECHANIC_MONSTER_NAME",VLOOKUP(Z250,'LibSets constants'!$I$4:$L$1000,3,FALSE),""),"")</f>
        <v>Overland group bosses have a 100% chance to drop head, chest, legs, or weapon.</v>
      </c>
      <c r="AB250" s="44" t="str">
        <f>IF(Z250&lt;&gt;"",IF(Z250&lt;&gt;"LIBSETS_DROP_MECHANIC_MONSTER_NAME",VLOOKUP(Z250,'LibSets constants'!$I$4:$L$1000,4,FALSE),""),"")</f>
        <v>Überland Gruppenbosse haben eine Chance von 100%, Kopf, Brust, Beine oder Waffen fallen zu lassen.</v>
      </c>
      <c r="AC250" s="3" t="str">
        <f>IF(G250&lt;&gt;"LIBSETS_SETTYPE_BATTLEGROUND",IF(G250&lt;&gt;"LIBSETS_SETTYPE_SPECIAL",IF(AD250&lt;&gt;"",VLOOKUP(AD250,'ESO zone constants'!$D$2:$H$4950,5,FALSE),""),""),"")</f>
        <v/>
      </c>
      <c r="AE250" s="45" t="s">
        <v>1744</v>
      </c>
      <c r="AF250" s="44" t="str">
        <f>IF(AE250&lt;&gt;"",IF(AE250&lt;&gt;"LIBSETS_DROP_MECHANIC_MONSTER_NAME",VLOOKUP(AE250,'LibSets constants'!$I$4:$L$1000,3,FALSE),""),"")</f>
        <v>Public dungeon bosses have a chance to drop a shoulder, hand, or weapon.</v>
      </c>
      <c r="AG250" s="44" t="str">
        <f>IF(AE250&lt;&gt;"",IF(AE250&lt;&gt;"LIBSETS_DROP_MECHANIC_MONSTER_NAME",VLOOKUP(AE250,'LibSets constants'!$I$4:$L$1000,4,FALSE),""),"")</f>
        <v>Öffentliche Dungeon-Bosse haben die Möglichkeit, eine Schulter, Handschuhe oder eine Waffe fallen zu lassen.</v>
      </c>
      <c r="AH250" s="3" t="str">
        <f>IF(G250&lt;&gt;"LIBSETS_SETTYPE_BATTLEGROUND",IF(G250&lt;&gt;"LIBSETS_SETTYPE_SPECIAL",IF(AI250&lt;&gt;"",VLOOKUP(AI250,'ESO zone constants'!$D$2:$H$4950,5,FALSE),""),""),"")</f>
        <v/>
      </c>
      <c r="AJ250" s="45" t="s">
        <v>1745</v>
      </c>
      <c r="AK250" s="44" t="str">
        <f>IF(AJ250&lt;&gt;"",IF(AJ250&lt;&gt;"LIBSETS_DROP_MECHANIC_MONSTER_NAME",VLOOKUP(AJ250,'LibSets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50" s="44" t="str">
        <f>IF(AJ250&lt;&gt;"",IF(AJ250&lt;&gt;"LIBSETS_DROP_MECHANIC_MONSTER_NAME",VLOOKUP(AJ250,'LibSets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50" s="3" t="str">
        <f>IF(G250&lt;&gt;"LIBSETS_SETTYPE_BATTLEGROUND",IF(G250&lt;&gt;"LIBSETS_SETTYPE_SPECIAL",IF(AN250&lt;&gt;"",VLOOKUP(AN250,'ESO zone constants'!$D$2:$H$4950,5,FALSE),""),""),"")</f>
        <v/>
      </c>
      <c r="AO250" s="45"/>
      <c r="AP250" s="44" t="str">
        <f>IF(AO250&lt;&gt;"",IF(AO250&lt;&gt;"LIBSETS_DROP_MECHANIC_MONSTER_NAME",VLOOKUP(AO250,'LibSets constants'!$I$4:$L$1000,3,FALSE),""),"")</f>
        <v/>
      </c>
      <c r="AQ250" s="44" t="str">
        <f>IF(AO250&lt;&gt;"",IF(AO250&lt;&gt;"LIBSETS_DROP_MECHANIC_MONSTER_NAME",VLOOKUP(AO250,'LibSets constants'!$I$4:$L$1000,4,FALSE),""),"")</f>
        <v/>
      </c>
      <c r="AR250" s="3" t="str">
        <f>IF(G250&lt;&gt;"LIBSETS_SETTYPE_BATTLEGROUND",IF(G250&lt;&gt;"LIBSETS_SETTYPE_SPECIAL",IF(AS250&lt;&gt;"",VLOOKUP(AS250,'ESO zone constants'!$D$2:$H$4950,5,FALSE),""),""),"")</f>
        <v/>
      </c>
      <c r="AT250" s="45"/>
      <c r="AU250" s="44" t="str">
        <f>IF(AT250&lt;&gt;"",IF(AT250&lt;&gt;"LIBSETS_DROP_MECHANIC_MONSTER_NAME",VLOOKUP(AT250,'LibSets constants'!$I$4:$L$1000,3,FALSE),""),"")</f>
        <v/>
      </c>
      <c r="AV250" s="44" t="str">
        <f>IF(AT250&lt;&gt;"",IF(AT250&lt;&gt;"LIBSETS_DROP_MECHANIC_MONSTER_NAME",VLOOKUP(AT250,'LibSets constants'!$I$4:$L$1000,4,FALSE),""),"")</f>
        <v/>
      </c>
      <c r="AW250" s="21" t="str">
        <f t="shared" si="19"/>
        <v>[294] = {wayshrines={-1,-1,-1,}, dlcId=DLC_BASE_GAME</v>
      </c>
      <c r="AX250" s="21" t="str">
        <f t="shared" si="20"/>
        <v>, zoneIds={103}, veteran=false</v>
      </c>
      <c r="AY250" s="21" t="str">
        <f t="shared" si="21"/>
        <v>, setType=LIBSETS_SETTYPE_OVERLAND</v>
      </c>
      <c r="AZ250" s="21" t="str">
        <f t="shared" si="22"/>
        <v>, dropMechanic={LIBSETS_DROP_MECHANIC_OVERLAND_BOSS_DELVE,LIBSETS_DROP_MECHANIC_OVERLAND_WORLDBOSS,LIBSETS_DROP_MECHANIC_OVERLAND_BOSS_PUBLIC_DUNGEON,LIBSETS_DROP_MECHANIC_OVERLAND_CHEST}},</v>
      </c>
      <c r="BA250" s="21" t="str">
        <f t="shared" si="23"/>
        <v xml:space="preserve"> --Ysgramor's Birthright / Ysgramors Geburtsrecht   [The Rift]</v>
      </c>
    </row>
    <row r="251" spans="1:53" x14ac:dyDescent="0.25">
      <c r="A251" s="12">
        <v>295</v>
      </c>
      <c r="B251" t="s">
        <v>1187</v>
      </c>
      <c r="C251" t="s">
        <v>1188</v>
      </c>
      <c r="D251" s="3">
        <f t="shared" si="18"/>
        <v>295</v>
      </c>
      <c r="G251" s="8" t="s">
        <v>1652</v>
      </c>
      <c r="I251" t="s">
        <v>97</v>
      </c>
      <c r="J251" t="s">
        <v>97</v>
      </c>
      <c r="K251">
        <v>-1</v>
      </c>
      <c r="L251">
        <v>-1</v>
      </c>
      <c r="M251">
        <v>-1</v>
      </c>
      <c r="N251">
        <v>0</v>
      </c>
      <c r="O251" s="70" t="s">
        <v>102</v>
      </c>
      <c r="P251" s="3">
        <f>IF(AND(G251&lt;&gt;"LIBSETS_SETTYPE_BATTLEGROUND",G251&lt;&gt;"LIBSETS_SETTYPE_SPECIAL",G251&lt;&gt;"LIBSETS_SETTYPE_MYTHIC"), IF(Q251&lt;&gt;"",VLOOKUP(Q251,'ESO zone constants'!$D$2:$H$4950,5,FALSE),""),"")</f>
        <v>380</v>
      </c>
      <c r="Q251" t="str">
        <f>IF(OR(K251="",K251&lt;=0,ISERROR(K251)),IF(AND(O251&lt;&gt;"",NOT(ISERROR(O251))),O251, ""),VLOOKUP(K251,'ESO wayshrine node constants'!$A$3:$D$10003,4,FALSE))</f>
        <v>The Banished Cells I</v>
      </c>
      <c r="S251" s="19" t="str">
        <f>IF(AND(R251&lt;&gt;"",NOT(ISERROR(R251))),R251,IF(P251&lt;&gt;"",IF(NOT(ISERROR(VLOOKUP(P251,'ESO Dungeon constants'!$D$3:$H$9999,5,FALSE))),VLOOKUP(P251,'ESO Dungeon constants'!$D$3:$I$9999,6,FALSE),VLOOKUP(P251,'ESO zone constants'!$H$2:$K$9984,4,FALSE)),""))</f>
        <v>DLC_BASE_GAME</v>
      </c>
      <c r="T251" s="3" t="str">
        <f>IF(S251&lt;&gt;"",VLOOKUP(S251,'LibSets constants'!$B$4:$C$1000,2,FALSE),"")</f>
        <v>Included in base game</v>
      </c>
      <c r="V251" s="44" t="str">
        <f>IF(U251&lt;&gt;"",IF(U251&lt;&gt;"LIBSETS_DROP_MECHANIC_MONSTER_NAME",VLOOKUP(U251,'LibSets constants'!$I$4:$L$1000,3,FALSE),""),"")</f>
        <v/>
      </c>
      <c r="W251" s="3" t="str">
        <f>IF(U251&lt;&gt;"",IF(U251&lt;&gt;"LIBSETS_DROP_MECHANIC_MONSTER_NAME",VLOOKUP(U251,'LibSets constants'!$I$4:$L$1000,4,FALSE),""),"")</f>
        <v/>
      </c>
      <c r="X251" s="3">
        <f>IF(G251&lt;&gt;"LIBSETS_SETTYPE_BATTLEGROUND",IF(G251&lt;&gt;"LIBSETS_SETTYPE_SPECIAL",IF(Y251&lt;&gt;"",VLOOKUP(Y251,'ESO zone constants'!$D$2:$H$4950,5,FALSE),""),""),"")</f>
        <v>935</v>
      </c>
      <c r="Y251" t="s">
        <v>103</v>
      </c>
      <c r="Z251" s="45"/>
      <c r="AA251" s="44" t="str">
        <f>IF(Z251&lt;&gt;"",IF(Z251&lt;&gt;"LIBSETS_DROP_MECHANIC_MONSTER_NAME",VLOOKUP(Z251,'LibSets constants'!$I$4:$L$1000,3,FALSE),""),"")</f>
        <v/>
      </c>
      <c r="AB251" s="44" t="str">
        <f>IF(Z251&lt;&gt;"",IF(Z251&lt;&gt;"LIBSETS_DROP_MECHANIC_MONSTER_NAME",VLOOKUP(Z251,'LibSets constants'!$I$4:$L$1000,4,FALSE),""),"")</f>
        <v/>
      </c>
      <c r="AC251" s="3" t="str">
        <f>IF(G251&lt;&gt;"LIBSETS_SETTYPE_BATTLEGROUND",IF(G251&lt;&gt;"LIBSETS_SETTYPE_SPECIAL",IF(AD251&lt;&gt;"",VLOOKUP(AD251,'ESO zone constants'!$D$2:$H$4950,5,FALSE),""),""),"")</f>
        <v/>
      </c>
      <c r="AE251" s="45"/>
      <c r="AF251" s="44" t="str">
        <f>IF(AE251&lt;&gt;"",IF(AE251&lt;&gt;"LIBSETS_DROP_MECHANIC_MONSTER_NAME",VLOOKUP(AE251,'LibSets constants'!$I$4:$L$1000,3,FALSE),""),"")</f>
        <v/>
      </c>
      <c r="AG251" s="44" t="str">
        <f>IF(AE251&lt;&gt;"",IF(AE251&lt;&gt;"LIBSETS_DROP_MECHANIC_MONSTER_NAME",VLOOKUP(AE251,'LibSets constants'!$I$4:$L$1000,4,FALSE),""),"")</f>
        <v/>
      </c>
      <c r="AH251" s="3" t="str">
        <f>IF(G251&lt;&gt;"LIBSETS_SETTYPE_BATTLEGROUND",IF(G251&lt;&gt;"LIBSETS_SETTYPE_SPECIAL",IF(AI251&lt;&gt;"",VLOOKUP(AI251,'ESO zone constants'!$D$2:$H$4950,5,FALSE),""),""),"")</f>
        <v/>
      </c>
      <c r="AJ251" s="45"/>
      <c r="AK251" s="44" t="str">
        <f>IF(AJ251&lt;&gt;"",IF(AJ251&lt;&gt;"LIBSETS_DROP_MECHANIC_MONSTER_NAME",VLOOKUP(AJ251,'LibSets constants'!$I$4:$L$1000,3,FALSE),""),"")</f>
        <v/>
      </c>
      <c r="AL251" s="44" t="str">
        <f>IF(AJ251&lt;&gt;"",IF(AJ251&lt;&gt;"LIBSETS_DROP_MECHANIC_MONSTER_NAME",VLOOKUP(AJ251,'LibSets constants'!$I$4:$L$1000,4,FALSE),""),"")</f>
        <v/>
      </c>
      <c r="AM251" s="3" t="str">
        <f>IF(G251&lt;&gt;"LIBSETS_SETTYPE_BATTLEGROUND",IF(G251&lt;&gt;"LIBSETS_SETTYPE_SPECIAL",IF(AN251&lt;&gt;"",VLOOKUP(AN251,'ESO zone constants'!$D$2:$H$4950,5,FALSE),""),""),"")</f>
        <v/>
      </c>
      <c r="AO251" s="45"/>
      <c r="AP251" s="44" t="str">
        <f>IF(AO251&lt;&gt;"",IF(AO251&lt;&gt;"LIBSETS_DROP_MECHANIC_MONSTER_NAME",VLOOKUP(AO251,'LibSets constants'!$I$4:$L$1000,3,FALSE),""),"")</f>
        <v/>
      </c>
      <c r="AQ251" s="44" t="str">
        <f>IF(AO251&lt;&gt;"",IF(AO251&lt;&gt;"LIBSETS_DROP_MECHANIC_MONSTER_NAME",VLOOKUP(AO251,'LibSets constants'!$I$4:$L$1000,4,FALSE),""),"")</f>
        <v/>
      </c>
      <c r="AR251" s="3" t="str">
        <f>IF(G251&lt;&gt;"LIBSETS_SETTYPE_BATTLEGROUND",IF(G251&lt;&gt;"LIBSETS_SETTYPE_SPECIAL",IF(AS251&lt;&gt;"",VLOOKUP(AS251,'ESO zone constants'!$D$2:$H$4950,5,FALSE),""),""),"")</f>
        <v/>
      </c>
      <c r="AT251" s="45"/>
      <c r="AU251" s="44" t="str">
        <f>IF(AT251&lt;&gt;"",IF(AT251&lt;&gt;"LIBSETS_DROP_MECHANIC_MONSTER_NAME",VLOOKUP(AT251,'LibSets constants'!$I$4:$L$1000,3,FALSE),""),"")</f>
        <v/>
      </c>
      <c r="AV251" s="44" t="str">
        <f>IF(AT251&lt;&gt;"",IF(AT251&lt;&gt;"LIBSETS_DROP_MECHANIC_MONSTER_NAME",VLOOKUP(AT251,'LibSets constants'!$I$4:$L$1000,4,FALSE),""),"")</f>
        <v/>
      </c>
      <c r="AW251" s="21" t="str">
        <f t="shared" si="19"/>
        <v>[295] = {wayshrines={-1,-1,-1,}, dlcId=DLC_BASE_GAME</v>
      </c>
      <c r="AX251" s="21" t="str">
        <f t="shared" si="20"/>
        <v>, zoneIds={380,935}, veteran=false</v>
      </c>
      <c r="AY251" s="21" t="str">
        <f t="shared" si="21"/>
        <v>, setType=LIBSETS_SETTYPE_DUNGEON</v>
      </c>
      <c r="AZ251" s="21" t="str">
        <f t="shared" si="22"/>
        <v>},</v>
      </c>
      <c r="BA251" s="21" t="str">
        <f t="shared" si="23"/>
        <v xml:space="preserve"> --Jailbreaker / Ausbrecher   [The Banished Cells I, The Banished Cells II]</v>
      </c>
    </row>
    <row r="252" spans="1:53" x14ac:dyDescent="0.25">
      <c r="A252" s="12">
        <v>296</v>
      </c>
      <c r="B252" t="s">
        <v>1189</v>
      </c>
      <c r="C252" t="s">
        <v>1190</v>
      </c>
      <c r="D252" s="3">
        <f t="shared" si="18"/>
        <v>296</v>
      </c>
      <c r="G252" s="8" t="s">
        <v>1652</v>
      </c>
      <c r="I252" t="s">
        <v>97</v>
      </c>
      <c r="J252" t="s">
        <v>97</v>
      </c>
      <c r="K252">
        <v>-1</v>
      </c>
      <c r="L252">
        <v>-1</v>
      </c>
      <c r="M252">
        <v>-1</v>
      </c>
      <c r="N252">
        <v>0</v>
      </c>
      <c r="O252" s="70" t="s">
        <v>66</v>
      </c>
      <c r="P252" s="3">
        <f>IF(AND(G252&lt;&gt;"LIBSETS_SETTYPE_BATTLEGROUND",G252&lt;&gt;"LIBSETS_SETTYPE_SPECIAL",G252&lt;&gt;"LIBSETS_SETTYPE_MYTHIC"), IF(Q252&lt;&gt;"",VLOOKUP(Q252,'ESO zone constants'!$D$2:$H$4950,5,FALSE),""),"")</f>
        <v>144</v>
      </c>
      <c r="Q252" t="str">
        <f>IF(OR(K252="",K252&lt;=0,ISERROR(K252)),IF(AND(O252&lt;&gt;"",NOT(ISERROR(O252))),O252, ""),VLOOKUP(K252,'ESO wayshrine node constants'!$A$3:$D$10003,4,FALSE))</f>
        <v>Spindleclutch I</v>
      </c>
      <c r="S252" s="19" t="str">
        <f>IF(AND(R252&lt;&gt;"",NOT(ISERROR(R252))),R252,IF(P252&lt;&gt;"",IF(NOT(ISERROR(VLOOKUP(P252,'ESO Dungeon constants'!$D$3:$H$9999,5,FALSE))),VLOOKUP(P252,'ESO Dungeon constants'!$D$3:$I$9999,6,FALSE),VLOOKUP(P252,'ESO zone constants'!$H$2:$K$9984,4,FALSE)),""))</f>
        <v>DLC_BASE_GAME</v>
      </c>
      <c r="T252" s="3" t="str">
        <f>IF(S252&lt;&gt;"",VLOOKUP(S252,'LibSets constants'!$B$4:$C$1000,2,FALSE),"")</f>
        <v>Included in base game</v>
      </c>
      <c r="V252" s="44" t="str">
        <f>IF(U252&lt;&gt;"",IF(U252&lt;&gt;"LIBSETS_DROP_MECHANIC_MONSTER_NAME",VLOOKUP(U252,'LibSets constants'!$I$4:$L$1000,3,FALSE),""),"")</f>
        <v/>
      </c>
      <c r="W252" s="3" t="str">
        <f>IF(U252&lt;&gt;"",IF(U252&lt;&gt;"LIBSETS_DROP_MECHANIC_MONSTER_NAME",VLOOKUP(U252,'LibSets constants'!$I$4:$L$1000,4,FALSE),""),"")</f>
        <v/>
      </c>
      <c r="X252" s="3">
        <f>IF(G252&lt;&gt;"LIBSETS_SETTYPE_BATTLEGROUND",IF(G252&lt;&gt;"LIBSETS_SETTYPE_SPECIAL",IF(Y252&lt;&gt;"",VLOOKUP(Y252,'ESO zone constants'!$D$2:$H$4950,5,FALSE),""),""),"")</f>
        <v>936</v>
      </c>
      <c r="Y252" t="s">
        <v>42</v>
      </c>
      <c r="Z252" s="45"/>
      <c r="AA252" s="44" t="str">
        <f>IF(Z252&lt;&gt;"",IF(Z252&lt;&gt;"LIBSETS_DROP_MECHANIC_MONSTER_NAME",VLOOKUP(Z252,'LibSets constants'!$I$4:$L$1000,3,FALSE),""),"")</f>
        <v/>
      </c>
      <c r="AB252" s="44" t="str">
        <f>IF(Z252&lt;&gt;"",IF(Z252&lt;&gt;"LIBSETS_DROP_MECHANIC_MONSTER_NAME",VLOOKUP(Z252,'LibSets constants'!$I$4:$L$1000,4,FALSE),""),"")</f>
        <v/>
      </c>
      <c r="AC252" s="3" t="str">
        <f>IF(G252&lt;&gt;"LIBSETS_SETTYPE_BATTLEGROUND",IF(G252&lt;&gt;"LIBSETS_SETTYPE_SPECIAL",IF(AD252&lt;&gt;"",VLOOKUP(AD252,'ESO zone constants'!$D$2:$H$4950,5,FALSE),""),""),"")</f>
        <v/>
      </c>
      <c r="AE252" s="45"/>
      <c r="AF252" s="44" t="str">
        <f>IF(AE252&lt;&gt;"",IF(AE252&lt;&gt;"LIBSETS_DROP_MECHANIC_MONSTER_NAME",VLOOKUP(AE252,'LibSets constants'!$I$4:$L$1000,3,FALSE),""),"")</f>
        <v/>
      </c>
      <c r="AG252" s="44" t="str">
        <f>IF(AE252&lt;&gt;"",IF(AE252&lt;&gt;"LIBSETS_DROP_MECHANIC_MONSTER_NAME",VLOOKUP(AE252,'LibSets constants'!$I$4:$L$1000,4,FALSE),""),"")</f>
        <v/>
      </c>
      <c r="AH252" s="3" t="str">
        <f>IF(G252&lt;&gt;"LIBSETS_SETTYPE_BATTLEGROUND",IF(G252&lt;&gt;"LIBSETS_SETTYPE_SPECIAL",IF(AI252&lt;&gt;"",VLOOKUP(AI252,'ESO zone constants'!$D$2:$H$4950,5,FALSE),""),""),"")</f>
        <v/>
      </c>
      <c r="AJ252" s="45"/>
      <c r="AK252" s="44" t="str">
        <f>IF(AJ252&lt;&gt;"",IF(AJ252&lt;&gt;"LIBSETS_DROP_MECHANIC_MONSTER_NAME",VLOOKUP(AJ252,'LibSets constants'!$I$4:$L$1000,3,FALSE),""),"")</f>
        <v/>
      </c>
      <c r="AL252" s="44" t="str">
        <f>IF(AJ252&lt;&gt;"",IF(AJ252&lt;&gt;"LIBSETS_DROP_MECHANIC_MONSTER_NAME",VLOOKUP(AJ252,'LibSets constants'!$I$4:$L$1000,4,FALSE),""),"")</f>
        <v/>
      </c>
      <c r="AM252" s="3" t="str">
        <f>IF(G252&lt;&gt;"LIBSETS_SETTYPE_BATTLEGROUND",IF(G252&lt;&gt;"LIBSETS_SETTYPE_SPECIAL",IF(AN252&lt;&gt;"",VLOOKUP(AN252,'ESO zone constants'!$D$2:$H$4950,5,FALSE),""),""),"")</f>
        <v/>
      </c>
      <c r="AO252" s="45"/>
      <c r="AP252" s="44" t="str">
        <f>IF(AO252&lt;&gt;"",IF(AO252&lt;&gt;"LIBSETS_DROP_MECHANIC_MONSTER_NAME",VLOOKUP(AO252,'LibSets constants'!$I$4:$L$1000,3,FALSE),""),"")</f>
        <v/>
      </c>
      <c r="AQ252" s="44" t="str">
        <f>IF(AO252&lt;&gt;"",IF(AO252&lt;&gt;"LIBSETS_DROP_MECHANIC_MONSTER_NAME",VLOOKUP(AO252,'LibSets constants'!$I$4:$L$1000,4,FALSE),""),"")</f>
        <v/>
      </c>
      <c r="AR252" s="3" t="str">
        <f>IF(G252&lt;&gt;"LIBSETS_SETTYPE_BATTLEGROUND",IF(G252&lt;&gt;"LIBSETS_SETTYPE_SPECIAL",IF(AS252&lt;&gt;"",VLOOKUP(AS252,'ESO zone constants'!$D$2:$H$4950,5,FALSE),""),""),"")</f>
        <v/>
      </c>
      <c r="AT252" s="45"/>
      <c r="AU252" s="44" t="str">
        <f>IF(AT252&lt;&gt;"",IF(AT252&lt;&gt;"LIBSETS_DROP_MECHANIC_MONSTER_NAME",VLOOKUP(AT252,'LibSets constants'!$I$4:$L$1000,3,FALSE),""),"")</f>
        <v/>
      </c>
      <c r="AV252" s="44" t="str">
        <f>IF(AT252&lt;&gt;"",IF(AT252&lt;&gt;"LIBSETS_DROP_MECHANIC_MONSTER_NAME",VLOOKUP(AT252,'LibSets constants'!$I$4:$L$1000,4,FALSE),""),"")</f>
        <v/>
      </c>
      <c r="AW252" s="21" t="str">
        <f t="shared" si="19"/>
        <v>[296] = {wayshrines={-1,-1,-1,}, dlcId=DLC_BASE_GAME</v>
      </c>
      <c r="AX252" s="21" t="str">
        <f t="shared" si="20"/>
        <v>, zoneIds={144,936}, veteran=false</v>
      </c>
      <c r="AY252" s="21" t="str">
        <f t="shared" si="21"/>
        <v>, setType=LIBSETS_SETTYPE_DUNGEON</v>
      </c>
      <c r="AZ252" s="21" t="str">
        <f t="shared" si="22"/>
        <v>},</v>
      </c>
      <c r="BA252" s="21" t="str">
        <f t="shared" si="23"/>
        <v xml:space="preserve"> --Spelunker / Höhlenforscher   [Spindleclutch I, Spindleclutch II]</v>
      </c>
    </row>
    <row r="253" spans="1:53" x14ac:dyDescent="0.25">
      <c r="A253" s="12">
        <v>297</v>
      </c>
      <c r="B253" t="s">
        <v>1191</v>
      </c>
      <c r="C253" t="s">
        <v>1192</v>
      </c>
      <c r="D253" s="3">
        <f t="shared" si="18"/>
        <v>297</v>
      </c>
      <c r="G253" s="8" t="s">
        <v>1652</v>
      </c>
      <c r="I253" t="s">
        <v>97</v>
      </c>
      <c r="J253" t="s">
        <v>97</v>
      </c>
      <c r="K253">
        <v>-1</v>
      </c>
      <c r="L253">
        <v>-1</v>
      </c>
      <c r="M253">
        <v>-1</v>
      </c>
      <c r="N253">
        <v>0</v>
      </c>
      <c r="O253" s="70" t="s">
        <v>51</v>
      </c>
      <c r="P253" s="3">
        <f>IF(AND(G253&lt;&gt;"LIBSETS_SETTYPE_BATTLEGROUND",G253&lt;&gt;"LIBSETS_SETTYPE_SPECIAL",G253&lt;&gt;"LIBSETS_SETTYPE_MYTHIC"), IF(Q253&lt;&gt;"",VLOOKUP(Q253,'ESO zone constants'!$D$2:$H$4950,5,FALSE),""),"")</f>
        <v>283</v>
      </c>
      <c r="Q253" t="str">
        <f>IF(OR(K253="",K253&lt;=0,ISERROR(K253)),IF(AND(O253&lt;&gt;"",NOT(ISERROR(O253))),O253, ""),VLOOKUP(K253,'ESO wayshrine node constants'!$A$3:$D$10003,4,FALSE))</f>
        <v>Fungal Grotto I</v>
      </c>
      <c r="S253" s="19" t="str">
        <f>IF(AND(R253&lt;&gt;"",NOT(ISERROR(R253))),R253,IF(P253&lt;&gt;"",IF(NOT(ISERROR(VLOOKUP(P253,'ESO Dungeon constants'!$D$3:$H$9999,5,FALSE))),VLOOKUP(P253,'ESO Dungeon constants'!$D$3:$I$9999,6,FALSE),VLOOKUP(P253,'ESO zone constants'!$H$2:$K$9984,4,FALSE)),""))</f>
        <v>DLC_BASE_GAME</v>
      </c>
      <c r="T253" s="3" t="str">
        <f>IF(S253&lt;&gt;"",VLOOKUP(S253,'LibSets constants'!$B$4:$C$1000,2,FALSE),"")</f>
        <v>Included in base game</v>
      </c>
      <c r="V253" s="44" t="str">
        <f>IF(U253&lt;&gt;"",IF(U253&lt;&gt;"LIBSETS_DROP_MECHANIC_MONSTER_NAME",VLOOKUP(U253,'LibSets constants'!$I$4:$L$1000,3,FALSE),""),"")</f>
        <v/>
      </c>
      <c r="W253" s="3" t="str">
        <f>IF(U253&lt;&gt;"",IF(U253&lt;&gt;"LIBSETS_DROP_MECHANIC_MONSTER_NAME",VLOOKUP(U253,'LibSets constants'!$I$4:$L$1000,4,FALSE),""),"")</f>
        <v/>
      </c>
      <c r="X253" s="3">
        <f>IF(G253&lt;&gt;"LIBSETS_SETTYPE_BATTLEGROUND",IF(G253&lt;&gt;"LIBSETS_SETTYPE_SPECIAL",IF(Y253&lt;&gt;"",VLOOKUP(Y253,'ESO zone constants'!$D$2:$H$4950,5,FALSE),""),""),"")</f>
        <v>934</v>
      </c>
      <c r="Y253" t="s">
        <v>63</v>
      </c>
      <c r="Z253" s="45"/>
      <c r="AA253" s="44" t="str">
        <f>IF(Z253&lt;&gt;"",IF(Z253&lt;&gt;"LIBSETS_DROP_MECHANIC_MONSTER_NAME",VLOOKUP(Z253,'LibSets constants'!$I$4:$L$1000,3,FALSE),""),"")</f>
        <v/>
      </c>
      <c r="AB253" s="44" t="str">
        <f>IF(Z253&lt;&gt;"",IF(Z253&lt;&gt;"LIBSETS_DROP_MECHANIC_MONSTER_NAME",VLOOKUP(Z253,'LibSets constants'!$I$4:$L$1000,4,FALSE),""),"")</f>
        <v/>
      </c>
      <c r="AC253" s="3" t="str">
        <f>IF(G253&lt;&gt;"LIBSETS_SETTYPE_BATTLEGROUND",IF(G253&lt;&gt;"LIBSETS_SETTYPE_SPECIAL",IF(AD253&lt;&gt;"",VLOOKUP(AD253,'ESO zone constants'!$D$2:$H$4950,5,FALSE),""),""),"")</f>
        <v/>
      </c>
      <c r="AE253" s="45"/>
      <c r="AF253" s="44" t="str">
        <f>IF(AE253&lt;&gt;"",IF(AE253&lt;&gt;"LIBSETS_DROP_MECHANIC_MONSTER_NAME",VLOOKUP(AE253,'LibSets constants'!$I$4:$L$1000,3,FALSE),""),"")</f>
        <v/>
      </c>
      <c r="AG253" s="44" t="str">
        <f>IF(AE253&lt;&gt;"",IF(AE253&lt;&gt;"LIBSETS_DROP_MECHANIC_MONSTER_NAME",VLOOKUP(AE253,'LibSets constants'!$I$4:$L$1000,4,FALSE),""),"")</f>
        <v/>
      </c>
      <c r="AH253" s="3" t="str">
        <f>IF(G253&lt;&gt;"LIBSETS_SETTYPE_BATTLEGROUND",IF(G253&lt;&gt;"LIBSETS_SETTYPE_SPECIAL",IF(AI253&lt;&gt;"",VLOOKUP(AI253,'ESO zone constants'!$D$2:$H$4950,5,FALSE),""),""),"")</f>
        <v/>
      </c>
      <c r="AJ253" s="45"/>
      <c r="AK253" s="44" t="str">
        <f>IF(AJ253&lt;&gt;"",IF(AJ253&lt;&gt;"LIBSETS_DROP_MECHANIC_MONSTER_NAME",VLOOKUP(AJ253,'LibSets constants'!$I$4:$L$1000,3,FALSE),""),"")</f>
        <v/>
      </c>
      <c r="AL253" s="44" t="str">
        <f>IF(AJ253&lt;&gt;"",IF(AJ253&lt;&gt;"LIBSETS_DROP_MECHANIC_MONSTER_NAME",VLOOKUP(AJ253,'LibSets constants'!$I$4:$L$1000,4,FALSE),""),"")</f>
        <v/>
      </c>
      <c r="AM253" s="3" t="str">
        <f>IF(G253&lt;&gt;"LIBSETS_SETTYPE_BATTLEGROUND",IF(G253&lt;&gt;"LIBSETS_SETTYPE_SPECIAL",IF(AN253&lt;&gt;"",VLOOKUP(AN253,'ESO zone constants'!$D$2:$H$4950,5,FALSE),""),""),"")</f>
        <v/>
      </c>
      <c r="AO253" s="45"/>
      <c r="AP253" s="44" t="str">
        <f>IF(AO253&lt;&gt;"",IF(AO253&lt;&gt;"LIBSETS_DROP_MECHANIC_MONSTER_NAME",VLOOKUP(AO253,'LibSets constants'!$I$4:$L$1000,3,FALSE),""),"")</f>
        <v/>
      </c>
      <c r="AQ253" s="44" t="str">
        <f>IF(AO253&lt;&gt;"",IF(AO253&lt;&gt;"LIBSETS_DROP_MECHANIC_MONSTER_NAME",VLOOKUP(AO253,'LibSets constants'!$I$4:$L$1000,4,FALSE),""),"")</f>
        <v/>
      </c>
      <c r="AR253" s="3" t="str">
        <f>IF(G253&lt;&gt;"LIBSETS_SETTYPE_BATTLEGROUND",IF(G253&lt;&gt;"LIBSETS_SETTYPE_SPECIAL",IF(AS253&lt;&gt;"",VLOOKUP(AS253,'ESO zone constants'!$D$2:$H$4950,5,FALSE),""),""),"")</f>
        <v/>
      </c>
      <c r="AT253" s="45"/>
      <c r="AU253" s="44" t="str">
        <f>IF(AT253&lt;&gt;"",IF(AT253&lt;&gt;"LIBSETS_DROP_MECHANIC_MONSTER_NAME",VLOOKUP(AT253,'LibSets constants'!$I$4:$L$1000,3,FALSE),""),"")</f>
        <v/>
      </c>
      <c r="AV253" s="44" t="str">
        <f>IF(AT253&lt;&gt;"",IF(AT253&lt;&gt;"LIBSETS_DROP_MECHANIC_MONSTER_NAME",VLOOKUP(AT253,'LibSets constants'!$I$4:$L$1000,4,FALSE),""),"")</f>
        <v/>
      </c>
      <c r="AW253" s="21" t="str">
        <f t="shared" si="19"/>
        <v>[297] = {wayshrines={-1,-1,-1,}, dlcId=DLC_BASE_GAME</v>
      </c>
      <c r="AX253" s="21" t="str">
        <f t="shared" si="20"/>
        <v>, zoneIds={283,934}, veteran=false</v>
      </c>
      <c r="AY253" s="21" t="str">
        <f t="shared" si="21"/>
        <v>, setType=LIBSETS_SETTYPE_DUNGEON</v>
      </c>
      <c r="AZ253" s="21" t="str">
        <f t="shared" si="22"/>
        <v>},</v>
      </c>
      <c r="BA253" s="21" t="str">
        <f t="shared" si="23"/>
        <v xml:space="preserve"> --Spider Cultist Cowl / Spinnenkultistenkutte   [Fungal Grotto I, Fungal Grotto II]</v>
      </c>
    </row>
    <row r="254" spans="1:53" x14ac:dyDescent="0.25">
      <c r="A254" s="12">
        <v>298</v>
      </c>
      <c r="B254" t="s">
        <v>1193</v>
      </c>
      <c r="C254" t="s">
        <v>1194</v>
      </c>
      <c r="D254" s="3">
        <f t="shared" si="18"/>
        <v>298</v>
      </c>
      <c r="G254" s="8" t="s">
        <v>1652</v>
      </c>
      <c r="I254" t="s">
        <v>97</v>
      </c>
      <c r="J254" t="s">
        <v>97</v>
      </c>
      <c r="K254">
        <v>-1</v>
      </c>
      <c r="L254">
        <v>-1</v>
      </c>
      <c r="M254">
        <v>-1</v>
      </c>
      <c r="N254">
        <v>0</v>
      </c>
      <c r="O254" s="70" t="s">
        <v>43</v>
      </c>
      <c r="P254" s="3">
        <f>IF(AND(G254&lt;&gt;"LIBSETS_SETTYPE_BATTLEGROUND",G254&lt;&gt;"LIBSETS_SETTYPE_SPECIAL",G254&lt;&gt;"LIBSETS_SETTYPE_MYTHIC"), IF(Q254&lt;&gt;"",VLOOKUP(Q254,'ESO zone constants'!$D$2:$H$4950,5,FALSE),""),"")</f>
        <v>126</v>
      </c>
      <c r="Q254" t="str">
        <f>IF(OR(K254="",K254&lt;=0,ISERROR(K254)),IF(AND(O254&lt;&gt;"",NOT(ISERROR(O254))),O254, ""),VLOOKUP(K254,'ESO wayshrine node constants'!$A$3:$D$10003,4,FALSE))</f>
        <v>Elden Hollow I</v>
      </c>
      <c r="S254" s="19" t="str">
        <f>IF(AND(R254&lt;&gt;"",NOT(ISERROR(R254))),R254,IF(P254&lt;&gt;"",IF(NOT(ISERROR(VLOOKUP(P254,'ESO Dungeon constants'!$D$3:$H$9999,5,FALSE))),VLOOKUP(P254,'ESO Dungeon constants'!$D$3:$I$9999,6,FALSE),VLOOKUP(P254,'ESO zone constants'!$H$2:$K$9984,4,FALSE)),""))</f>
        <v>DLC_BASE_GAME</v>
      </c>
      <c r="T254" s="3" t="str">
        <f>IF(S254&lt;&gt;"",VLOOKUP(S254,'LibSets constants'!$B$4:$C$1000,2,FALSE),"")</f>
        <v>Included in base game</v>
      </c>
      <c r="V254" s="44" t="str">
        <f>IF(U254&lt;&gt;"",IF(U254&lt;&gt;"LIBSETS_DROP_MECHANIC_MONSTER_NAME",VLOOKUP(U254,'LibSets constants'!$I$4:$L$1000,3,FALSE),""),"")</f>
        <v/>
      </c>
      <c r="W254" s="3" t="str">
        <f>IF(U254&lt;&gt;"",IF(U254&lt;&gt;"LIBSETS_DROP_MECHANIC_MONSTER_NAME",VLOOKUP(U254,'LibSets constants'!$I$4:$L$1000,4,FALSE),""),"")</f>
        <v/>
      </c>
      <c r="X254" s="3">
        <f>IF(G254&lt;&gt;"LIBSETS_SETTYPE_BATTLEGROUND",IF(G254&lt;&gt;"LIBSETS_SETTYPE_SPECIAL",IF(Y254&lt;&gt;"",VLOOKUP(Y254,'ESO zone constants'!$D$2:$H$4950,5,FALSE),""),""),"")</f>
        <v>931</v>
      </c>
      <c r="Y254" t="s">
        <v>56</v>
      </c>
      <c r="Z254" s="45"/>
      <c r="AA254" s="44" t="str">
        <f>IF(Z254&lt;&gt;"",IF(Z254&lt;&gt;"LIBSETS_DROP_MECHANIC_MONSTER_NAME",VLOOKUP(Z254,'LibSets constants'!$I$4:$L$1000,3,FALSE),""),"")</f>
        <v/>
      </c>
      <c r="AB254" s="44" t="str">
        <f>IF(Z254&lt;&gt;"",IF(Z254&lt;&gt;"LIBSETS_DROP_MECHANIC_MONSTER_NAME",VLOOKUP(Z254,'LibSets constants'!$I$4:$L$1000,4,FALSE),""),"")</f>
        <v/>
      </c>
      <c r="AC254" s="3" t="str">
        <f>IF(G254&lt;&gt;"LIBSETS_SETTYPE_BATTLEGROUND",IF(G254&lt;&gt;"LIBSETS_SETTYPE_SPECIAL",IF(AD254&lt;&gt;"",VLOOKUP(AD254,'ESO zone constants'!$D$2:$H$4950,5,FALSE),""),""),"")</f>
        <v/>
      </c>
      <c r="AE254" s="45"/>
      <c r="AF254" s="44" t="str">
        <f>IF(AE254&lt;&gt;"",IF(AE254&lt;&gt;"LIBSETS_DROP_MECHANIC_MONSTER_NAME",VLOOKUP(AE254,'LibSets constants'!$I$4:$L$1000,3,FALSE),""),"")</f>
        <v/>
      </c>
      <c r="AG254" s="44" t="str">
        <f>IF(AE254&lt;&gt;"",IF(AE254&lt;&gt;"LIBSETS_DROP_MECHANIC_MONSTER_NAME",VLOOKUP(AE254,'LibSets constants'!$I$4:$L$1000,4,FALSE),""),"")</f>
        <v/>
      </c>
      <c r="AH254" s="3" t="str">
        <f>IF(G254&lt;&gt;"LIBSETS_SETTYPE_BATTLEGROUND",IF(G254&lt;&gt;"LIBSETS_SETTYPE_SPECIAL",IF(AI254&lt;&gt;"",VLOOKUP(AI254,'ESO zone constants'!$D$2:$H$4950,5,FALSE),""),""),"")</f>
        <v/>
      </c>
      <c r="AJ254" s="45"/>
      <c r="AK254" s="44" t="str">
        <f>IF(AJ254&lt;&gt;"",IF(AJ254&lt;&gt;"LIBSETS_DROP_MECHANIC_MONSTER_NAME",VLOOKUP(AJ254,'LibSets constants'!$I$4:$L$1000,3,FALSE),""),"")</f>
        <v/>
      </c>
      <c r="AL254" s="44" t="str">
        <f>IF(AJ254&lt;&gt;"",IF(AJ254&lt;&gt;"LIBSETS_DROP_MECHANIC_MONSTER_NAME",VLOOKUP(AJ254,'LibSets constants'!$I$4:$L$1000,4,FALSE),""),"")</f>
        <v/>
      </c>
      <c r="AM254" s="3" t="str">
        <f>IF(G254&lt;&gt;"LIBSETS_SETTYPE_BATTLEGROUND",IF(G254&lt;&gt;"LIBSETS_SETTYPE_SPECIAL",IF(AN254&lt;&gt;"",VLOOKUP(AN254,'ESO zone constants'!$D$2:$H$4950,5,FALSE),""),""),"")</f>
        <v/>
      </c>
      <c r="AO254" s="45"/>
      <c r="AP254" s="44" t="str">
        <f>IF(AO254&lt;&gt;"",IF(AO254&lt;&gt;"LIBSETS_DROP_MECHANIC_MONSTER_NAME",VLOOKUP(AO254,'LibSets constants'!$I$4:$L$1000,3,FALSE),""),"")</f>
        <v/>
      </c>
      <c r="AQ254" s="44" t="str">
        <f>IF(AO254&lt;&gt;"",IF(AO254&lt;&gt;"LIBSETS_DROP_MECHANIC_MONSTER_NAME",VLOOKUP(AO254,'LibSets constants'!$I$4:$L$1000,4,FALSE),""),"")</f>
        <v/>
      </c>
      <c r="AR254" s="3" t="str">
        <f>IF(G254&lt;&gt;"LIBSETS_SETTYPE_BATTLEGROUND",IF(G254&lt;&gt;"LIBSETS_SETTYPE_SPECIAL",IF(AS254&lt;&gt;"",VLOOKUP(AS254,'ESO zone constants'!$D$2:$H$4950,5,FALSE),""),""),"")</f>
        <v/>
      </c>
      <c r="AT254" s="45"/>
      <c r="AU254" s="44" t="str">
        <f>IF(AT254&lt;&gt;"",IF(AT254&lt;&gt;"LIBSETS_DROP_MECHANIC_MONSTER_NAME",VLOOKUP(AT254,'LibSets constants'!$I$4:$L$1000,3,FALSE),""),"")</f>
        <v/>
      </c>
      <c r="AV254" s="44" t="str">
        <f>IF(AT254&lt;&gt;"",IF(AT254&lt;&gt;"LIBSETS_DROP_MECHANIC_MONSTER_NAME",VLOOKUP(AT254,'LibSets constants'!$I$4:$L$1000,4,FALSE),""),"")</f>
        <v/>
      </c>
      <c r="AW254" s="21" t="str">
        <f t="shared" si="19"/>
        <v>[298] = {wayshrines={-1,-1,-1,}, dlcId=DLC_BASE_GAME</v>
      </c>
      <c r="AX254" s="21" t="str">
        <f t="shared" si="20"/>
        <v>, zoneIds={126,931}, veteran=false</v>
      </c>
      <c r="AY254" s="21" t="str">
        <f t="shared" si="21"/>
        <v>, setType=LIBSETS_SETTYPE_DUNGEON</v>
      </c>
      <c r="AZ254" s="21" t="str">
        <f t="shared" si="22"/>
        <v>},</v>
      </c>
      <c r="BA254" s="21" t="str">
        <f t="shared" si="23"/>
        <v xml:space="preserve"> --Light Speaker / Lichtsprecher   [Elden Hollow I, Elden Hollow II]</v>
      </c>
    </row>
    <row r="255" spans="1:53" x14ac:dyDescent="0.25">
      <c r="A255" s="12">
        <v>299</v>
      </c>
      <c r="B255" t="s">
        <v>1195</v>
      </c>
      <c r="C255" t="s">
        <v>1196</v>
      </c>
      <c r="D255" s="3">
        <f t="shared" si="18"/>
        <v>299</v>
      </c>
      <c r="G255" s="8" t="s">
        <v>1652</v>
      </c>
      <c r="I255" t="s">
        <v>97</v>
      </c>
      <c r="J255" t="s">
        <v>97</v>
      </c>
      <c r="K255">
        <v>-1</v>
      </c>
      <c r="L255">
        <v>-1</v>
      </c>
      <c r="M255">
        <v>-1</v>
      </c>
      <c r="N255">
        <v>0</v>
      </c>
      <c r="O255" s="70" t="s">
        <v>62</v>
      </c>
      <c r="P255" s="3">
        <f>IF(AND(G255&lt;&gt;"LIBSETS_SETTYPE_BATTLEGROUND",G255&lt;&gt;"LIBSETS_SETTYPE_SPECIAL",G255&lt;&gt;"LIBSETS_SETTYPE_MYTHIC"), IF(Q255&lt;&gt;"",VLOOKUP(Q255,'ESO zone constants'!$D$2:$H$4950,5,FALSE),""),"")</f>
        <v>146</v>
      </c>
      <c r="Q255" t="str">
        <f>IF(OR(K255="",K255&lt;=0,ISERROR(K255)),IF(AND(O255&lt;&gt;"",NOT(ISERROR(O255))),O255, ""),VLOOKUP(K255,'ESO wayshrine node constants'!$A$3:$D$10003,4,FALSE))</f>
        <v>Wayrest Sewers I</v>
      </c>
      <c r="S255" s="19" t="str">
        <f>IF(AND(R255&lt;&gt;"",NOT(ISERROR(R255))),R255,IF(P255&lt;&gt;"",IF(NOT(ISERROR(VLOOKUP(P255,'ESO Dungeon constants'!$D$3:$H$9999,5,FALSE))),VLOOKUP(P255,'ESO Dungeon constants'!$D$3:$I$9999,6,FALSE),VLOOKUP(P255,'ESO zone constants'!$H$2:$K$9984,4,FALSE)),""))</f>
        <v>DLC_BASE_GAME</v>
      </c>
      <c r="T255" s="3" t="str">
        <f>IF(S255&lt;&gt;"",VLOOKUP(S255,'LibSets constants'!$B$4:$C$1000,2,FALSE),"")</f>
        <v>Included in base game</v>
      </c>
      <c r="V255" s="44" t="str">
        <f>IF(U255&lt;&gt;"",IF(U255&lt;&gt;"LIBSETS_DROP_MECHANIC_MONSTER_NAME",VLOOKUP(U255,'LibSets constants'!$I$4:$L$1000,3,FALSE),""),"")</f>
        <v/>
      </c>
      <c r="W255" s="3" t="str">
        <f>IF(U255&lt;&gt;"",IF(U255&lt;&gt;"LIBSETS_DROP_MECHANIC_MONSTER_NAME",VLOOKUP(U255,'LibSets constants'!$I$4:$L$1000,4,FALSE),""),"")</f>
        <v/>
      </c>
      <c r="X255" s="3">
        <f>IF(G255&lt;&gt;"LIBSETS_SETTYPE_BATTLEGROUND",IF(G255&lt;&gt;"LIBSETS_SETTYPE_SPECIAL",IF(Y255&lt;&gt;"",VLOOKUP(Y255,'ESO zone constants'!$D$2:$H$4950,5,FALSE),""),""),"")</f>
        <v>933</v>
      </c>
      <c r="Y255" t="s">
        <v>58</v>
      </c>
      <c r="Z255" s="45"/>
      <c r="AA255" s="44" t="str">
        <f>IF(Z255&lt;&gt;"",IF(Z255&lt;&gt;"LIBSETS_DROP_MECHANIC_MONSTER_NAME",VLOOKUP(Z255,'LibSets constants'!$I$4:$L$1000,3,FALSE),""),"")</f>
        <v/>
      </c>
      <c r="AB255" s="44" t="str">
        <f>IF(Z255&lt;&gt;"",IF(Z255&lt;&gt;"LIBSETS_DROP_MECHANIC_MONSTER_NAME",VLOOKUP(Z255,'LibSets constants'!$I$4:$L$1000,4,FALSE),""),"")</f>
        <v/>
      </c>
      <c r="AC255" s="3" t="str">
        <f>IF(G255&lt;&gt;"LIBSETS_SETTYPE_BATTLEGROUND",IF(G255&lt;&gt;"LIBSETS_SETTYPE_SPECIAL",IF(AD255&lt;&gt;"",VLOOKUP(AD255,'ESO zone constants'!$D$2:$H$4950,5,FALSE),""),""),"")</f>
        <v/>
      </c>
      <c r="AE255" s="45"/>
      <c r="AF255" s="44" t="str">
        <f>IF(AE255&lt;&gt;"",IF(AE255&lt;&gt;"LIBSETS_DROP_MECHANIC_MONSTER_NAME",VLOOKUP(AE255,'LibSets constants'!$I$4:$L$1000,3,FALSE),""),"")</f>
        <v/>
      </c>
      <c r="AG255" s="44" t="str">
        <f>IF(AE255&lt;&gt;"",IF(AE255&lt;&gt;"LIBSETS_DROP_MECHANIC_MONSTER_NAME",VLOOKUP(AE255,'LibSets constants'!$I$4:$L$1000,4,FALSE),""),"")</f>
        <v/>
      </c>
      <c r="AH255" s="3" t="str">
        <f>IF(G255&lt;&gt;"LIBSETS_SETTYPE_BATTLEGROUND",IF(G255&lt;&gt;"LIBSETS_SETTYPE_SPECIAL",IF(AI255&lt;&gt;"",VLOOKUP(AI255,'ESO zone constants'!$D$2:$H$4950,5,FALSE),""),""),"")</f>
        <v/>
      </c>
      <c r="AJ255" s="45"/>
      <c r="AK255" s="44" t="str">
        <f>IF(AJ255&lt;&gt;"",IF(AJ255&lt;&gt;"LIBSETS_DROP_MECHANIC_MONSTER_NAME",VLOOKUP(AJ255,'LibSets constants'!$I$4:$L$1000,3,FALSE),""),"")</f>
        <v/>
      </c>
      <c r="AL255" s="44" t="str">
        <f>IF(AJ255&lt;&gt;"",IF(AJ255&lt;&gt;"LIBSETS_DROP_MECHANIC_MONSTER_NAME",VLOOKUP(AJ255,'LibSets constants'!$I$4:$L$1000,4,FALSE),""),"")</f>
        <v/>
      </c>
      <c r="AM255" s="3" t="str">
        <f>IF(G255&lt;&gt;"LIBSETS_SETTYPE_BATTLEGROUND",IF(G255&lt;&gt;"LIBSETS_SETTYPE_SPECIAL",IF(AN255&lt;&gt;"",VLOOKUP(AN255,'ESO zone constants'!$D$2:$H$4950,5,FALSE),""),""),"")</f>
        <v/>
      </c>
      <c r="AO255" s="45"/>
      <c r="AP255" s="44" t="str">
        <f>IF(AO255&lt;&gt;"",IF(AO255&lt;&gt;"LIBSETS_DROP_MECHANIC_MONSTER_NAME",VLOOKUP(AO255,'LibSets constants'!$I$4:$L$1000,3,FALSE),""),"")</f>
        <v/>
      </c>
      <c r="AQ255" s="44" t="str">
        <f>IF(AO255&lt;&gt;"",IF(AO255&lt;&gt;"LIBSETS_DROP_MECHANIC_MONSTER_NAME",VLOOKUP(AO255,'LibSets constants'!$I$4:$L$1000,4,FALSE),""),"")</f>
        <v/>
      </c>
      <c r="AR255" s="3" t="str">
        <f>IF(G255&lt;&gt;"LIBSETS_SETTYPE_BATTLEGROUND",IF(G255&lt;&gt;"LIBSETS_SETTYPE_SPECIAL",IF(AS255&lt;&gt;"",VLOOKUP(AS255,'ESO zone constants'!$D$2:$H$4950,5,FALSE),""),""),"")</f>
        <v/>
      </c>
      <c r="AT255" s="45"/>
      <c r="AU255" s="44" t="str">
        <f>IF(AT255&lt;&gt;"",IF(AT255&lt;&gt;"LIBSETS_DROP_MECHANIC_MONSTER_NAME",VLOOKUP(AT255,'LibSets constants'!$I$4:$L$1000,3,FALSE),""),"")</f>
        <v/>
      </c>
      <c r="AV255" s="44" t="str">
        <f>IF(AT255&lt;&gt;"",IF(AT255&lt;&gt;"LIBSETS_DROP_MECHANIC_MONSTER_NAME",VLOOKUP(AT255,'LibSets constants'!$I$4:$L$1000,4,FALSE),""),"")</f>
        <v/>
      </c>
      <c r="AW255" s="21" t="str">
        <f t="shared" si="19"/>
        <v>[299] = {wayshrines={-1,-1,-1,}, dlcId=DLC_BASE_GAME</v>
      </c>
      <c r="AX255" s="21" t="str">
        <f t="shared" si="20"/>
        <v>, zoneIds={146,933}, veteran=false</v>
      </c>
      <c r="AY255" s="21" t="str">
        <f t="shared" si="21"/>
        <v>, setType=LIBSETS_SETTYPE_DUNGEON</v>
      </c>
      <c r="AZ255" s="21" t="str">
        <f t="shared" si="22"/>
        <v>},</v>
      </c>
      <c r="BA255" s="21" t="str">
        <f t="shared" si="23"/>
        <v xml:space="preserve"> --Toothrow / Zahnreihe   [Wayrest Sewers I, Wayrest Sewers II]</v>
      </c>
    </row>
    <row r="256" spans="1:53" x14ac:dyDescent="0.25">
      <c r="A256" s="12">
        <v>300</v>
      </c>
      <c r="B256" t="s">
        <v>1197</v>
      </c>
      <c r="C256" t="s">
        <v>1198</v>
      </c>
      <c r="D256" s="3">
        <f t="shared" si="18"/>
        <v>300</v>
      </c>
      <c r="G256" s="8" t="s">
        <v>1652</v>
      </c>
      <c r="I256" t="s">
        <v>97</v>
      </c>
      <c r="J256" t="s">
        <v>97</v>
      </c>
      <c r="K256">
        <v>-1</v>
      </c>
      <c r="L256">
        <v>-1</v>
      </c>
      <c r="M256">
        <v>-1</v>
      </c>
      <c r="N256">
        <v>0</v>
      </c>
      <c r="O256" s="70" t="s">
        <v>61</v>
      </c>
      <c r="P256" s="3">
        <f>IF(AND(G256&lt;&gt;"LIBSETS_SETTYPE_BATTLEGROUND",G256&lt;&gt;"LIBSETS_SETTYPE_SPECIAL",G256&lt;&gt;"LIBSETS_SETTYPE_MYTHIC"), IF(Q256&lt;&gt;"",VLOOKUP(Q256,'ESO zone constants'!$D$2:$H$4950,5,FALSE),""),"")</f>
        <v>63</v>
      </c>
      <c r="Q256" t="str">
        <f>IF(OR(K256="",K256&lt;=0,ISERROR(K256)),IF(AND(O256&lt;&gt;"",NOT(ISERROR(O256))),O256, ""),VLOOKUP(K256,'ESO wayshrine node constants'!$A$3:$D$10003,4,FALSE))</f>
        <v>Darkshade Caverns I</v>
      </c>
      <c r="S256" s="19" t="str">
        <f>IF(AND(R256&lt;&gt;"",NOT(ISERROR(R256))),R256,IF(P256&lt;&gt;"",IF(NOT(ISERROR(VLOOKUP(P256,'ESO Dungeon constants'!$D$3:$H$9999,5,FALSE))),VLOOKUP(P256,'ESO Dungeon constants'!$D$3:$I$9999,6,FALSE),VLOOKUP(P256,'ESO zone constants'!$H$2:$K$9984,4,FALSE)),""))</f>
        <v>DLC_BASE_GAME</v>
      </c>
      <c r="T256" s="3" t="str">
        <f>IF(S256&lt;&gt;"",VLOOKUP(S256,'LibSets constants'!$B$4:$C$1000,2,FALSE),"")</f>
        <v>Included in base game</v>
      </c>
      <c r="V256" s="44" t="str">
        <f>IF(U256&lt;&gt;"",IF(U256&lt;&gt;"LIBSETS_DROP_MECHANIC_MONSTER_NAME",VLOOKUP(U256,'LibSets constants'!$I$4:$L$1000,3,FALSE),""),"")</f>
        <v/>
      </c>
      <c r="W256" s="3" t="str">
        <f>IF(U256&lt;&gt;"",IF(U256&lt;&gt;"LIBSETS_DROP_MECHANIC_MONSTER_NAME",VLOOKUP(U256,'LibSets constants'!$I$4:$L$1000,4,FALSE),""),"")</f>
        <v/>
      </c>
      <c r="X256" s="3">
        <f>IF(G256&lt;&gt;"LIBSETS_SETTYPE_BATTLEGROUND",IF(G256&lt;&gt;"LIBSETS_SETTYPE_SPECIAL",IF(Y256&lt;&gt;"",VLOOKUP(Y256,'ESO zone constants'!$D$2:$H$4950,5,FALSE),""),""),"")</f>
        <v>930</v>
      </c>
      <c r="Y256" t="s">
        <v>46</v>
      </c>
      <c r="Z256" s="45"/>
      <c r="AA256" s="44" t="str">
        <f>IF(Z256&lt;&gt;"",IF(Z256&lt;&gt;"LIBSETS_DROP_MECHANIC_MONSTER_NAME",VLOOKUP(Z256,'LibSets constants'!$I$4:$L$1000,3,FALSE),""),"")</f>
        <v/>
      </c>
      <c r="AB256" s="44" t="str">
        <f>IF(Z256&lt;&gt;"",IF(Z256&lt;&gt;"LIBSETS_DROP_MECHANIC_MONSTER_NAME",VLOOKUP(Z256,'LibSets constants'!$I$4:$L$1000,4,FALSE),""),"")</f>
        <v/>
      </c>
      <c r="AC256" s="3" t="str">
        <f>IF(G256&lt;&gt;"LIBSETS_SETTYPE_BATTLEGROUND",IF(G256&lt;&gt;"LIBSETS_SETTYPE_SPECIAL",IF(AD256&lt;&gt;"",VLOOKUP(AD256,'ESO zone constants'!$D$2:$H$4950,5,FALSE),""),""),"")</f>
        <v/>
      </c>
      <c r="AE256" s="45"/>
      <c r="AF256" s="44" t="str">
        <f>IF(AE256&lt;&gt;"",IF(AE256&lt;&gt;"LIBSETS_DROP_MECHANIC_MONSTER_NAME",VLOOKUP(AE256,'LibSets constants'!$I$4:$L$1000,3,FALSE),""),"")</f>
        <v/>
      </c>
      <c r="AG256" s="44" t="str">
        <f>IF(AE256&lt;&gt;"",IF(AE256&lt;&gt;"LIBSETS_DROP_MECHANIC_MONSTER_NAME",VLOOKUP(AE256,'LibSets constants'!$I$4:$L$1000,4,FALSE),""),"")</f>
        <v/>
      </c>
      <c r="AH256" s="3" t="str">
        <f>IF(G256&lt;&gt;"LIBSETS_SETTYPE_BATTLEGROUND",IF(G256&lt;&gt;"LIBSETS_SETTYPE_SPECIAL",IF(AI256&lt;&gt;"",VLOOKUP(AI256,'ESO zone constants'!$D$2:$H$4950,5,FALSE),""),""),"")</f>
        <v/>
      </c>
      <c r="AJ256" s="45"/>
      <c r="AK256" s="44" t="str">
        <f>IF(AJ256&lt;&gt;"",IF(AJ256&lt;&gt;"LIBSETS_DROP_MECHANIC_MONSTER_NAME",VLOOKUP(AJ256,'LibSets constants'!$I$4:$L$1000,3,FALSE),""),"")</f>
        <v/>
      </c>
      <c r="AL256" s="44" t="str">
        <f>IF(AJ256&lt;&gt;"",IF(AJ256&lt;&gt;"LIBSETS_DROP_MECHANIC_MONSTER_NAME",VLOOKUP(AJ256,'LibSets constants'!$I$4:$L$1000,4,FALSE),""),"")</f>
        <v/>
      </c>
      <c r="AM256" s="3" t="str">
        <f>IF(G256&lt;&gt;"LIBSETS_SETTYPE_BATTLEGROUND",IF(G256&lt;&gt;"LIBSETS_SETTYPE_SPECIAL",IF(AN256&lt;&gt;"",VLOOKUP(AN256,'ESO zone constants'!$D$2:$H$4950,5,FALSE),""),""),"")</f>
        <v/>
      </c>
      <c r="AO256" s="45"/>
      <c r="AP256" s="44" t="str">
        <f>IF(AO256&lt;&gt;"",IF(AO256&lt;&gt;"LIBSETS_DROP_MECHANIC_MONSTER_NAME",VLOOKUP(AO256,'LibSets constants'!$I$4:$L$1000,3,FALSE),""),"")</f>
        <v/>
      </c>
      <c r="AQ256" s="44" t="str">
        <f>IF(AO256&lt;&gt;"",IF(AO256&lt;&gt;"LIBSETS_DROP_MECHANIC_MONSTER_NAME",VLOOKUP(AO256,'LibSets constants'!$I$4:$L$1000,4,FALSE),""),"")</f>
        <v/>
      </c>
      <c r="AR256" s="3" t="str">
        <f>IF(G256&lt;&gt;"LIBSETS_SETTYPE_BATTLEGROUND",IF(G256&lt;&gt;"LIBSETS_SETTYPE_SPECIAL",IF(AS256&lt;&gt;"",VLOOKUP(AS256,'ESO zone constants'!$D$2:$H$4950,5,FALSE),""),""),"")</f>
        <v/>
      </c>
      <c r="AT256" s="45"/>
      <c r="AU256" s="44" t="str">
        <f>IF(AT256&lt;&gt;"",IF(AT256&lt;&gt;"LIBSETS_DROP_MECHANIC_MONSTER_NAME",VLOOKUP(AT256,'LibSets constants'!$I$4:$L$1000,3,FALSE),""),"")</f>
        <v/>
      </c>
      <c r="AV256" s="44" t="str">
        <f>IF(AT256&lt;&gt;"",IF(AT256&lt;&gt;"LIBSETS_DROP_MECHANIC_MONSTER_NAME",VLOOKUP(AT256,'LibSets constants'!$I$4:$L$1000,4,FALSE),""),"")</f>
        <v/>
      </c>
      <c r="AW256" s="21" t="str">
        <f t="shared" si="19"/>
        <v>[300] = {wayshrines={-1,-1,-1,}, dlcId=DLC_BASE_GAME</v>
      </c>
      <c r="AX256" s="21" t="str">
        <f t="shared" si="20"/>
        <v>, zoneIds={63,930}, veteran=false</v>
      </c>
      <c r="AY256" s="21" t="str">
        <f t="shared" si="21"/>
        <v>, setType=LIBSETS_SETTYPE_DUNGEON</v>
      </c>
      <c r="AZ256" s="21" t="str">
        <f t="shared" si="22"/>
        <v>},</v>
      </c>
      <c r="BA256" s="21" t="str">
        <f t="shared" si="23"/>
        <v xml:space="preserve"> --Netch's Touch / Berührung des Netch   [Darkshade Caverns I, Darkshade Caverns II]</v>
      </c>
    </row>
    <row r="257" spans="1:53" x14ac:dyDescent="0.25">
      <c r="A257" s="12">
        <v>301</v>
      </c>
      <c r="B257" t="s">
        <v>1199</v>
      </c>
      <c r="C257" t="s">
        <v>1200</v>
      </c>
      <c r="D257" s="3">
        <f t="shared" si="18"/>
        <v>301</v>
      </c>
      <c r="G257" s="8" t="s">
        <v>1652</v>
      </c>
      <c r="I257" t="s">
        <v>97</v>
      </c>
      <c r="J257" t="s">
        <v>97</v>
      </c>
      <c r="K257">
        <v>-1</v>
      </c>
      <c r="L257">
        <v>-1</v>
      </c>
      <c r="M257">
        <v>-1</v>
      </c>
      <c r="N257">
        <v>0</v>
      </c>
      <c r="O257" s="70" t="s">
        <v>61</v>
      </c>
      <c r="P257" s="3">
        <f>IF(AND(G257&lt;&gt;"LIBSETS_SETTYPE_BATTLEGROUND",G257&lt;&gt;"LIBSETS_SETTYPE_SPECIAL",G257&lt;&gt;"LIBSETS_SETTYPE_MYTHIC"), IF(Q257&lt;&gt;"",VLOOKUP(Q257,'ESO zone constants'!$D$2:$H$4950,5,FALSE),""),"")</f>
        <v>63</v>
      </c>
      <c r="Q257" t="str">
        <f>IF(OR(K257="",K257&lt;=0,ISERROR(K257)),IF(AND(O257&lt;&gt;"",NOT(ISERROR(O257))),O257, ""),VLOOKUP(K257,'ESO wayshrine node constants'!$A$3:$D$10003,4,FALSE))</f>
        <v>Darkshade Caverns I</v>
      </c>
      <c r="S257" s="19" t="str">
        <f>IF(AND(R257&lt;&gt;"",NOT(ISERROR(R257))),R257,IF(P257&lt;&gt;"",IF(NOT(ISERROR(VLOOKUP(P257,'ESO Dungeon constants'!$D$3:$H$9999,5,FALSE))),VLOOKUP(P257,'ESO Dungeon constants'!$D$3:$I$9999,6,FALSE),VLOOKUP(P257,'ESO zone constants'!$H$2:$K$9984,4,FALSE)),""))</f>
        <v>DLC_BASE_GAME</v>
      </c>
      <c r="T257" s="3" t="str">
        <f>IF(S257&lt;&gt;"",VLOOKUP(S257,'LibSets constants'!$B$4:$C$1000,2,FALSE),"")</f>
        <v>Included in base game</v>
      </c>
      <c r="V257" s="44" t="str">
        <f>IF(U257&lt;&gt;"",IF(U257&lt;&gt;"LIBSETS_DROP_MECHANIC_MONSTER_NAME",VLOOKUP(U257,'LibSets constants'!$I$4:$L$1000,3,FALSE),""),"")</f>
        <v/>
      </c>
      <c r="W257" s="3" t="str">
        <f>IF(U257&lt;&gt;"",IF(U257&lt;&gt;"LIBSETS_DROP_MECHANIC_MONSTER_NAME",VLOOKUP(U257,'LibSets constants'!$I$4:$L$1000,4,FALSE),""),"")</f>
        <v/>
      </c>
      <c r="X257" s="3">
        <f>IF(G257&lt;&gt;"LIBSETS_SETTYPE_BATTLEGROUND",IF(G257&lt;&gt;"LIBSETS_SETTYPE_SPECIAL",IF(Y257&lt;&gt;"",VLOOKUP(Y257,'ESO zone constants'!$D$2:$H$4950,5,FALSE),""),""),"")</f>
        <v>930</v>
      </c>
      <c r="Y257" t="s">
        <v>46</v>
      </c>
      <c r="Z257" s="45"/>
      <c r="AA257" s="44" t="str">
        <f>IF(Z257&lt;&gt;"",IF(Z257&lt;&gt;"LIBSETS_DROP_MECHANIC_MONSTER_NAME",VLOOKUP(Z257,'LibSets constants'!$I$4:$L$1000,3,FALSE),""),"")</f>
        <v/>
      </c>
      <c r="AB257" s="44" t="str">
        <f>IF(Z257&lt;&gt;"",IF(Z257&lt;&gt;"LIBSETS_DROP_MECHANIC_MONSTER_NAME",VLOOKUP(Z257,'LibSets constants'!$I$4:$L$1000,4,FALSE),""),"")</f>
        <v/>
      </c>
      <c r="AC257" s="3" t="str">
        <f>IF(G257&lt;&gt;"LIBSETS_SETTYPE_BATTLEGROUND",IF(G257&lt;&gt;"LIBSETS_SETTYPE_SPECIAL",IF(AD257&lt;&gt;"",VLOOKUP(AD257,'ESO zone constants'!$D$2:$H$4950,5,FALSE),""),""),"")</f>
        <v/>
      </c>
      <c r="AE257" s="45"/>
      <c r="AF257" s="44" t="str">
        <f>IF(AE257&lt;&gt;"",IF(AE257&lt;&gt;"LIBSETS_DROP_MECHANIC_MONSTER_NAME",VLOOKUP(AE257,'LibSets constants'!$I$4:$L$1000,3,FALSE),""),"")</f>
        <v/>
      </c>
      <c r="AG257" s="44" t="str">
        <f>IF(AE257&lt;&gt;"",IF(AE257&lt;&gt;"LIBSETS_DROP_MECHANIC_MONSTER_NAME",VLOOKUP(AE257,'LibSets constants'!$I$4:$L$1000,4,FALSE),""),"")</f>
        <v/>
      </c>
      <c r="AH257" s="3" t="str">
        <f>IF(G257&lt;&gt;"LIBSETS_SETTYPE_BATTLEGROUND",IF(G257&lt;&gt;"LIBSETS_SETTYPE_SPECIAL",IF(AI257&lt;&gt;"",VLOOKUP(AI257,'ESO zone constants'!$D$2:$H$4950,5,FALSE),""),""),"")</f>
        <v/>
      </c>
      <c r="AJ257" s="45"/>
      <c r="AK257" s="44" t="str">
        <f>IF(AJ257&lt;&gt;"",IF(AJ257&lt;&gt;"LIBSETS_DROP_MECHANIC_MONSTER_NAME",VLOOKUP(AJ257,'LibSets constants'!$I$4:$L$1000,3,FALSE),""),"")</f>
        <v/>
      </c>
      <c r="AL257" s="44" t="str">
        <f>IF(AJ257&lt;&gt;"",IF(AJ257&lt;&gt;"LIBSETS_DROP_MECHANIC_MONSTER_NAME",VLOOKUP(AJ257,'LibSets constants'!$I$4:$L$1000,4,FALSE),""),"")</f>
        <v/>
      </c>
      <c r="AM257" s="3" t="str">
        <f>IF(G257&lt;&gt;"LIBSETS_SETTYPE_BATTLEGROUND",IF(G257&lt;&gt;"LIBSETS_SETTYPE_SPECIAL",IF(AN257&lt;&gt;"",VLOOKUP(AN257,'ESO zone constants'!$D$2:$H$4950,5,FALSE),""),""),"")</f>
        <v/>
      </c>
      <c r="AO257" s="45"/>
      <c r="AP257" s="44" t="str">
        <f>IF(AO257&lt;&gt;"",IF(AO257&lt;&gt;"LIBSETS_DROP_MECHANIC_MONSTER_NAME",VLOOKUP(AO257,'LibSets constants'!$I$4:$L$1000,3,FALSE),""),"")</f>
        <v/>
      </c>
      <c r="AQ257" s="44" t="str">
        <f>IF(AO257&lt;&gt;"",IF(AO257&lt;&gt;"LIBSETS_DROP_MECHANIC_MONSTER_NAME",VLOOKUP(AO257,'LibSets constants'!$I$4:$L$1000,4,FALSE),""),"")</f>
        <v/>
      </c>
      <c r="AR257" s="3" t="str">
        <f>IF(G257&lt;&gt;"LIBSETS_SETTYPE_BATTLEGROUND",IF(G257&lt;&gt;"LIBSETS_SETTYPE_SPECIAL",IF(AS257&lt;&gt;"",VLOOKUP(AS257,'ESO zone constants'!$D$2:$H$4950,5,FALSE),""),""),"")</f>
        <v/>
      </c>
      <c r="AT257" s="45"/>
      <c r="AU257" s="44" t="str">
        <f>IF(AT257&lt;&gt;"",IF(AT257&lt;&gt;"LIBSETS_DROP_MECHANIC_MONSTER_NAME",VLOOKUP(AT257,'LibSets constants'!$I$4:$L$1000,3,FALSE),""),"")</f>
        <v/>
      </c>
      <c r="AV257" s="44" t="str">
        <f>IF(AT257&lt;&gt;"",IF(AT257&lt;&gt;"LIBSETS_DROP_MECHANIC_MONSTER_NAME",VLOOKUP(AT257,'LibSets constants'!$I$4:$L$1000,4,FALSE),""),"")</f>
        <v/>
      </c>
      <c r="AW257" s="21" t="str">
        <f t="shared" si="19"/>
        <v>[301] = {wayshrines={-1,-1,-1,}, dlcId=DLC_BASE_GAME</v>
      </c>
      <c r="AX257" s="21" t="str">
        <f t="shared" si="20"/>
        <v>, zoneIds={63,930}, veteran=false</v>
      </c>
      <c r="AY257" s="21" t="str">
        <f t="shared" si="21"/>
        <v>, setType=LIBSETS_SETTYPE_DUNGEON</v>
      </c>
      <c r="AZ257" s="21" t="str">
        <f t="shared" si="22"/>
        <v>},</v>
      </c>
      <c r="BA257" s="21" t="str">
        <f t="shared" si="23"/>
        <v xml:space="preserve"> --Strength of the Automaton / Stärke des Automaten   [Darkshade Caverns I, Darkshade Caverns II]</v>
      </c>
    </row>
    <row r="258" spans="1:53" x14ac:dyDescent="0.25">
      <c r="A258" s="12">
        <v>302</v>
      </c>
      <c r="B258" t="s">
        <v>1201</v>
      </c>
      <c r="C258" t="s">
        <v>1201</v>
      </c>
      <c r="D258" s="3">
        <f t="shared" si="18"/>
        <v>302</v>
      </c>
      <c r="G258" s="8" t="s">
        <v>1652</v>
      </c>
      <c r="I258" t="s">
        <v>97</v>
      </c>
      <c r="J258" t="s">
        <v>97</v>
      </c>
      <c r="K258">
        <v>-1</v>
      </c>
      <c r="L258">
        <v>-1</v>
      </c>
      <c r="M258">
        <v>-1</v>
      </c>
      <c r="N258">
        <v>0</v>
      </c>
      <c r="O258" s="70" t="s">
        <v>49</v>
      </c>
      <c r="P258" s="3">
        <f>IF(AND(G258&lt;&gt;"LIBSETS_SETTYPE_BATTLEGROUND",G258&lt;&gt;"LIBSETS_SETTYPE_SPECIAL",G258&lt;&gt;"LIBSETS_SETTYPE_MYTHIC"), IF(Q258&lt;&gt;"",VLOOKUP(Q258,'ESO zone constants'!$D$2:$H$4950,5,FALSE),""),"")</f>
        <v>130</v>
      </c>
      <c r="Q258" t="str">
        <f>IF(OR(K258="",K258&lt;=0,ISERROR(K258)),IF(AND(O258&lt;&gt;"",NOT(ISERROR(O258))),O258, ""),VLOOKUP(K258,'ESO wayshrine node constants'!$A$3:$D$10003,4,FALSE))</f>
        <v>Crypt of Hearts I</v>
      </c>
      <c r="S258" s="19" t="str">
        <f>IF(AND(R258&lt;&gt;"",NOT(ISERROR(R258))),R258,IF(P258&lt;&gt;"",IF(NOT(ISERROR(VLOOKUP(P258,'ESO Dungeon constants'!$D$3:$H$9999,5,FALSE))),VLOOKUP(P258,'ESO Dungeon constants'!$D$3:$I$9999,6,FALSE),VLOOKUP(P258,'ESO zone constants'!$H$2:$K$9984,4,FALSE)),""))</f>
        <v>DLC_BASE_GAME</v>
      </c>
      <c r="T258" s="3" t="str">
        <f>IF(S258&lt;&gt;"",VLOOKUP(S258,'LibSets constants'!$B$4:$C$1000,2,FALSE),"")</f>
        <v>Included in base game</v>
      </c>
      <c r="V258" s="44" t="str">
        <f>IF(U258&lt;&gt;"",IF(U258&lt;&gt;"LIBSETS_DROP_MECHANIC_MONSTER_NAME",VLOOKUP(U258,'LibSets constants'!$I$4:$L$1000,3,FALSE),""),"")</f>
        <v/>
      </c>
      <c r="W258" s="3" t="str">
        <f>IF(U258&lt;&gt;"",IF(U258&lt;&gt;"LIBSETS_DROP_MECHANIC_MONSTER_NAME",VLOOKUP(U258,'LibSets constants'!$I$4:$L$1000,4,FALSE),""),"")</f>
        <v/>
      </c>
      <c r="X258" s="3">
        <f>IF(G258&lt;&gt;"LIBSETS_SETTYPE_BATTLEGROUND",IF(G258&lt;&gt;"LIBSETS_SETTYPE_SPECIAL",IF(Y258&lt;&gt;"",VLOOKUP(Y258,'ESO zone constants'!$D$2:$H$4950,5,FALSE),""),""),"")</f>
        <v>932</v>
      </c>
      <c r="Y258" t="s">
        <v>55</v>
      </c>
      <c r="Z258" s="45"/>
      <c r="AA258" s="44" t="str">
        <f>IF(Z258&lt;&gt;"",IF(Z258&lt;&gt;"LIBSETS_DROP_MECHANIC_MONSTER_NAME",VLOOKUP(Z258,'LibSets constants'!$I$4:$L$1000,3,FALSE),""),"")</f>
        <v/>
      </c>
      <c r="AB258" s="44" t="str">
        <f>IF(Z258&lt;&gt;"",IF(Z258&lt;&gt;"LIBSETS_DROP_MECHANIC_MONSTER_NAME",VLOOKUP(Z258,'LibSets constants'!$I$4:$L$1000,4,FALSE),""),"")</f>
        <v/>
      </c>
      <c r="AC258" s="3" t="str">
        <f>IF(G258&lt;&gt;"LIBSETS_SETTYPE_BATTLEGROUND",IF(G258&lt;&gt;"LIBSETS_SETTYPE_SPECIAL",IF(AD258&lt;&gt;"",VLOOKUP(AD258,'ESO zone constants'!$D$2:$H$4950,5,FALSE),""),""),"")</f>
        <v/>
      </c>
      <c r="AE258" s="45"/>
      <c r="AF258" s="44" t="str">
        <f>IF(AE258&lt;&gt;"",IF(AE258&lt;&gt;"LIBSETS_DROP_MECHANIC_MONSTER_NAME",VLOOKUP(AE258,'LibSets constants'!$I$4:$L$1000,3,FALSE),""),"")</f>
        <v/>
      </c>
      <c r="AG258" s="44" t="str">
        <f>IF(AE258&lt;&gt;"",IF(AE258&lt;&gt;"LIBSETS_DROP_MECHANIC_MONSTER_NAME",VLOOKUP(AE258,'LibSets constants'!$I$4:$L$1000,4,FALSE),""),"")</f>
        <v/>
      </c>
      <c r="AH258" s="3" t="str">
        <f>IF(G258&lt;&gt;"LIBSETS_SETTYPE_BATTLEGROUND",IF(G258&lt;&gt;"LIBSETS_SETTYPE_SPECIAL",IF(AI258&lt;&gt;"",VLOOKUP(AI258,'ESO zone constants'!$D$2:$H$4950,5,FALSE),""),""),"")</f>
        <v/>
      </c>
      <c r="AJ258" s="45"/>
      <c r="AK258" s="44" t="str">
        <f>IF(AJ258&lt;&gt;"",IF(AJ258&lt;&gt;"LIBSETS_DROP_MECHANIC_MONSTER_NAME",VLOOKUP(AJ258,'LibSets constants'!$I$4:$L$1000,3,FALSE),""),"")</f>
        <v/>
      </c>
      <c r="AL258" s="44" t="str">
        <f>IF(AJ258&lt;&gt;"",IF(AJ258&lt;&gt;"LIBSETS_DROP_MECHANIC_MONSTER_NAME",VLOOKUP(AJ258,'LibSets constants'!$I$4:$L$1000,4,FALSE),""),"")</f>
        <v/>
      </c>
      <c r="AM258" s="3" t="str">
        <f>IF(G258&lt;&gt;"LIBSETS_SETTYPE_BATTLEGROUND",IF(G258&lt;&gt;"LIBSETS_SETTYPE_SPECIAL",IF(AN258&lt;&gt;"",VLOOKUP(AN258,'ESO zone constants'!$D$2:$H$4950,5,FALSE),""),""),"")</f>
        <v/>
      </c>
      <c r="AO258" s="45"/>
      <c r="AP258" s="44" t="str">
        <f>IF(AO258&lt;&gt;"",IF(AO258&lt;&gt;"LIBSETS_DROP_MECHANIC_MONSTER_NAME",VLOOKUP(AO258,'LibSets constants'!$I$4:$L$1000,3,FALSE),""),"")</f>
        <v/>
      </c>
      <c r="AQ258" s="44" t="str">
        <f>IF(AO258&lt;&gt;"",IF(AO258&lt;&gt;"LIBSETS_DROP_MECHANIC_MONSTER_NAME",VLOOKUP(AO258,'LibSets constants'!$I$4:$L$1000,4,FALSE),""),"")</f>
        <v/>
      </c>
      <c r="AR258" s="3" t="str">
        <f>IF(G258&lt;&gt;"LIBSETS_SETTYPE_BATTLEGROUND",IF(G258&lt;&gt;"LIBSETS_SETTYPE_SPECIAL",IF(AS258&lt;&gt;"",VLOOKUP(AS258,'ESO zone constants'!$D$2:$H$4950,5,FALSE),""),""),"")</f>
        <v/>
      </c>
      <c r="AT258" s="45"/>
      <c r="AU258" s="44" t="str">
        <f>IF(AT258&lt;&gt;"",IF(AT258&lt;&gt;"LIBSETS_DROP_MECHANIC_MONSTER_NAME",VLOOKUP(AT258,'LibSets constants'!$I$4:$L$1000,3,FALSE),""),"")</f>
        <v/>
      </c>
      <c r="AV258" s="44" t="str">
        <f>IF(AT258&lt;&gt;"",IF(AT258&lt;&gt;"LIBSETS_DROP_MECHANIC_MONSTER_NAME",VLOOKUP(AT258,'LibSets constants'!$I$4:$L$1000,4,FALSE),""),"")</f>
        <v/>
      </c>
      <c r="AW258" s="21" t="str">
        <f t="shared" si="19"/>
        <v>[302] = {wayshrines={-1,-1,-1,}, dlcId=DLC_BASE_GAME</v>
      </c>
      <c r="AX258" s="21" t="str">
        <f t="shared" si="20"/>
        <v>, zoneIds={130,932}, veteran=false</v>
      </c>
      <c r="AY258" s="21" t="str">
        <f t="shared" si="21"/>
        <v>, setType=LIBSETS_SETTYPE_DUNGEON</v>
      </c>
      <c r="AZ258" s="21" t="str">
        <f t="shared" si="22"/>
        <v>},</v>
      </c>
      <c r="BA258" s="21" t="str">
        <f t="shared" si="23"/>
        <v xml:space="preserve"> --Leviathan / Leviathan   [Crypt of Hearts I, Crypt of Hearts II]</v>
      </c>
    </row>
    <row r="259" spans="1:53" x14ac:dyDescent="0.25">
      <c r="A259" s="12">
        <v>303</v>
      </c>
      <c r="B259" t="s">
        <v>1202</v>
      </c>
      <c r="C259" t="s">
        <v>1203</v>
      </c>
      <c r="D259" s="3">
        <f t="shared" ref="D259:D322" si="24">A259</f>
        <v>303</v>
      </c>
      <c r="G259" s="8" t="s">
        <v>1652</v>
      </c>
      <c r="I259" t="s">
        <v>97</v>
      </c>
      <c r="J259" t="s">
        <v>97</v>
      </c>
      <c r="K259">
        <v>-1</v>
      </c>
      <c r="L259">
        <v>-1</v>
      </c>
      <c r="M259">
        <v>-1</v>
      </c>
      <c r="N259">
        <v>0</v>
      </c>
      <c r="O259" s="70" t="s">
        <v>60</v>
      </c>
      <c r="P259" s="3">
        <f>IF(AND(G259&lt;&gt;"LIBSETS_SETTYPE_BATTLEGROUND",G259&lt;&gt;"LIBSETS_SETTYPE_SPECIAL",G259&lt;&gt;"LIBSETS_SETTYPE_MYTHIC"), IF(Q259&lt;&gt;"",VLOOKUP(Q259,'ESO zone constants'!$D$2:$H$4950,5,FALSE),""),"")</f>
        <v>148</v>
      </c>
      <c r="Q259" t="str">
        <f>IF(OR(K259="",K259&lt;=0,ISERROR(K259)),IF(AND(O259&lt;&gt;"",NOT(ISERROR(O259))),O259, ""),VLOOKUP(K259,'ESO wayshrine node constants'!$A$3:$D$10003,4,FALSE))</f>
        <v>Arx Corinium</v>
      </c>
      <c r="S259" s="19" t="str">
        <f>IF(AND(R259&lt;&gt;"",NOT(ISERROR(R259))),R259,IF(P259&lt;&gt;"",IF(NOT(ISERROR(VLOOKUP(P259,'ESO Dungeon constants'!$D$3:$H$9999,5,FALSE))),VLOOKUP(P259,'ESO Dungeon constants'!$D$3:$I$9999,6,FALSE),VLOOKUP(P259,'ESO zone constants'!$H$2:$K$9984,4,FALSE)),""))</f>
        <v>DLC_BASE_GAME</v>
      </c>
      <c r="T259" s="3" t="str">
        <f>IF(S259&lt;&gt;"",VLOOKUP(S259,'LibSets constants'!$B$4:$C$1000,2,FALSE),"")</f>
        <v>Included in base game</v>
      </c>
      <c r="V259" s="44" t="str">
        <f>IF(U259&lt;&gt;"",IF(U259&lt;&gt;"LIBSETS_DROP_MECHANIC_MONSTER_NAME",VLOOKUP(U259,'LibSets constants'!$I$4:$L$1000,3,FALSE),""),"")</f>
        <v/>
      </c>
      <c r="W259" s="3" t="str">
        <f>IF(U259&lt;&gt;"",IF(U259&lt;&gt;"LIBSETS_DROP_MECHANIC_MONSTER_NAME",VLOOKUP(U259,'LibSets constants'!$I$4:$L$1000,4,FALSE),""),"")</f>
        <v/>
      </c>
      <c r="X259" s="3" t="str">
        <f>IF(G259&lt;&gt;"LIBSETS_SETTYPE_BATTLEGROUND",IF(G259&lt;&gt;"LIBSETS_SETTYPE_SPECIAL",IF(Y259&lt;&gt;"",VLOOKUP(Y259,'ESO zone constants'!$D$2:$H$4950,5,FALSE),""),""),"")</f>
        <v/>
      </c>
      <c r="Z259" s="45"/>
      <c r="AA259" s="44" t="str">
        <f>IF(Z259&lt;&gt;"",IF(Z259&lt;&gt;"LIBSETS_DROP_MECHANIC_MONSTER_NAME",VLOOKUP(Z259,'LibSets constants'!$I$4:$L$1000,3,FALSE),""),"")</f>
        <v/>
      </c>
      <c r="AB259" s="44" t="str">
        <f>IF(Z259&lt;&gt;"",IF(Z259&lt;&gt;"LIBSETS_DROP_MECHANIC_MONSTER_NAME",VLOOKUP(Z259,'LibSets constants'!$I$4:$L$1000,4,FALSE),""),"")</f>
        <v/>
      </c>
      <c r="AC259" s="3" t="str">
        <f>IF(G259&lt;&gt;"LIBSETS_SETTYPE_BATTLEGROUND",IF(G259&lt;&gt;"LIBSETS_SETTYPE_SPECIAL",IF(AD259&lt;&gt;"",VLOOKUP(AD259,'ESO zone constants'!$D$2:$H$4950,5,FALSE),""),""),"")</f>
        <v/>
      </c>
      <c r="AE259" s="45"/>
      <c r="AF259" s="44" t="str">
        <f>IF(AE259&lt;&gt;"",IF(AE259&lt;&gt;"LIBSETS_DROP_MECHANIC_MONSTER_NAME",VLOOKUP(AE259,'LibSets constants'!$I$4:$L$1000,3,FALSE),""),"")</f>
        <v/>
      </c>
      <c r="AG259" s="44" t="str">
        <f>IF(AE259&lt;&gt;"",IF(AE259&lt;&gt;"LIBSETS_DROP_MECHANIC_MONSTER_NAME",VLOOKUP(AE259,'LibSets constants'!$I$4:$L$1000,4,FALSE),""),"")</f>
        <v/>
      </c>
      <c r="AH259" s="3" t="str">
        <f>IF(G259&lt;&gt;"LIBSETS_SETTYPE_BATTLEGROUND",IF(G259&lt;&gt;"LIBSETS_SETTYPE_SPECIAL",IF(AI259&lt;&gt;"",VLOOKUP(AI259,'ESO zone constants'!$D$2:$H$4950,5,FALSE),""),""),"")</f>
        <v/>
      </c>
      <c r="AJ259" s="45"/>
      <c r="AK259" s="44" t="str">
        <f>IF(AJ259&lt;&gt;"",IF(AJ259&lt;&gt;"LIBSETS_DROP_MECHANIC_MONSTER_NAME",VLOOKUP(AJ259,'LibSets constants'!$I$4:$L$1000,3,FALSE),""),"")</f>
        <v/>
      </c>
      <c r="AL259" s="44" t="str">
        <f>IF(AJ259&lt;&gt;"",IF(AJ259&lt;&gt;"LIBSETS_DROP_MECHANIC_MONSTER_NAME",VLOOKUP(AJ259,'LibSets constants'!$I$4:$L$1000,4,FALSE),""),"")</f>
        <v/>
      </c>
      <c r="AM259" s="3" t="str">
        <f>IF(G259&lt;&gt;"LIBSETS_SETTYPE_BATTLEGROUND",IF(G259&lt;&gt;"LIBSETS_SETTYPE_SPECIAL",IF(AN259&lt;&gt;"",VLOOKUP(AN259,'ESO zone constants'!$D$2:$H$4950,5,FALSE),""),""),"")</f>
        <v/>
      </c>
      <c r="AO259" s="45"/>
      <c r="AP259" s="44" t="str">
        <f>IF(AO259&lt;&gt;"",IF(AO259&lt;&gt;"LIBSETS_DROP_MECHANIC_MONSTER_NAME",VLOOKUP(AO259,'LibSets constants'!$I$4:$L$1000,3,FALSE),""),"")</f>
        <v/>
      </c>
      <c r="AQ259" s="44" t="str">
        <f>IF(AO259&lt;&gt;"",IF(AO259&lt;&gt;"LIBSETS_DROP_MECHANIC_MONSTER_NAME",VLOOKUP(AO259,'LibSets constants'!$I$4:$L$1000,4,FALSE),""),"")</f>
        <v/>
      </c>
      <c r="AR259" s="3" t="str">
        <f>IF(G259&lt;&gt;"LIBSETS_SETTYPE_BATTLEGROUND",IF(G259&lt;&gt;"LIBSETS_SETTYPE_SPECIAL",IF(AS259&lt;&gt;"",VLOOKUP(AS259,'ESO zone constants'!$D$2:$H$4950,5,FALSE),""),""),"")</f>
        <v/>
      </c>
      <c r="AT259" s="45"/>
      <c r="AU259" s="44" t="str">
        <f>IF(AT259&lt;&gt;"",IF(AT259&lt;&gt;"LIBSETS_DROP_MECHANIC_MONSTER_NAME",VLOOKUP(AT259,'LibSets constants'!$I$4:$L$1000,3,FALSE),""),"")</f>
        <v/>
      </c>
      <c r="AV259" s="44" t="str">
        <f>IF(AT259&lt;&gt;"",IF(AT259&lt;&gt;"LIBSETS_DROP_MECHANIC_MONSTER_NAME",VLOOKUP(AT259,'LibSets constants'!$I$4:$L$1000,4,FALSE),""),"")</f>
        <v/>
      </c>
      <c r="AW259" s="21" t="str">
        <f t="shared" ref="AW259:AW322" si="25">IF(A259="???","--","")&amp;IF(F259&lt;&gt;"Not in the game (anymore)",IF(A259&lt;&gt;"",CONCATENATE("[",A259,"] = {wayshrines={")&amp;IF(K259&lt;&gt;"",CONCATENATE(K259,","),"")&amp;IF(L259&lt;&gt;"",CONCATENATE(L259,","),"")&amp;IF(M259&lt;&gt;"",CONCATENATE(M259,","),"")&amp;CONCATENATE("}")&amp;IF(VALUE(N259)&gt;0,CONCATENATE(", traitsNeeded=",N259),"")&amp;CONCATENATE(", dlcId=",IF(S259&lt;&gt;"",S259,"DLC_BASE_GAME")),""),"")</f>
        <v>[303] = {wayshrines={-1,-1,-1,}, dlcId=DLC_BASE_GAME</v>
      </c>
      <c r="AX259" s="21" t="str">
        <f t="shared" ref="AX259:AX322" si="26">IF(F259&lt;&gt;"Not in the game (anymore)",IF(A259&lt;&gt;"",IF(P259&lt;&gt;"",CONCATENATE(", zoneIds={",P259),"")&amp;IF(X259&lt;&gt;"",CONCATENATE(",",X259),"")&amp;IF(AC259&lt;&gt;"",CONCATENATE(",",AC259),"")&amp;IF(AH259&lt;&gt;"",CONCATENATE(",",AH259),"")&amp;IF(AM259&lt;&gt;"",CONCATENATE(",",AM259),"")&amp;IF(AR259&lt;&gt;"",CONCATENATE(",",AR259),"")&amp;IF(P259&lt;&gt;"",CONCATENATE("}",""),"")&amp;IF(OR(I259="true",I259="false",I259&lt;&gt;""), CONCATENATE(", veteran=", I259), ""),""),"")</f>
        <v>, zoneIds={148}, veteran=false</v>
      </c>
      <c r="AY259" s="21" t="str">
        <f t="shared" ref="AY259:AY322" si="27">IF(F259&lt;&gt;"Not in the game (anymore)",IF(A259&lt;&gt;"",", setType="&amp;G259,"")&amp;IF(J259="true",", multiTrialSet=true",""),"")</f>
        <v>, setType=LIBSETS_SETTYPE_DUNGEON</v>
      </c>
      <c r="AZ259" s="21" t="str">
        <f t="shared" ref="AZ259:AZ322" si="28">IF(F259&lt;&gt;"Not in the game (anymore)",IF(U259&lt;&gt;"",", dropMechanic={"&amp;U259&amp;IF(Z259&lt;&gt;"",","&amp;Z259,"")&amp;IF(AE259&lt;&gt;"",","&amp;AE259,"")&amp;IF(AJ259&lt;&gt;"",","&amp;AJ259,"")&amp;IF(AO259&lt;&gt;"",","&amp;AO259,"")&amp;IF(AT259&lt;&gt;"",","&amp;AT259,"")&amp;"}"&amp;IF(U259="LIBSETS_DROP_MECHANIC_MONSTER_NAME",", dropMechanicNames={" &amp; IF(V259&lt;&gt;"","['en']='"&amp;V259&amp;"'","") &amp; IF(W259&lt;&gt;"",", ['de']='" &amp; W259&amp;"'","") &amp; "}",""),"")&amp;"},","")</f>
        <v>},</v>
      </c>
      <c r="BA259" s="21" t="str">
        <f t="shared" ref="BA259:BA322" si="29">IF(F259&lt;&gt;"Not in the game (anymore)",IF(C259&lt;&gt;"",CONCATENATE(" --",C259," / ",B259,"   [",IF(Q259&lt;&gt;"",Q259,""),IF(Y259&lt;&gt;"",", "&amp;Y259,""),IF(AD259&lt;&gt;"",", "&amp;AD259,""),IF(AI259&lt;&gt;"",", "&amp;AI259,""),IF(AN259&lt;&gt;"",", "&amp;AN259,""),IF(AS259&lt;&gt;"",", "&amp;AS259,""),"]")),"")</f>
        <v xml:space="preserve"> --Lamia's Song / Lied der Lamie   [Arx Corinium]</v>
      </c>
    </row>
    <row r="260" spans="1:53" x14ac:dyDescent="0.25">
      <c r="A260" s="12">
        <v>304</v>
      </c>
      <c r="B260" t="s">
        <v>1204</v>
      </c>
      <c r="C260" t="s">
        <v>1205</v>
      </c>
      <c r="D260" s="3">
        <f t="shared" si="24"/>
        <v>304</v>
      </c>
      <c r="G260" s="8" t="s">
        <v>1652</v>
      </c>
      <c r="I260" t="s">
        <v>97</v>
      </c>
      <c r="J260" t="s">
        <v>97</v>
      </c>
      <c r="K260">
        <v>-1</v>
      </c>
      <c r="L260">
        <v>-1</v>
      </c>
      <c r="M260">
        <v>-1</v>
      </c>
      <c r="N260">
        <v>0</v>
      </c>
      <c r="O260" s="70" t="s">
        <v>60</v>
      </c>
      <c r="P260" s="3">
        <f>IF(AND(G260&lt;&gt;"LIBSETS_SETTYPE_BATTLEGROUND",G260&lt;&gt;"LIBSETS_SETTYPE_SPECIAL",G260&lt;&gt;"LIBSETS_SETTYPE_MYTHIC"), IF(Q260&lt;&gt;"",VLOOKUP(Q260,'ESO zone constants'!$D$2:$H$4950,5,FALSE),""),"")</f>
        <v>148</v>
      </c>
      <c r="Q260" t="str">
        <f>IF(OR(K260="",K260&lt;=0,ISERROR(K260)),IF(AND(O260&lt;&gt;"",NOT(ISERROR(O260))),O260, ""),VLOOKUP(K260,'ESO wayshrine node constants'!$A$3:$D$10003,4,FALSE))</f>
        <v>Arx Corinium</v>
      </c>
      <c r="S260" s="19" t="str">
        <f>IF(AND(R260&lt;&gt;"",NOT(ISERROR(R260))),R260,IF(P260&lt;&gt;"",IF(NOT(ISERROR(VLOOKUP(P260,'ESO Dungeon constants'!$D$3:$H$9999,5,FALSE))),VLOOKUP(P260,'ESO Dungeon constants'!$D$3:$I$9999,6,FALSE),VLOOKUP(P260,'ESO zone constants'!$H$2:$K$9984,4,FALSE)),""))</f>
        <v>DLC_BASE_GAME</v>
      </c>
      <c r="T260" s="3" t="str">
        <f>IF(S260&lt;&gt;"",VLOOKUP(S260,'LibSets constants'!$B$4:$C$1000,2,FALSE),"")</f>
        <v>Included in base game</v>
      </c>
      <c r="V260" s="44" t="str">
        <f>IF(U260&lt;&gt;"",IF(U260&lt;&gt;"LIBSETS_DROP_MECHANIC_MONSTER_NAME",VLOOKUP(U260,'LibSets constants'!$I$4:$L$1000,3,FALSE),""),"")</f>
        <v/>
      </c>
      <c r="W260" s="3" t="str">
        <f>IF(U260&lt;&gt;"",IF(U260&lt;&gt;"LIBSETS_DROP_MECHANIC_MONSTER_NAME",VLOOKUP(U260,'LibSets constants'!$I$4:$L$1000,4,FALSE),""),"")</f>
        <v/>
      </c>
      <c r="X260" s="3" t="str">
        <f>IF(G260&lt;&gt;"LIBSETS_SETTYPE_BATTLEGROUND",IF(G260&lt;&gt;"LIBSETS_SETTYPE_SPECIAL",IF(Y260&lt;&gt;"",VLOOKUP(Y260,'ESO zone constants'!$D$2:$H$4950,5,FALSE),""),""),"")</f>
        <v/>
      </c>
      <c r="Z260" s="45"/>
      <c r="AA260" s="44" t="str">
        <f>IF(Z260&lt;&gt;"",IF(Z260&lt;&gt;"LIBSETS_DROP_MECHANIC_MONSTER_NAME",VLOOKUP(Z260,'LibSets constants'!$I$4:$L$1000,3,FALSE),""),"")</f>
        <v/>
      </c>
      <c r="AB260" s="44" t="str">
        <f>IF(Z260&lt;&gt;"",IF(Z260&lt;&gt;"LIBSETS_DROP_MECHANIC_MONSTER_NAME",VLOOKUP(Z260,'LibSets constants'!$I$4:$L$1000,4,FALSE),""),"")</f>
        <v/>
      </c>
      <c r="AC260" s="3" t="str">
        <f>IF(G260&lt;&gt;"LIBSETS_SETTYPE_BATTLEGROUND",IF(G260&lt;&gt;"LIBSETS_SETTYPE_SPECIAL",IF(AD260&lt;&gt;"",VLOOKUP(AD260,'ESO zone constants'!$D$2:$H$4950,5,FALSE),""),""),"")</f>
        <v/>
      </c>
      <c r="AE260" s="45"/>
      <c r="AF260" s="44" t="str">
        <f>IF(AE260&lt;&gt;"",IF(AE260&lt;&gt;"LIBSETS_DROP_MECHANIC_MONSTER_NAME",VLOOKUP(AE260,'LibSets constants'!$I$4:$L$1000,3,FALSE),""),"")</f>
        <v/>
      </c>
      <c r="AG260" s="44" t="str">
        <f>IF(AE260&lt;&gt;"",IF(AE260&lt;&gt;"LIBSETS_DROP_MECHANIC_MONSTER_NAME",VLOOKUP(AE260,'LibSets constants'!$I$4:$L$1000,4,FALSE),""),"")</f>
        <v/>
      </c>
      <c r="AH260" s="3" t="str">
        <f>IF(G260&lt;&gt;"LIBSETS_SETTYPE_BATTLEGROUND",IF(G260&lt;&gt;"LIBSETS_SETTYPE_SPECIAL",IF(AI260&lt;&gt;"",VLOOKUP(AI260,'ESO zone constants'!$D$2:$H$4950,5,FALSE),""),""),"")</f>
        <v/>
      </c>
      <c r="AJ260" s="45"/>
      <c r="AK260" s="44" t="str">
        <f>IF(AJ260&lt;&gt;"",IF(AJ260&lt;&gt;"LIBSETS_DROP_MECHANIC_MONSTER_NAME",VLOOKUP(AJ260,'LibSets constants'!$I$4:$L$1000,3,FALSE),""),"")</f>
        <v/>
      </c>
      <c r="AL260" s="44" t="str">
        <f>IF(AJ260&lt;&gt;"",IF(AJ260&lt;&gt;"LIBSETS_DROP_MECHANIC_MONSTER_NAME",VLOOKUP(AJ260,'LibSets constants'!$I$4:$L$1000,4,FALSE),""),"")</f>
        <v/>
      </c>
      <c r="AM260" s="3" t="str">
        <f>IF(G260&lt;&gt;"LIBSETS_SETTYPE_BATTLEGROUND",IF(G260&lt;&gt;"LIBSETS_SETTYPE_SPECIAL",IF(AN260&lt;&gt;"",VLOOKUP(AN260,'ESO zone constants'!$D$2:$H$4950,5,FALSE),""),""),"")</f>
        <v/>
      </c>
      <c r="AO260" s="45"/>
      <c r="AP260" s="44" t="str">
        <f>IF(AO260&lt;&gt;"",IF(AO260&lt;&gt;"LIBSETS_DROP_MECHANIC_MONSTER_NAME",VLOOKUP(AO260,'LibSets constants'!$I$4:$L$1000,3,FALSE),""),"")</f>
        <v/>
      </c>
      <c r="AQ260" s="44" t="str">
        <f>IF(AO260&lt;&gt;"",IF(AO260&lt;&gt;"LIBSETS_DROP_MECHANIC_MONSTER_NAME",VLOOKUP(AO260,'LibSets constants'!$I$4:$L$1000,4,FALSE),""),"")</f>
        <v/>
      </c>
      <c r="AR260" s="3" t="str">
        <f>IF(G260&lt;&gt;"LIBSETS_SETTYPE_BATTLEGROUND",IF(G260&lt;&gt;"LIBSETS_SETTYPE_SPECIAL",IF(AS260&lt;&gt;"",VLOOKUP(AS260,'ESO zone constants'!$D$2:$H$4950,5,FALSE),""),""),"")</f>
        <v/>
      </c>
      <c r="AT260" s="45"/>
      <c r="AU260" s="44" t="str">
        <f>IF(AT260&lt;&gt;"",IF(AT260&lt;&gt;"LIBSETS_DROP_MECHANIC_MONSTER_NAME",VLOOKUP(AT260,'LibSets constants'!$I$4:$L$1000,3,FALSE),""),"")</f>
        <v/>
      </c>
      <c r="AV260" s="44" t="str">
        <f>IF(AT260&lt;&gt;"",IF(AT260&lt;&gt;"LIBSETS_DROP_MECHANIC_MONSTER_NAME",VLOOKUP(AT260,'LibSets constants'!$I$4:$L$1000,4,FALSE),""),"")</f>
        <v/>
      </c>
      <c r="AW260" s="21" t="str">
        <f t="shared" si="25"/>
        <v>[304] = {wayshrines={-1,-1,-1,}, dlcId=DLC_BASE_GAME</v>
      </c>
      <c r="AX260" s="21" t="str">
        <f t="shared" si="26"/>
        <v>, zoneIds={148}, veteran=false</v>
      </c>
      <c r="AY260" s="21" t="str">
        <f t="shared" si="27"/>
        <v>, setType=LIBSETS_SETTYPE_DUNGEON</v>
      </c>
      <c r="AZ260" s="21" t="str">
        <f t="shared" si="28"/>
        <v>},</v>
      </c>
      <c r="BA260" s="21" t="str">
        <f t="shared" si="29"/>
        <v xml:space="preserve"> --Medusa / Versteinernder Blick   [Arx Corinium]</v>
      </c>
    </row>
    <row r="261" spans="1:53" x14ac:dyDescent="0.25">
      <c r="A261" s="12">
        <v>305</v>
      </c>
      <c r="B261" t="s">
        <v>1206</v>
      </c>
      <c r="C261" t="s">
        <v>1207</v>
      </c>
      <c r="D261" s="3">
        <f t="shared" si="24"/>
        <v>305</v>
      </c>
      <c r="G261" s="8" t="s">
        <v>1652</v>
      </c>
      <c r="I261" t="s">
        <v>97</v>
      </c>
      <c r="J261" t="s">
        <v>97</v>
      </c>
      <c r="K261">
        <v>-1</v>
      </c>
      <c r="L261">
        <v>-1</v>
      </c>
      <c r="M261">
        <v>-1</v>
      </c>
      <c r="N261">
        <v>0</v>
      </c>
      <c r="O261" s="70" t="s">
        <v>68</v>
      </c>
      <c r="P261" s="3">
        <f>IF(AND(G261&lt;&gt;"LIBSETS_SETTYPE_BATTLEGROUND",G261&lt;&gt;"LIBSETS_SETTYPE_SPECIAL",G261&lt;&gt;"LIBSETS_SETTYPE_MYTHIC"), IF(Q261&lt;&gt;"",VLOOKUP(Q261,'ESO zone constants'!$D$2:$H$4950,5,FALSE),""),"")</f>
        <v>22</v>
      </c>
      <c r="Q261" t="str">
        <f>IF(OR(K261="",K261&lt;=0,ISERROR(K261)),IF(AND(O261&lt;&gt;"",NOT(ISERROR(O261))),O261, ""),VLOOKUP(K261,'ESO wayshrine node constants'!$A$3:$D$10003,4,FALSE))</f>
        <v>Volenfell</v>
      </c>
      <c r="S261" s="19" t="str">
        <f>IF(AND(R261&lt;&gt;"",NOT(ISERROR(R261))),R261,IF(P261&lt;&gt;"",IF(NOT(ISERROR(VLOOKUP(P261,'ESO Dungeon constants'!$D$3:$H$9999,5,FALSE))),VLOOKUP(P261,'ESO Dungeon constants'!$D$3:$I$9999,6,FALSE),VLOOKUP(P261,'ESO zone constants'!$H$2:$K$9984,4,FALSE)),""))</f>
        <v>DLC_BASE_GAME</v>
      </c>
      <c r="T261" s="3" t="str">
        <f>IF(S261&lt;&gt;"",VLOOKUP(S261,'LibSets constants'!$B$4:$C$1000,2,FALSE),"")</f>
        <v>Included in base game</v>
      </c>
      <c r="V261" s="44" t="str">
        <f>IF(U261&lt;&gt;"",IF(U261&lt;&gt;"LIBSETS_DROP_MECHANIC_MONSTER_NAME",VLOOKUP(U261,'LibSets constants'!$I$4:$L$1000,3,FALSE),""),"")</f>
        <v/>
      </c>
      <c r="W261" s="44" t="str">
        <f>IF(U261&lt;&gt;"",IF(U261&lt;&gt;"LIBSETS_DROP_MECHANIC_MONSTER_NAME",VLOOKUP(U261,'LibSets constants'!$I$4:$L$1000,4,FALSE),""),"")</f>
        <v/>
      </c>
      <c r="X261" s="3" t="str">
        <f>IF(G261&lt;&gt;"LIBSETS_SETTYPE_BATTLEGROUND",IF(G261&lt;&gt;"LIBSETS_SETTYPE_SPECIAL",IF(Y261&lt;&gt;"",VLOOKUP(Y261,'ESO zone constants'!$D$2:$H$4950,5,FALSE),""),""),"")</f>
        <v/>
      </c>
      <c r="Z261" s="45"/>
      <c r="AA261" s="44" t="str">
        <f>IF(Z261&lt;&gt;"",IF(Z261&lt;&gt;"LIBSETS_DROP_MECHANIC_MONSTER_NAME",VLOOKUP(Z261,'LibSets constants'!$I$4:$L$1000,3,FALSE),""),"")</f>
        <v/>
      </c>
      <c r="AB261" s="44" t="str">
        <f>IF(Z261&lt;&gt;"",IF(Z261&lt;&gt;"LIBSETS_DROP_MECHANIC_MONSTER_NAME",VLOOKUP(Z261,'LibSets constants'!$I$4:$L$1000,4,FALSE),""),"")</f>
        <v/>
      </c>
      <c r="AC261" s="3" t="str">
        <f>IF(G261&lt;&gt;"LIBSETS_SETTYPE_BATTLEGROUND",IF(G261&lt;&gt;"LIBSETS_SETTYPE_SPECIAL",IF(AD261&lt;&gt;"",VLOOKUP(AD261,'ESO zone constants'!$D$2:$H$4950,5,FALSE),""),""),"")</f>
        <v/>
      </c>
      <c r="AE261" s="45"/>
      <c r="AF261" s="44" t="str">
        <f>IF(AE261&lt;&gt;"",IF(AE261&lt;&gt;"LIBSETS_DROP_MECHANIC_MONSTER_NAME",VLOOKUP(AE261,'LibSets constants'!$I$4:$L$1000,3,FALSE),""),"")</f>
        <v/>
      </c>
      <c r="AG261" s="44" t="str">
        <f>IF(AE261&lt;&gt;"",IF(AE261&lt;&gt;"LIBSETS_DROP_MECHANIC_MONSTER_NAME",VLOOKUP(AE261,'LibSets constants'!$I$4:$L$1000,4,FALSE),""),"")</f>
        <v/>
      </c>
      <c r="AH261" s="3" t="str">
        <f>IF(G261&lt;&gt;"LIBSETS_SETTYPE_BATTLEGROUND",IF(G261&lt;&gt;"LIBSETS_SETTYPE_SPECIAL",IF(AI261&lt;&gt;"",VLOOKUP(AI261,'ESO zone constants'!$D$2:$H$4950,5,FALSE),""),""),"")</f>
        <v/>
      </c>
      <c r="AJ261" s="45"/>
      <c r="AK261" s="44" t="str">
        <f>IF(AJ261&lt;&gt;"",IF(AJ261&lt;&gt;"LIBSETS_DROP_MECHANIC_MONSTER_NAME",VLOOKUP(AJ261,'LibSets constants'!$I$4:$L$1000,3,FALSE),""),"")</f>
        <v/>
      </c>
      <c r="AL261" s="44" t="str">
        <f>IF(AJ261&lt;&gt;"",IF(AJ261&lt;&gt;"LIBSETS_DROP_MECHANIC_MONSTER_NAME",VLOOKUP(AJ261,'LibSets constants'!$I$4:$L$1000,4,FALSE),""),"")</f>
        <v/>
      </c>
      <c r="AM261" s="3" t="str">
        <f>IF(G261&lt;&gt;"LIBSETS_SETTYPE_BATTLEGROUND",IF(G261&lt;&gt;"LIBSETS_SETTYPE_SPECIAL",IF(AN261&lt;&gt;"",VLOOKUP(AN261,'ESO zone constants'!$D$2:$H$4950,5,FALSE),""),""),"")</f>
        <v/>
      </c>
      <c r="AO261" s="45"/>
      <c r="AP261" s="44" t="str">
        <f>IF(AO261&lt;&gt;"",IF(AO261&lt;&gt;"LIBSETS_DROP_MECHANIC_MONSTER_NAME",VLOOKUP(AO261,'LibSets constants'!$I$4:$L$1000,3,FALSE),""),"")</f>
        <v/>
      </c>
      <c r="AQ261" s="44" t="str">
        <f>IF(AO261&lt;&gt;"",IF(AO261&lt;&gt;"LIBSETS_DROP_MECHANIC_MONSTER_NAME",VLOOKUP(AO261,'LibSets constants'!$I$4:$L$1000,4,FALSE),""),"")</f>
        <v/>
      </c>
      <c r="AR261" s="3" t="str">
        <f>IF(G261&lt;&gt;"LIBSETS_SETTYPE_BATTLEGROUND",IF(G261&lt;&gt;"LIBSETS_SETTYPE_SPECIAL",IF(AS261&lt;&gt;"",VLOOKUP(AS261,'ESO zone constants'!$D$2:$H$4950,5,FALSE),""),""),"")</f>
        <v/>
      </c>
      <c r="AT261" s="45"/>
      <c r="AU261" s="44" t="str">
        <f>IF(AT261&lt;&gt;"",IF(AT261&lt;&gt;"LIBSETS_DROP_MECHANIC_MONSTER_NAME",VLOOKUP(AT261,'LibSets constants'!$I$4:$L$1000,3,FALSE),""),"")</f>
        <v/>
      </c>
      <c r="AV261" s="44" t="str">
        <f>IF(AT261&lt;&gt;"",IF(AT261&lt;&gt;"LIBSETS_DROP_MECHANIC_MONSTER_NAME",VLOOKUP(AT261,'LibSets constants'!$I$4:$L$1000,4,FALSE),""),"")</f>
        <v/>
      </c>
      <c r="AW261" s="21" t="str">
        <f t="shared" si="25"/>
        <v>[305] = {wayshrines={-1,-1,-1,}, dlcId=DLC_BASE_GAME</v>
      </c>
      <c r="AX261" s="21" t="str">
        <f t="shared" si="26"/>
        <v>, zoneIds={22}, veteran=false</v>
      </c>
      <c r="AY261" s="21" t="str">
        <f t="shared" si="27"/>
        <v>, setType=LIBSETS_SETTYPE_DUNGEON</v>
      </c>
      <c r="AZ261" s="21" t="str">
        <f t="shared" si="28"/>
        <v>},</v>
      </c>
      <c r="BA261" s="21" t="str">
        <f t="shared" si="29"/>
        <v xml:space="preserve"> --Treasure Hunter / Schatzjäger   [Volenfell]</v>
      </c>
    </row>
    <row r="262" spans="1:53" x14ac:dyDescent="0.25">
      <c r="A262" s="12">
        <v>307</v>
      </c>
      <c r="B262" t="s">
        <v>1208</v>
      </c>
      <c r="C262" t="s">
        <v>1209</v>
      </c>
      <c r="D262" s="3">
        <f t="shared" si="24"/>
        <v>307</v>
      </c>
      <c r="G262" s="8" t="s">
        <v>1652</v>
      </c>
      <c r="I262" t="s">
        <v>97</v>
      </c>
      <c r="J262" t="s">
        <v>97</v>
      </c>
      <c r="K262">
        <v>-1</v>
      </c>
      <c r="L262">
        <v>-1</v>
      </c>
      <c r="M262">
        <v>-1</v>
      </c>
      <c r="N262">
        <v>0</v>
      </c>
      <c r="O262" s="70" t="s">
        <v>48</v>
      </c>
      <c r="P262" s="3">
        <f>IF(AND(G262&lt;&gt;"LIBSETS_SETTYPE_BATTLEGROUND",G262&lt;&gt;"LIBSETS_SETTYPE_SPECIAL",G262&lt;&gt;"LIBSETS_SETTYPE_MYTHIC"), IF(Q262&lt;&gt;"",VLOOKUP(Q262,'ESO zone constants'!$D$2:$H$4950,5,FALSE),""),"")</f>
        <v>449</v>
      </c>
      <c r="Q262" t="str">
        <f>IF(OR(K262="",K262&lt;=0,ISERROR(K262)),IF(AND(O262&lt;&gt;"",NOT(ISERROR(O262))),O262, ""),VLOOKUP(K262,'ESO wayshrine node constants'!$A$3:$D$10003,4,FALSE))</f>
        <v>Direfrost Keep</v>
      </c>
      <c r="S262" s="19" t="str">
        <f>IF(AND(R262&lt;&gt;"",NOT(ISERROR(R262))),R262,IF(P262&lt;&gt;"",IF(NOT(ISERROR(VLOOKUP(P262,'ESO Dungeon constants'!$D$3:$H$9999,5,FALSE))),VLOOKUP(P262,'ESO Dungeon constants'!$D$3:$I$9999,6,FALSE),VLOOKUP(P262,'ESO zone constants'!$H$2:$K$9984,4,FALSE)),""))</f>
        <v>DLC_BASE_GAME</v>
      </c>
      <c r="T262" s="3" t="str">
        <f>IF(S262&lt;&gt;"",VLOOKUP(S262,'LibSets constants'!$B$4:$C$1000,2,FALSE),"")</f>
        <v>Included in base game</v>
      </c>
      <c r="V262" s="44" t="str">
        <f>IF(U262&lt;&gt;"",IF(U262&lt;&gt;"LIBSETS_DROP_MECHANIC_MONSTER_NAME",VLOOKUP(U262,'LibSets constants'!$I$4:$L$1000,3,FALSE),""),"")</f>
        <v/>
      </c>
      <c r="W262" s="3" t="str">
        <f>IF(U262&lt;&gt;"",IF(U262&lt;&gt;"LIBSETS_DROP_MECHANIC_MONSTER_NAME",VLOOKUP(U262,'LibSets constants'!$I$4:$L$1000,4,FALSE),""),"")</f>
        <v/>
      </c>
      <c r="X262" s="3" t="str">
        <f>IF(G262&lt;&gt;"LIBSETS_SETTYPE_BATTLEGROUND",IF(G262&lt;&gt;"LIBSETS_SETTYPE_SPECIAL",IF(Y262&lt;&gt;"",VLOOKUP(Y262,'ESO zone constants'!$D$2:$H$4950,5,FALSE),""),""),"")</f>
        <v/>
      </c>
      <c r="Z262" s="45"/>
      <c r="AA262" s="44" t="str">
        <f>IF(Z262&lt;&gt;"",IF(Z262&lt;&gt;"LIBSETS_DROP_MECHANIC_MONSTER_NAME",VLOOKUP(Z262,'LibSets constants'!$I$4:$L$1000,3,FALSE),""),"")</f>
        <v/>
      </c>
      <c r="AB262" s="44" t="str">
        <f>IF(Z262&lt;&gt;"",IF(Z262&lt;&gt;"LIBSETS_DROP_MECHANIC_MONSTER_NAME",VLOOKUP(Z262,'LibSets constants'!$I$4:$L$1000,4,FALSE),""),"")</f>
        <v/>
      </c>
      <c r="AC262" s="3" t="str">
        <f>IF(G262&lt;&gt;"LIBSETS_SETTYPE_BATTLEGROUND",IF(G262&lt;&gt;"LIBSETS_SETTYPE_SPECIAL",IF(AD262&lt;&gt;"",VLOOKUP(AD262,'ESO zone constants'!$D$2:$H$4950,5,FALSE),""),""),"")</f>
        <v/>
      </c>
      <c r="AE262" s="45"/>
      <c r="AF262" s="44" t="str">
        <f>IF(AE262&lt;&gt;"",IF(AE262&lt;&gt;"LIBSETS_DROP_MECHANIC_MONSTER_NAME",VLOOKUP(AE262,'LibSets constants'!$I$4:$L$1000,3,FALSE),""),"")</f>
        <v/>
      </c>
      <c r="AG262" s="44" t="str">
        <f>IF(AE262&lt;&gt;"",IF(AE262&lt;&gt;"LIBSETS_DROP_MECHANIC_MONSTER_NAME",VLOOKUP(AE262,'LibSets constants'!$I$4:$L$1000,4,FALSE),""),"")</f>
        <v/>
      </c>
      <c r="AH262" s="3" t="str">
        <f>IF(G262&lt;&gt;"LIBSETS_SETTYPE_BATTLEGROUND",IF(G262&lt;&gt;"LIBSETS_SETTYPE_SPECIAL",IF(AI262&lt;&gt;"",VLOOKUP(AI262,'ESO zone constants'!$D$2:$H$4950,5,FALSE),""),""),"")</f>
        <v/>
      </c>
      <c r="AJ262" s="45"/>
      <c r="AK262" s="44" t="str">
        <f>IF(AJ262&lt;&gt;"",IF(AJ262&lt;&gt;"LIBSETS_DROP_MECHANIC_MONSTER_NAME",VLOOKUP(AJ262,'LibSets constants'!$I$4:$L$1000,3,FALSE),""),"")</f>
        <v/>
      </c>
      <c r="AL262" s="44" t="str">
        <f>IF(AJ262&lt;&gt;"",IF(AJ262&lt;&gt;"LIBSETS_DROP_MECHANIC_MONSTER_NAME",VLOOKUP(AJ262,'LibSets constants'!$I$4:$L$1000,4,FALSE),""),"")</f>
        <v/>
      </c>
      <c r="AM262" s="3" t="str">
        <f>IF(G262&lt;&gt;"LIBSETS_SETTYPE_BATTLEGROUND",IF(G262&lt;&gt;"LIBSETS_SETTYPE_SPECIAL",IF(AN262&lt;&gt;"",VLOOKUP(AN262,'ESO zone constants'!$D$2:$H$4950,5,FALSE),""),""),"")</f>
        <v/>
      </c>
      <c r="AO262" s="45"/>
      <c r="AP262" s="44" t="str">
        <f>IF(AO262&lt;&gt;"",IF(AO262&lt;&gt;"LIBSETS_DROP_MECHANIC_MONSTER_NAME",VLOOKUP(AO262,'LibSets constants'!$I$4:$L$1000,3,FALSE),""),"")</f>
        <v/>
      </c>
      <c r="AQ262" s="44" t="str">
        <f>IF(AO262&lt;&gt;"",IF(AO262&lt;&gt;"LIBSETS_DROP_MECHANIC_MONSTER_NAME",VLOOKUP(AO262,'LibSets constants'!$I$4:$L$1000,4,FALSE),""),"")</f>
        <v/>
      </c>
      <c r="AR262" s="3" t="str">
        <f>IF(G262&lt;&gt;"LIBSETS_SETTYPE_BATTLEGROUND",IF(G262&lt;&gt;"LIBSETS_SETTYPE_SPECIAL",IF(AS262&lt;&gt;"",VLOOKUP(AS262,'ESO zone constants'!$D$2:$H$4950,5,FALSE),""),""),"")</f>
        <v/>
      </c>
      <c r="AT262" s="45"/>
      <c r="AU262" s="44" t="str">
        <f>IF(AT262&lt;&gt;"",IF(AT262&lt;&gt;"LIBSETS_DROP_MECHANIC_MONSTER_NAME",VLOOKUP(AT262,'LibSets constants'!$I$4:$L$1000,3,FALSE),""),"")</f>
        <v/>
      </c>
      <c r="AV262" s="44" t="str">
        <f>IF(AT262&lt;&gt;"",IF(AT262&lt;&gt;"LIBSETS_DROP_MECHANIC_MONSTER_NAME",VLOOKUP(AT262,'LibSets constants'!$I$4:$L$1000,4,FALSE),""),"")</f>
        <v/>
      </c>
      <c r="AW262" s="21" t="str">
        <f t="shared" si="25"/>
        <v>[307] = {wayshrines={-1,-1,-1,}, dlcId=DLC_BASE_GAME</v>
      </c>
      <c r="AX262" s="21" t="str">
        <f t="shared" si="26"/>
        <v>, zoneIds={449}, veteran=false</v>
      </c>
      <c r="AY262" s="21" t="str">
        <f t="shared" si="27"/>
        <v>, setType=LIBSETS_SETTYPE_DUNGEON</v>
      </c>
      <c r="AZ262" s="21" t="str">
        <f t="shared" si="28"/>
        <v>},</v>
      </c>
      <c r="BA262" s="21" t="str">
        <f t="shared" si="29"/>
        <v xml:space="preserve"> --Draugr Hulk / Schwerfälliger Draugr   [Direfrost Keep]</v>
      </c>
    </row>
    <row r="263" spans="1:53" x14ac:dyDescent="0.25">
      <c r="A263" s="12">
        <v>308</v>
      </c>
      <c r="B263" t="s">
        <v>1210</v>
      </c>
      <c r="C263" t="s">
        <v>1211</v>
      </c>
      <c r="D263" s="3">
        <f t="shared" si="24"/>
        <v>308</v>
      </c>
      <c r="G263" s="8" t="s">
        <v>1652</v>
      </c>
      <c r="I263" t="s">
        <v>97</v>
      </c>
      <c r="J263" t="s">
        <v>97</v>
      </c>
      <c r="K263">
        <v>-1</v>
      </c>
      <c r="L263">
        <v>-1</v>
      </c>
      <c r="M263">
        <v>-1</v>
      </c>
      <c r="N263">
        <v>0</v>
      </c>
      <c r="O263" s="70" t="s">
        <v>57</v>
      </c>
      <c r="P263" s="3">
        <f>IF(AND(G263&lt;&gt;"LIBSETS_SETTYPE_BATTLEGROUND",G263&lt;&gt;"LIBSETS_SETTYPE_SPECIAL",G263&lt;&gt;"LIBSETS_SETTYPE_MYTHIC"), IF(Q263&lt;&gt;"",VLOOKUP(Q263,'ESO zone constants'!$D$2:$H$4950,5,FALSE),""),"")</f>
        <v>38</v>
      </c>
      <c r="Q263" t="str">
        <f>IF(OR(K263="",K263&lt;=0,ISERROR(K263)),IF(AND(O263&lt;&gt;"",NOT(ISERROR(O263))),O263, ""),VLOOKUP(K263,'ESO wayshrine node constants'!$A$3:$D$10003,4,FALSE))</f>
        <v>Blackheart Haven</v>
      </c>
      <c r="S263" s="19" t="str">
        <f>IF(AND(R263&lt;&gt;"",NOT(ISERROR(R263))),R263,IF(P263&lt;&gt;"",IF(NOT(ISERROR(VLOOKUP(P263,'ESO Dungeon constants'!$D$3:$H$9999,5,FALSE))),VLOOKUP(P263,'ESO Dungeon constants'!$D$3:$I$9999,6,FALSE),VLOOKUP(P263,'ESO zone constants'!$H$2:$K$9984,4,FALSE)),""))</f>
        <v>DLC_BASE_GAME</v>
      </c>
      <c r="T263" s="3" t="str">
        <f>IF(S263&lt;&gt;"",VLOOKUP(S263,'LibSets constants'!$B$4:$C$1000,2,FALSE),"")</f>
        <v>Included in base game</v>
      </c>
      <c r="V263" s="44" t="str">
        <f>IF(U263&lt;&gt;"",IF(U263&lt;&gt;"LIBSETS_DROP_MECHANIC_MONSTER_NAME",VLOOKUP(U263,'LibSets constants'!$I$4:$L$1000,3,FALSE),""),"")</f>
        <v/>
      </c>
      <c r="W263" s="3" t="str">
        <f>IF(U263&lt;&gt;"",IF(U263&lt;&gt;"LIBSETS_DROP_MECHANIC_MONSTER_NAME",VLOOKUP(U263,'LibSets constants'!$I$4:$L$1000,4,FALSE),""),"")</f>
        <v/>
      </c>
      <c r="X263" s="3" t="str">
        <f>IF(G263&lt;&gt;"LIBSETS_SETTYPE_BATTLEGROUND",IF(G263&lt;&gt;"LIBSETS_SETTYPE_SPECIAL",IF(Y263&lt;&gt;"",VLOOKUP(Y263,'ESO zone constants'!$D$2:$H$4950,5,FALSE),""),""),"")</f>
        <v/>
      </c>
      <c r="Z263" s="45"/>
      <c r="AA263" s="44" t="str">
        <f>IF(Z263&lt;&gt;"",IF(Z263&lt;&gt;"LIBSETS_DROP_MECHANIC_MONSTER_NAME",VLOOKUP(Z263,'LibSets constants'!$I$4:$L$1000,3,FALSE),""),"")</f>
        <v/>
      </c>
      <c r="AB263" s="44" t="str">
        <f>IF(Z263&lt;&gt;"",IF(Z263&lt;&gt;"LIBSETS_DROP_MECHANIC_MONSTER_NAME",VLOOKUP(Z263,'LibSets constants'!$I$4:$L$1000,4,FALSE),""),"")</f>
        <v/>
      </c>
      <c r="AC263" s="3" t="str">
        <f>IF(G263&lt;&gt;"LIBSETS_SETTYPE_BATTLEGROUND",IF(G263&lt;&gt;"LIBSETS_SETTYPE_SPECIAL",IF(AD263&lt;&gt;"",VLOOKUP(AD263,'ESO zone constants'!$D$2:$H$4950,5,FALSE),""),""),"")</f>
        <v/>
      </c>
      <c r="AE263" s="45"/>
      <c r="AF263" s="44" t="str">
        <f>IF(AE263&lt;&gt;"",IF(AE263&lt;&gt;"LIBSETS_DROP_MECHANIC_MONSTER_NAME",VLOOKUP(AE263,'LibSets constants'!$I$4:$L$1000,3,FALSE),""),"")</f>
        <v/>
      </c>
      <c r="AG263" s="44" t="str">
        <f>IF(AE263&lt;&gt;"",IF(AE263&lt;&gt;"LIBSETS_DROP_MECHANIC_MONSTER_NAME",VLOOKUP(AE263,'LibSets constants'!$I$4:$L$1000,4,FALSE),""),"")</f>
        <v/>
      </c>
      <c r="AH263" s="3" t="str">
        <f>IF(G263&lt;&gt;"LIBSETS_SETTYPE_BATTLEGROUND",IF(G263&lt;&gt;"LIBSETS_SETTYPE_SPECIAL",IF(AI263&lt;&gt;"",VLOOKUP(AI263,'ESO zone constants'!$D$2:$H$4950,5,FALSE),""),""),"")</f>
        <v/>
      </c>
      <c r="AJ263" s="45"/>
      <c r="AK263" s="44" t="str">
        <f>IF(AJ263&lt;&gt;"",IF(AJ263&lt;&gt;"LIBSETS_DROP_MECHANIC_MONSTER_NAME",VLOOKUP(AJ263,'LibSets constants'!$I$4:$L$1000,3,FALSE),""),"")</f>
        <v/>
      </c>
      <c r="AL263" s="44" t="str">
        <f>IF(AJ263&lt;&gt;"",IF(AJ263&lt;&gt;"LIBSETS_DROP_MECHANIC_MONSTER_NAME",VLOOKUP(AJ263,'LibSets constants'!$I$4:$L$1000,4,FALSE),""),"")</f>
        <v/>
      </c>
      <c r="AM263" s="3" t="str">
        <f>IF(G263&lt;&gt;"LIBSETS_SETTYPE_BATTLEGROUND",IF(G263&lt;&gt;"LIBSETS_SETTYPE_SPECIAL",IF(AN263&lt;&gt;"",VLOOKUP(AN263,'ESO zone constants'!$D$2:$H$4950,5,FALSE),""),""),"")</f>
        <v/>
      </c>
      <c r="AO263" s="45"/>
      <c r="AP263" s="44" t="str">
        <f>IF(AO263&lt;&gt;"",IF(AO263&lt;&gt;"LIBSETS_DROP_MECHANIC_MONSTER_NAME",VLOOKUP(AO263,'LibSets constants'!$I$4:$L$1000,3,FALSE),""),"")</f>
        <v/>
      </c>
      <c r="AQ263" s="44" t="str">
        <f>IF(AO263&lt;&gt;"",IF(AO263&lt;&gt;"LIBSETS_DROP_MECHANIC_MONSTER_NAME",VLOOKUP(AO263,'LibSets constants'!$I$4:$L$1000,4,FALSE),""),"")</f>
        <v/>
      </c>
      <c r="AR263" s="3" t="str">
        <f>IF(G263&lt;&gt;"LIBSETS_SETTYPE_BATTLEGROUND",IF(G263&lt;&gt;"LIBSETS_SETTYPE_SPECIAL",IF(AS263&lt;&gt;"",VLOOKUP(AS263,'ESO zone constants'!$D$2:$H$4950,5,FALSE),""),""),"")</f>
        <v/>
      </c>
      <c r="AT263" s="45"/>
      <c r="AU263" s="44" t="str">
        <f>IF(AT263&lt;&gt;"",IF(AT263&lt;&gt;"LIBSETS_DROP_MECHANIC_MONSTER_NAME",VLOOKUP(AT263,'LibSets constants'!$I$4:$L$1000,3,FALSE),""),"")</f>
        <v/>
      </c>
      <c r="AV263" s="44" t="str">
        <f>IF(AT263&lt;&gt;"",IF(AT263&lt;&gt;"LIBSETS_DROP_MECHANIC_MONSTER_NAME",VLOOKUP(AT263,'LibSets constants'!$I$4:$L$1000,4,FALSE),""),"")</f>
        <v/>
      </c>
      <c r="AW263" s="21" t="str">
        <f t="shared" si="25"/>
        <v>[308] = {wayshrines={-1,-1,-1,}, dlcId=DLC_BASE_GAME</v>
      </c>
      <c r="AX263" s="21" t="str">
        <f t="shared" si="26"/>
        <v>, zoneIds={38}, veteran=false</v>
      </c>
      <c r="AY263" s="21" t="str">
        <f t="shared" si="27"/>
        <v>, setType=LIBSETS_SETTYPE_DUNGEON</v>
      </c>
      <c r="AZ263" s="21" t="str">
        <f t="shared" si="28"/>
        <v>},</v>
      </c>
      <c r="BA263" s="21" t="str">
        <f t="shared" si="29"/>
        <v xml:space="preserve"> --Bone Pirate's Tatters / Lumpen des Knochenpiraten   [Blackheart Haven]</v>
      </c>
    </row>
    <row r="264" spans="1:53" x14ac:dyDescent="0.25">
      <c r="A264" s="12">
        <v>309</v>
      </c>
      <c r="B264" t="s">
        <v>1212</v>
      </c>
      <c r="C264" t="s">
        <v>1213</v>
      </c>
      <c r="D264" s="3">
        <f t="shared" si="24"/>
        <v>309</v>
      </c>
      <c r="G264" s="8" t="s">
        <v>1652</v>
      </c>
      <c r="I264" t="s">
        <v>97</v>
      </c>
      <c r="J264" t="s">
        <v>97</v>
      </c>
      <c r="K264">
        <v>-1</v>
      </c>
      <c r="L264">
        <v>-1</v>
      </c>
      <c r="M264">
        <v>-1</v>
      </c>
      <c r="N264">
        <v>0</v>
      </c>
      <c r="O264" s="70" t="s">
        <v>57</v>
      </c>
      <c r="P264" s="3">
        <f>IF(AND(G264&lt;&gt;"LIBSETS_SETTYPE_BATTLEGROUND",G264&lt;&gt;"LIBSETS_SETTYPE_SPECIAL",G264&lt;&gt;"LIBSETS_SETTYPE_MYTHIC"), IF(Q264&lt;&gt;"",VLOOKUP(Q264,'ESO zone constants'!$D$2:$H$4950,5,FALSE),""),"")</f>
        <v>38</v>
      </c>
      <c r="Q264" t="str">
        <f>IF(OR(K264="",K264&lt;=0,ISERROR(K264)),IF(AND(O264&lt;&gt;"",NOT(ISERROR(O264))),O264, ""),VLOOKUP(K264,'ESO wayshrine node constants'!$A$3:$D$10003,4,FALSE))</f>
        <v>Blackheart Haven</v>
      </c>
      <c r="S264" s="19" t="str">
        <f>IF(AND(R264&lt;&gt;"",NOT(ISERROR(R264))),R264,IF(P264&lt;&gt;"",IF(NOT(ISERROR(VLOOKUP(P264,'ESO Dungeon constants'!$D$3:$H$9999,5,FALSE))),VLOOKUP(P264,'ESO Dungeon constants'!$D$3:$I$9999,6,FALSE),VLOOKUP(P264,'ESO zone constants'!$H$2:$K$9984,4,FALSE)),""))</f>
        <v>DLC_BASE_GAME</v>
      </c>
      <c r="T264" s="3" t="str">
        <f>IF(S264&lt;&gt;"",VLOOKUP(S264,'LibSets constants'!$B$4:$C$1000,2,FALSE),"")</f>
        <v>Included in base game</v>
      </c>
      <c r="V264" s="44" t="str">
        <f>IF(U264&lt;&gt;"",IF(U264&lt;&gt;"LIBSETS_DROP_MECHANIC_MONSTER_NAME",VLOOKUP(U264,'LibSets constants'!$I$4:$L$1000,3,FALSE),""),"")</f>
        <v/>
      </c>
      <c r="W264" s="3" t="str">
        <f>IF(U264&lt;&gt;"",IF(U264&lt;&gt;"LIBSETS_DROP_MECHANIC_MONSTER_NAME",VLOOKUP(U264,'LibSets constants'!$I$4:$L$1000,4,FALSE),""),"")</f>
        <v/>
      </c>
      <c r="X264" s="3" t="str">
        <f>IF(G264&lt;&gt;"LIBSETS_SETTYPE_BATTLEGROUND",IF(G264&lt;&gt;"LIBSETS_SETTYPE_SPECIAL",IF(Y264&lt;&gt;"",VLOOKUP(Y264,'ESO zone constants'!$D$2:$H$4950,5,FALSE),""),""),"")</f>
        <v/>
      </c>
      <c r="Z264" s="45"/>
      <c r="AA264" s="44" t="str">
        <f>IF(Z264&lt;&gt;"",IF(Z264&lt;&gt;"LIBSETS_DROP_MECHANIC_MONSTER_NAME",VLOOKUP(Z264,'LibSets constants'!$I$4:$L$1000,3,FALSE),""),"")</f>
        <v/>
      </c>
      <c r="AB264" s="44" t="str">
        <f>IF(Z264&lt;&gt;"",IF(Z264&lt;&gt;"LIBSETS_DROP_MECHANIC_MONSTER_NAME",VLOOKUP(Z264,'LibSets constants'!$I$4:$L$1000,4,FALSE),""),"")</f>
        <v/>
      </c>
      <c r="AC264" s="3" t="str">
        <f>IF(G264&lt;&gt;"LIBSETS_SETTYPE_BATTLEGROUND",IF(G264&lt;&gt;"LIBSETS_SETTYPE_SPECIAL",IF(AD264&lt;&gt;"",VLOOKUP(AD264,'ESO zone constants'!$D$2:$H$4950,5,FALSE),""),""),"")</f>
        <v/>
      </c>
      <c r="AE264" s="45"/>
      <c r="AF264" s="44" t="str">
        <f>IF(AE264&lt;&gt;"",IF(AE264&lt;&gt;"LIBSETS_DROP_MECHANIC_MONSTER_NAME",VLOOKUP(AE264,'LibSets constants'!$I$4:$L$1000,3,FALSE),""),"")</f>
        <v/>
      </c>
      <c r="AG264" s="44" t="str">
        <f>IF(AE264&lt;&gt;"",IF(AE264&lt;&gt;"LIBSETS_DROP_MECHANIC_MONSTER_NAME",VLOOKUP(AE264,'LibSets constants'!$I$4:$L$1000,4,FALSE),""),"")</f>
        <v/>
      </c>
      <c r="AH264" s="3" t="str">
        <f>IF(G264&lt;&gt;"LIBSETS_SETTYPE_BATTLEGROUND",IF(G264&lt;&gt;"LIBSETS_SETTYPE_SPECIAL",IF(AI264&lt;&gt;"",VLOOKUP(AI264,'ESO zone constants'!$D$2:$H$4950,5,FALSE),""),""),"")</f>
        <v/>
      </c>
      <c r="AJ264" s="45"/>
      <c r="AK264" s="44" t="str">
        <f>IF(AJ264&lt;&gt;"",IF(AJ264&lt;&gt;"LIBSETS_DROP_MECHANIC_MONSTER_NAME",VLOOKUP(AJ264,'LibSets constants'!$I$4:$L$1000,3,FALSE),""),"")</f>
        <v/>
      </c>
      <c r="AL264" s="44" t="str">
        <f>IF(AJ264&lt;&gt;"",IF(AJ264&lt;&gt;"LIBSETS_DROP_MECHANIC_MONSTER_NAME",VLOOKUP(AJ264,'LibSets constants'!$I$4:$L$1000,4,FALSE),""),"")</f>
        <v/>
      </c>
      <c r="AM264" s="3" t="str">
        <f>IF(G264&lt;&gt;"LIBSETS_SETTYPE_BATTLEGROUND",IF(G264&lt;&gt;"LIBSETS_SETTYPE_SPECIAL",IF(AN264&lt;&gt;"",VLOOKUP(AN264,'ESO zone constants'!$D$2:$H$4950,5,FALSE),""),""),"")</f>
        <v/>
      </c>
      <c r="AO264" s="45"/>
      <c r="AP264" s="44" t="str">
        <f>IF(AO264&lt;&gt;"",IF(AO264&lt;&gt;"LIBSETS_DROP_MECHANIC_MONSTER_NAME",VLOOKUP(AO264,'LibSets constants'!$I$4:$L$1000,3,FALSE),""),"")</f>
        <v/>
      </c>
      <c r="AQ264" s="44" t="str">
        <f>IF(AO264&lt;&gt;"",IF(AO264&lt;&gt;"LIBSETS_DROP_MECHANIC_MONSTER_NAME",VLOOKUP(AO264,'LibSets constants'!$I$4:$L$1000,4,FALSE),""),"")</f>
        <v/>
      </c>
      <c r="AR264" s="3" t="str">
        <f>IF(G264&lt;&gt;"LIBSETS_SETTYPE_BATTLEGROUND",IF(G264&lt;&gt;"LIBSETS_SETTYPE_SPECIAL",IF(AS264&lt;&gt;"",VLOOKUP(AS264,'ESO zone constants'!$D$2:$H$4950,5,FALSE),""),""),"")</f>
        <v/>
      </c>
      <c r="AT264" s="45"/>
      <c r="AU264" s="44" t="str">
        <f>IF(AT264&lt;&gt;"",IF(AT264&lt;&gt;"LIBSETS_DROP_MECHANIC_MONSTER_NAME",VLOOKUP(AT264,'LibSets constants'!$I$4:$L$1000,3,FALSE),""),"")</f>
        <v/>
      </c>
      <c r="AV264" s="44" t="str">
        <f>IF(AT264&lt;&gt;"",IF(AT264&lt;&gt;"LIBSETS_DROP_MECHANIC_MONSTER_NAME",VLOOKUP(AT264,'LibSets constants'!$I$4:$L$1000,4,FALSE),""),"")</f>
        <v/>
      </c>
      <c r="AW264" s="21" t="str">
        <f t="shared" si="25"/>
        <v>[309] = {wayshrines={-1,-1,-1,}, dlcId=DLC_BASE_GAME</v>
      </c>
      <c r="AX264" s="21" t="str">
        <f t="shared" si="26"/>
        <v>, zoneIds={38}, veteran=false</v>
      </c>
      <c r="AY264" s="21" t="str">
        <f t="shared" si="27"/>
        <v>, setType=LIBSETS_SETTYPE_DUNGEON</v>
      </c>
      <c r="AZ264" s="21" t="str">
        <f t="shared" si="28"/>
        <v>},</v>
      </c>
      <c r="BA264" s="21" t="str">
        <f t="shared" si="29"/>
        <v xml:space="preserve"> --Knight-errant's Mail / Platten des Wanderritters   [Blackheart Haven]</v>
      </c>
    </row>
    <row r="265" spans="1:53" x14ac:dyDescent="0.25">
      <c r="A265" s="12">
        <v>310</v>
      </c>
      <c r="B265" t="s">
        <v>1214</v>
      </c>
      <c r="C265" t="s">
        <v>1215</v>
      </c>
      <c r="D265" s="3">
        <f t="shared" si="24"/>
        <v>310</v>
      </c>
      <c r="G265" s="8" t="s">
        <v>1652</v>
      </c>
      <c r="I265" t="s">
        <v>97</v>
      </c>
      <c r="J265" t="s">
        <v>97</v>
      </c>
      <c r="K265">
        <v>-1</v>
      </c>
      <c r="L265">
        <v>-1</v>
      </c>
      <c r="M265">
        <v>-1</v>
      </c>
      <c r="N265">
        <v>0</v>
      </c>
      <c r="O265" s="70" t="s">
        <v>70</v>
      </c>
      <c r="P265" s="3">
        <f>IF(AND(G265&lt;&gt;"LIBSETS_SETTYPE_BATTLEGROUND",G265&lt;&gt;"LIBSETS_SETTYPE_SPECIAL",G265&lt;&gt;"LIBSETS_SETTYPE_MYTHIC"), IF(Q265&lt;&gt;"",VLOOKUP(Q265,'ESO zone constants'!$D$2:$H$4950,5,FALSE),""),"")</f>
        <v>64</v>
      </c>
      <c r="Q265" t="str">
        <f>IF(OR(K265="",K265&lt;=0,ISERROR(K265)),IF(AND(O265&lt;&gt;"",NOT(ISERROR(O265))),O265, ""),VLOOKUP(K265,'ESO wayshrine node constants'!$A$3:$D$10003,4,FALSE))</f>
        <v>Blessed Crucible</v>
      </c>
      <c r="S265" s="19" t="str">
        <f>IF(AND(R265&lt;&gt;"",NOT(ISERROR(R265))),R265,IF(P265&lt;&gt;"",IF(NOT(ISERROR(VLOOKUP(P265,'ESO Dungeon constants'!$D$3:$H$9999,5,FALSE))),VLOOKUP(P265,'ESO Dungeon constants'!$D$3:$I$9999,6,FALSE),VLOOKUP(P265,'ESO zone constants'!$H$2:$K$9984,4,FALSE)),""))</f>
        <v>DLC_BASE_GAME</v>
      </c>
      <c r="T265" s="3" t="str">
        <f>IF(S265&lt;&gt;"",VLOOKUP(S265,'LibSets constants'!$B$4:$C$1000,2,FALSE),"")</f>
        <v>Included in base game</v>
      </c>
      <c r="V265" s="44" t="str">
        <f>IF(U265&lt;&gt;"",IF(U265&lt;&gt;"LIBSETS_DROP_MECHANIC_MONSTER_NAME",VLOOKUP(U265,'LibSets constants'!$I$4:$L$1000,3,FALSE),""),"")</f>
        <v/>
      </c>
      <c r="W265" s="3" t="str">
        <f>IF(U265&lt;&gt;"",IF(U265&lt;&gt;"LIBSETS_DROP_MECHANIC_MONSTER_NAME",VLOOKUP(U265,'LibSets constants'!$I$4:$L$1000,4,FALSE),""),"")</f>
        <v/>
      </c>
      <c r="X265" s="3" t="str">
        <f>IF(G265&lt;&gt;"LIBSETS_SETTYPE_BATTLEGROUND",IF(G265&lt;&gt;"LIBSETS_SETTYPE_SPECIAL",IF(Y265&lt;&gt;"",VLOOKUP(Y265,'ESO zone constants'!$D$2:$H$4950,5,FALSE),""),""),"")</f>
        <v/>
      </c>
      <c r="Z265" s="45"/>
      <c r="AA265" s="44" t="str">
        <f>IF(Z265&lt;&gt;"",IF(Z265&lt;&gt;"LIBSETS_DROP_MECHANIC_MONSTER_NAME",VLOOKUP(Z265,'LibSets constants'!$I$4:$L$1000,3,FALSE),""),"")</f>
        <v/>
      </c>
      <c r="AB265" s="44" t="str">
        <f>IF(Z265&lt;&gt;"",IF(Z265&lt;&gt;"LIBSETS_DROP_MECHANIC_MONSTER_NAME",VLOOKUP(Z265,'LibSets constants'!$I$4:$L$1000,4,FALSE),""),"")</f>
        <v/>
      </c>
      <c r="AC265" s="3" t="str">
        <f>IF(G265&lt;&gt;"LIBSETS_SETTYPE_BATTLEGROUND",IF(G265&lt;&gt;"LIBSETS_SETTYPE_SPECIAL",IF(AD265&lt;&gt;"",VLOOKUP(AD265,'ESO zone constants'!$D$2:$H$4950,5,FALSE),""),""),"")</f>
        <v/>
      </c>
      <c r="AE265" s="45"/>
      <c r="AF265" s="44" t="str">
        <f>IF(AE265&lt;&gt;"",IF(AE265&lt;&gt;"LIBSETS_DROP_MECHANIC_MONSTER_NAME",VLOOKUP(AE265,'LibSets constants'!$I$4:$L$1000,3,FALSE),""),"")</f>
        <v/>
      </c>
      <c r="AG265" s="44" t="str">
        <f>IF(AE265&lt;&gt;"",IF(AE265&lt;&gt;"LIBSETS_DROP_MECHANIC_MONSTER_NAME",VLOOKUP(AE265,'LibSets constants'!$I$4:$L$1000,4,FALSE),""),"")</f>
        <v/>
      </c>
      <c r="AH265" s="3" t="str">
        <f>IF(G265&lt;&gt;"LIBSETS_SETTYPE_BATTLEGROUND",IF(G265&lt;&gt;"LIBSETS_SETTYPE_SPECIAL",IF(AI265&lt;&gt;"",VLOOKUP(AI265,'ESO zone constants'!$D$2:$H$4950,5,FALSE),""),""),"")</f>
        <v/>
      </c>
      <c r="AJ265" s="45"/>
      <c r="AK265" s="44" t="str">
        <f>IF(AJ265&lt;&gt;"",IF(AJ265&lt;&gt;"LIBSETS_DROP_MECHANIC_MONSTER_NAME",VLOOKUP(AJ265,'LibSets constants'!$I$4:$L$1000,3,FALSE),""),"")</f>
        <v/>
      </c>
      <c r="AL265" s="44" t="str">
        <f>IF(AJ265&lt;&gt;"",IF(AJ265&lt;&gt;"LIBSETS_DROP_MECHANIC_MONSTER_NAME",VLOOKUP(AJ265,'LibSets constants'!$I$4:$L$1000,4,FALSE),""),"")</f>
        <v/>
      </c>
      <c r="AM265" s="3" t="str">
        <f>IF(G265&lt;&gt;"LIBSETS_SETTYPE_BATTLEGROUND",IF(G265&lt;&gt;"LIBSETS_SETTYPE_SPECIAL",IF(AN265&lt;&gt;"",VLOOKUP(AN265,'ESO zone constants'!$D$2:$H$4950,5,FALSE),""),""),"")</f>
        <v/>
      </c>
      <c r="AO265" s="45"/>
      <c r="AP265" s="44" t="str">
        <f>IF(AO265&lt;&gt;"",IF(AO265&lt;&gt;"LIBSETS_DROP_MECHANIC_MONSTER_NAME",VLOOKUP(AO265,'LibSets constants'!$I$4:$L$1000,3,FALSE),""),"")</f>
        <v/>
      </c>
      <c r="AQ265" s="44" t="str">
        <f>IF(AO265&lt;&gt;"",IF(AO265&lt;&gt;"LIBSETS_DROP_MECHANIC_MONSTER_NAME",VLOOKUP(AO265,'LibSets constants'!$I$4:$L$1000,4,FALSE),""),"")</f>
        <v/>
      </c>
      <c r="AR265" s="3" t="str">
        <f>IF(G265&lt;&gt;"LIBSETS_SETTYPE_BATTLEGROUND",IF(G265&lt;&gt;"LIBSETS_SETTYPE_SPECIAL",IF(AS265&lt;&gt;"",VLOOKUP(AS265,'ESO zone constants'!$D$2:$H$4950,5,FALSE),""),""),"")</f>
        <v/>
      </c>
      <c r="AT265" s="45"/>
      <c r="AU265" s="44" t="str">
        <f>IF(AT265&lt;&gt;"",IF(AT265&lt;&gt;"LIBSETS_DROP_MECHANIC_MONSTER_NAME",VLOOKUP(AT265,'LibSets constants'!$I$4:$L$1000,3,FALSE),""),"")</f>
        <v/>
      </c>
      <c r="AV265" s="44" t="str">
        <f>IF(AT265&lt;&gt;"",IF(AT265&lt;&gt;"LIBSETS_DROP_MECHANIC_MONSTER_NAME",VLOOKUP(AT265,'LibSets constants'!$I$4:$L$1000,4,FALSE),""),"")</f>
        <v/>
      </c>
      <c r="AW265" s="21" t="str">
        <f t="shared" si="25"/>
        <v>[310] = {wayshrines={-1,-1,-1,}, dlcId=DLC_BASE_GAME</v>
      </c>
      <c r="AX265" s="21" t="str">
        <f t="shared" si="26"/>
        <v>, zoneIds={64}, veteran=false</v>
      </c>
      <c r="AY265" s="21" t="str">
        <f t="shared" si="27"/>
        <v>, setType=LIBSETS_SETTYPE_DUNGEON</v>
      </c>
      <c r="AZ265" s="21" t="str">
        <f t="shared" si="28"/>
        <v>},</v>
      </c>
      <c r="BA265" s="21" t="str">
        <f t="shared" si="29"/>
        <v xml:space="preserve"> --Sword Dancer / Schwerttänzer   [Blessed Crucible]</v>
      </c>
    </row>
    <row r="266" spans="1:53" x14ac:dyDescent="0.25">
      <c r="A266" s="12">
        <v>311</v>
      </c>
      <c r="B266" t="s">
        <v>1216</v>
      </c>
      <c r="C266" t="s">
        <v>1217</v>
      </c>
      <c r="D266" s="3">
        <f t="shared" si="24"/>
        <v>311</v>
      </c>
      <c r="G266" s="8" t="s">
        <v>1652</v>
      </c>
      <c r="I266" t="s">
        <v>97</v>
      </c>
      <c r="J266" t="s">
        <v>97</v>
      </c>
      <c r="K266">
        <v>-1</v>
      </c>
      <c r="L266">
        <v>-1</v>
      </c>
      <c r="M266">
        <v>-1</v>
      </c>
      <c r="N266">
        <v>0</v>
      </c>
      <c r="O266" s="70" t="s">
        <v>47</v>
      </c>
      <c r="P266" s="3">
        <f>IF(AND(G266&lt;&gt;"LIBSETS_SETTYPE_BATTLEGROUND",G266&lt;&gt;"LIBSETS_SETTYPE_SPECIAL",G266&lt;&gt;"LIBSETS_SETTYPE_MYTHIC"), IF(Q266&lt;&gt;"",VLOOKUP(Q266,'ESO zone constants'!$D$2:$H$4950,5,FALSE),""),"")</f>
        <v>11</v>
      </c>
      <c r="Q266" t="str">
        <f>IF(OR(K266="",K266&lt;=0,ISERROR(K266)),IF(AND(O266&lt;&gt;"",NOT(ISERROR(O266))),O266, ""),VLOOKUP(K266,'ESO wayshrine node constants'!$A$3:$D$10003,4,FALSE))</f>
        <v>Vaults of Madness</v>
      </c>
      <c r="S266" s="19" t="str">
        <f>IF(AND(R266&lt;&gt;"",NOT(ISERROR(R266))),R266,IF(P266&lt;&gt;"",IF(NOT(ISERROR(VLOOKUP(P266,'ESO Dungeon constants'!$D$3:$H$9999,5,FALSE))),VLOOKUP(P266,'ESO Dungeon constants'!$D$3:$I$9999,6,FALSE),VLOOKUP(P266,'ESO zone constants'!$H$2:$K$9984,4,FALSE)),""))</f>
        <v>DLC_BASE_GAME</v>
      </c>
      <c r="T266" s="3" t="str">
        <f>IF(S266&lt;&gt;"",VLOOKUP(S266,'LibSets constants'!$B$4:$C$1000,2,FALSE),"")</f>
        <v>Included in base game</v>
      </c>
      <c r="V266" s="44" t="str">
        <f>IF(U266&lt;&gt;"",IF(U266&lt;&gt;"LIBSETS_DROP_MECHANIC_MONSTER_NAME",VLOOKUP(U266,'LibSets constants'!$I$4:$L$1000,3,FALSE),""),"")</f>
        <v/>
      </c>
      <c r="W266" s="3" t="str">
        <f>IF(U266&lt;&gt;"",IF(U266&lt;&gt;"LIBSETS_DROP_MECHANIC_MONSTER_NAME",VLOOKUP(U266,'LibSets constants'!$I$4:$L$1000,4,FALSE),""),"")</f>
        <v/>
      </c>
      <c r="X266" s="3" t="str">
        <f>IF(G266&lt;&gt;"LIBSETS_SETTYPE_BATTLEGROUND",IF(G266&lt;&gt;"LIBSETS_SETTYPE_SPECIAL",IF(Y266&lt;&gt;"",VLOOKUP(Y266,'ESO zone constants'!$D$2:$H$4950,5,FALSE),""),""),"")</f>
        <v/>
      </c>
      <c r="Z266" s="45"/>
      <c r="AA266" s="44" t="str">
        <f>IF(Z266&lt;&gt;"",IF(Z266&lt;&gt;"LIBSETS_DROP_MECHANIC_MONSTER_NAME",VLOOKUP(Z266,'LibSets constants'!$I$4:$L$1000,3,FALSE),""),"")</f>
        <v/>
      </c>
      <c r="AB266" s="44" t="str">
        <f>IF(Z266&lt;&gt;"",IF(Z266&lt;&gt;"LIBSETS_DROP_MECHANIC_MONSTER_NAME",VLOOKUP(Z266,'LibSets constants'!$I$4:$L$1000,4,FALSE),""),"")</f>
        <v/>
      </c>
      <c r="AC266" s="3" t="str">
        <f>IF(G266&lt;&gt;"LIBSETS_SETTYPE_BATTLEGROUND",IF(G266&lt;&gt;"LIBSETS_SETTYPE_SPECIAL",IF(AD266&lt;&gt;"",VLOOKUP(AD266,'ESO zone constants'!$D$2:$H$4950,5,FALSE),""),""),"")</f>
        <v/>
      </c>
      <c r="AE266" s="45"/>
      <c r="AF266" s="44" t="str">
        <f>IF(AE266&lt;&gt;"",IF(AE266&lt;&gt;"LIBSETS_DROP_MECHANIC_MONSTER_NAME",VLOOKUP(AE266,'LibSets constants'!$I$4:$L$1000,3,FALSE),""),"")</f>
        <v/>
      </c>
      <c r="AG266" s="44" t="str">
        <f>IF(AE266&lt;&gt;"",IF(AE266&lt;&gt;"LIBSETS_DROP_MECHANIC_MONSTER_NAME",VLOOKUP(AE266,'LibSets constants'!$I$4:$L$1000,4,FALSE),""),"")</f>
        <v/>
      </c>
      <c r="AH266" s="3" t="str">
        <f>IF(G266&lt;&gt;"LIBSETS_SETTYPE_BATTLEGROUND",IF(G266&lt;&gt;"LIBSETS_SETTYPE_SPECIAL",IF(AI266&lt;&gt;"",VLOOKUP(AI266,'ESO zone constants'!$D$2:$H$4950,5,FALSE),""),""),"")</f>
        <v/>
      </c>
      <c r="AJ266" s="45"/>
      <c r="AK266" s="44" t="str">
        <f>IF(AJ266&lt;&gt;"",IF(AJ266&lt;&gt;"LIBSETS_DROP_MECHANIC_MONSTER_NAME",VLOOKUP(AJ266,'LibSets constants'!$I$4:$L$1000,3,FALSE),""),"")</f>
        <v/>
      </c>
      <c r="AL266" s="44" t="str">
        <f>IF(AJ266&lt;&gt;"",IF(AJ266&lt;&gt;"LIBSETS_DROP_MECHANIC_MONSTER_NAME",VLOOKUP(AJ266,'LibSets constants'!$I$4:$L$1000,4,FALSE),""),"")</f>
        <v/>
      </c>
      <c r="AM266" s="3" t="str">
        <f>IF(G266&lt;&gt;"LIBSETS_SETTYPE_BATTLEGROUND",IF(G266&lt;&gt;"LIBSETS_SETTYPE_SPECIAL",IF(AN266&lt;&gt;"",VLOOKUP(AN266,'ESO zone constants'!$D$2:$H$4950,5,FALSE),""),""),"")</f>
        <v/>
      </c>
      <c r="AO266" s="45"/>
      <c r="AP266" s="44" t="str">
        <f>IF(AO266&lt;&gt;"",IF(AO266&lt;&gt;"LIBSETS_DROP_MECHANIC_MONSTER_NAME",VLOOKUP(AO266,'LibSets constants'!$I$4:$L$1000,3,FALSE),""),"")</f>
        <v/>
      </c>
      <c r="AQ266" s="44" t="str">
        <f>IF(AO266&lt;&gt;"",IF(AO266&lt;&gt;"LIBSETS_DROP_MECHANIC_MONSTER_NAME",VLOOKUP(AO266,'LibSets constants'!$I$4:$L$1000,4,FALSE),""),"")</f>
        <v/>
      </c>
      <c r="AR266" s="3" t="str">
        <f>IF(G266&lt;&gt;"LIBSETS_SETTYPE_BATTLEGROUND",IF(G266&lt;&gt;"LIBSETS_SETTYPE_SPECIAL",IF(AS266&lt;&gt;"",VLOOKUP(AS266,'ESO zone constants'!$D$2:$H$4950,5,FALSE),""),""),"")</f>
        <v/>
      </c>
      <c r="AT266" s="45"/>
      <c r="AU266" s="44" t="str">
        <f>IF(AT266&lt;&gt;"",IF(AT266&lt;&gt;"LIBSETS_DROP_MECHANIC_MONSTER_NAME",VLOOKUP(AT266,'LibSets constants'!$I$4:$L$1000,3,FALSE),""),"")</f>
        <v/>
      </c>
      <c r="AV266" s="44" t="str">
        <f>IF(AT266&lt;&gt;"",IF(AT266&lt;&gt;"LIBSETS_DROP_MECHANIC_MONSTER_NAME",VLOOKUP(AT266,'LibSets constants'!$I$4:$L$1000,4,FALSE),""),"")</f>
        <v/>
      </c>
      <c r="AW266" s="21" t="str">
        <f t="shared" si="25"/>
        <v>[311] = {wayshrines={-1,-1,-1,}, dlcId=DLC_BASE_GAME</v>
      </c>
      <c r="AX266" s="21" t="str">
        <f t="shared" si="26"/>
        <v>, zoneIds={11}, veteran=false</v>
      </c>
      <c r="AY266" s="21" t="str">
        <f t="shared" si="27"/>
        <v>, setType=LIBSETS_SETTYPE_DUNGEON</v>
      </c>
      <c r="AZ266" s="21" t="str">
        <f t="shared" si="28"/>
        <v>},</v>
      </c>
      <c r="BA266" s="21" t="str">
        <f t="shared" si="29"/>
        <v xml:space="preserve"> --Rattlecage / Klapperkäfig   [Vaults of Madness]</v>
      </c>
    </row>
    <row r="267" spans="1:53" x14ac:dyDescent="0.25">
      <c r="A267" s="12">
        <v>313</v>
      </c>
      <c r="B267" t="s">
        <v>1218</v>
      </c>
      <c r="C267" t="s">
        <v>1219</v>
      </c>
      <c r="D267" s="3">
        <f t="shared" si="24"/>
        <v>313</v>
      </c>
      <c r="G267" s="8" t="s">
        <v>1647</v>
      </c>
      <c r="I267" t="s">
        <v>97</v>
      </c>
      <c r="J267" t="s">
        <v>97</v>
      </c>
      <c r="K267">
        <v>-1</v>
      </c>
      <c r="L267">
        <v>-1</v>
      </c>
      <c r="M267">
        <v>-1</v>
      </c>
      <c r="N267">
        <v>0</v>
      </c>
      <c r="O267" s="70" t="s">
        <v>447</v>
      </c>
      <c r="P267" s="3">
        <f>IF(AND(G267&lt;&gt;"LIBSETS_SETTYPE_BATTLEGROUND",G267&lt;&gt;"LIBSETS_SETTYPE_SPECIAL",G267&lt;&gt;"LIBSETS_SETTYPE_MYTHIC"), IF(Q267&lt;&gt;"",VLOOKUP(Q267,'ESO zone constants'!$D$2:$H$4950,5,FALSE),""),"")</f>
        <v>635</v>
      </c>
      <c r="Q267" t="str">
        <f>IF(OR(K267="",K267&lt;=0,ISERROR(K267)),IF(AND(O267&lt;&gt;"",NOT(ISERROR(O267))),O267, ""),VLOOKUP(K267,'ESO wayshrine node constants'!$A$3:$D$10003,4,FALSE))</f>
        <v>Dragonstar Arena</v>
      </c>
      <c r="S267" s="19" t="str">
        <f>IF(AND(R267&lt;&gt;"",NOT(ISERROR(R267))),R267,IF(P267&lt;&gt;"",IF(NOT(ISERROR(VLOOKUP(P267,'ESO Dungeon constants'!$D$3:$H$9999,5,FALSE))),VLOOKUP(P267,'ESO Dungeon constants'!$D$3:$I$9999,6,FALSE),VLOOKUP(P267,'ESO zone constants'!$H$2:$K$9984,4,FALSE)),""))</f>
        <v>DLC_BASE_GAME</v>
      </c>
      <c r="T267" s="3" t="str">
        <f>IF(S267&lt;&gt;"",VLOOKUP(S267,'LibSets constants'!$B$4:$C$1000,2,FALSE),"")</f>
        <v>Included in base game</v>
      </c>
      <c r="U267" s="33" t="s">
        <v>1738</v>
      </c>
      <c r="V267" s="3" t="str">
        <f>IF(U267&lt;&gt;"",IF(U267&lt;&gt;"LIBSETS_DROP_MECHANIC_MONSTER_NAME",VLOOKUP(U267,'LibSets constants'!$I$4:$L$1000,3,FALSE),""),"")</f>
        <v>Arena stage chest</v>
      </c>
      <c r="W267" s="3" t="str">
        <f>IF(U267&lt;&gt;"",IF(U267&lt;&gt;"LIBSETS_DROP_MECHANIC_MONSTER_NAME",VLOOKUP(U267,'LibSets constants'!$I$4:$L$1000,4,FALSE),""),"")</f>
        <v>Arena-Phasen Schatztruhe</v>
      </c>
      <c r="X267" s="3" t="str">
        <f>IF(G267&lt;&gt;"LIBSETS_SETTYPE_BATTLEGROUND",IF(G267&lt;&gt;"LIBSETS_SETTYPE_SPECIAL",IF(Y267&lt;&gt;"",VLOOKUP(Y267,'ESO zone constants'!$D$2:$H$4950,5,FALSE),""),""),"")</f>
        <v/>
      </c>
      <c r="AA267" s="3" t="str">
        <f>IF(Z267&lt;&gt;"",IF(Z267&lt;&gt;"LIBSETS_DROP_MECHANIC_MONSTER_NAME",VLOOKUP(Z267,'LibSets constants'!$I$4:$L$1000,3,FALSE),""),"")</f>
        <v/>
      </c>
      <c r="AB267" s="3" t="str">
        <f>IF(Z267&lt;&gt;"",IF(Z267&lt;&gt;"LIBSETS_DROP_MECHANIC_MONSTER_NAME",VLOOKUP(Z267,'LibSets constants'!$I$4:$L$1000,4,FALSE),""),"")</f>
        <v/>
      </c>
      <c r="AC267" s="3" t="str">
        <f>IF(G267&lt;&gt;"LIBSETS_SETTYPE_BATTLEGROUND",IF(G267&lt;&gt;"LIBSETS_SETTYPE_SPECIAL",IF(AD267&lt;&gt;"",VLOOKUP(AD267,'ESO zone constants'!$D$2:$H$4950,5,FALSE),""),""),"")</f>
        <v/>
      </c>
      <c r="AF267" s="3" t="str">
        <f>IF(AE267&lt;&gt;"",IF(AE267&lt;&gt;"LIBSETS_DROP_MECHANIC_MONSTER_NAME",VLOOKUP(AE267,'LibSets constants'!$I$4:$L$1000,3,FALSE),""),"")</f>
        <v/>
      </c>
      <c r="AG267" s="3" t="str">
        <f>IF(AE267&lt;&gt;"",IF(AE267&lt;&gt;"LIBSETS_DROP_MECHANIC_MONSTER_NAME",VLOOKUP(AE267,'LibSets constants'!$I$4:$L$1000,4,FALSE),""),"")</f>
        <v/>
      </c>
      <c r="AH267" s="3" t="str">
        <f>IF(G267&lt;&gt;"LIBSETS_SETTYPE_BATTLEGROUND",IF(G267&lt;&gt;"LIBSETS_SETTYPE_SPECIAL",IF(AI267&lt;&gt;"",VLOOKUP(AI267,'ESO zone constants'!$D$2:$H$4950,5,FALSE),""),""),"")</f>
        <v/>
      </c>
      <c r="AK267" s="3" t="str">
        <f>IF(AJ267&lt;&gt;"",IF(AJ267&lt;&gt;"LIBSETS_DROP_MECHANIC_MONSTER_NAME",VLOOKUP(AJ267,'LibSets constants'!$I$4:$L$1000,3,FALSE),""),"")</f>
        <v/>
      </c>
      <c r="AL267" s="3" t="str">
        <f>IF(AJ267&lt;&gt;"",IF(AJ267&lt;&gt;"LIBSETS_DROP_MECHANIC_MONSTER_NAME",VLOOKUP(AJ267,'LibSets constants'!$I$4:$L$1000,4,FALSE),""),"")</f>
        <v/>
      </c>
      <c r="AM267" s="3" t="str">
        <f>IF(G267&lt;&gt;"LIBSETS_SETTYPE_BATTLEGROUND",IF(G267&lt;&gt;"LIBSETS_SETTYPE_SPECIAL",IF(AN267&lt;&gt;"",VLOOKUP(AN267,'ESO zone constants'!$D$2:$H$4950,5,FALSE),""),""),"")</f>
        <v/>
      </c>
      <c r="AP267" s="3" t="str">
        <f>IF(AO267&lt;&gt;"",IF(AO267&lt;&gt;"LIBSETS_DROP_MECHANIC_MONSTER_NAME",VLOOKUP(AO267,'LibSets constants'!$I$4:$L$1000,3,FALSE),""),"")</f>
        <v/>
      </c>
      <c r="AQ267" s="3" t="str">
        <f>IF(AO267&lt;&gt;"",IF(AO267&lt;&gt;"LIBSETS_DROP_MECHANIC_MONSTER_NAME",VLOOKUP(AO267,'LibSets constants'!$I$4:$L$1000,4,FALSE),""),"")</f>
        <v/>
      </c>
      <c r="AR267" s="3" t="str">
        <f>IF(G267&lt;&gt;"LIBSETS_SETTYPE_BATTLEGROUND",IF(G267&lt;&gt;"LIBSETS_SETTYPE_SPECIAL",IF(AS267&lt;&gt;"",VLOOKUP(AS267,'ESO zone constants'!$D$2:$H$4950,5,FALSE),""),""),"")</f>
        <v/>
      </c>
      <c r="AU267" s="3" t="str">
        <f>IF(AT267&lt;&gt;"",IF(AT267&lt;&gt;"LIBSETS_DROP_MECHANIC_MONSTER_NAME",VLOOKUP(AT267,'LibSets constants'!$I$4:$L$1000,3,FALSE),""),"")</f>
        <v/>
      </c>
      <c r="AV267" s="3" t="str">
        <f>IF(AT267&lt;&gt;"",IF(AT267&lt;&gt;"LIBSETS_DROP_MECHANIC_MONSTER_NAME",VLOOKUP(AT267,'LibSets constants'!$I$4:$L$1000,4,FALSE),""),"")</f>
        <v/>
      </c>
      <c r="AW267" s="21" t="str">
        <f t="shared" si="25"/>
        <v>[313] = {wayshrines={-1,-1,-1,}, dlcId=DLC_BASE_GAME</v>
      </c>
      <c r="AX267" s="21" t="str">
        <f t="shared" si="26"/>
        <v>, zoneIds={635}, veteran=false</v>
      </c>
      <c r="AY267" s="21" t="str">
        <f t="shared" si="27"/>
        <v>, setType=LIBSETS_SETTYPE_ARENA</v>
      </c>
      <c r="AZ267" s="21" t="str">
        <f t="shared" si="28"/>
        <v>, dropMechanic={LIBSETS_DROP_MECHANIC_ARENA_STAGE_CHEST}},</v>
      </c>
      <c r="BA267" s="21" t="str">
        <f t="shared" si="29"/>
        <v xml:space="preserve"> --Titanic Cleave / Titanisches Trennen   [Dragonstar Arena]</v>
      </c>
    </row>
    <row r="268" spans="1:53" x14ac:dyDescent="0.25">
      <c r="A268" s="12">
        <v>314</v>
      </c>
      <c r="B268" t="s">
        <v>1220</v>
      </c>
      <c r="C268" t="s">
        <v>1221</v>
      </c>
      <c r="D268" s="3">
        <f t="shared" si="24"/>
        <v>314</v>
      </c>
      <c r="G268" s="8" t="s">
        <v>1647</v>
      </c>
      <c r="I268" t="s">
        <v>97</v>
      </c>
      <c r="J268" t="s">
        <v>97</v>
      </c>
      <c r="K268">
        <v>-1</v>
      </c>
      <c r="L268">
        <v>-1</v>
      </c>
      <c r="M268">
        <v>-1</v>
      </c>
      <c r="N268">
        <v>0</v>
      </c>
      <c r="O268" s="70" t="s">
        <v>447</v>
      </c>
      <c r="P268" s="3">
        <f>IF(AND(G268&lt;&gt;"LIBSETS_SETTYPE_BATTLEGROUND",G268&lt;&gt;"LIBSETS_SETTYPE_SPECIAL",G268&lt;&gt;"LIBSETS_SETTYPE_MYTHIC"), IF(Q268&lt;&gt;"",VLOOKUP(Q268,'ESO zone constants'!$D$2:$H$4950,5,FALSE),""),"")</f>
        <v>635</v>
      </c>
      <c r="Q268" t="str">
        <f>IF(OR(K268="",K268&lt;=0,ISERROR(K268)),IF(AND(O268&lt;&gt;"",NOT(ISERROR(O268))),O268, ""),VLOOKUP(K268,'ESO wayshrine node constants'!$A$3:$D$10003,4,FALSE))</f>
        <v>Dragonstar Arena</v>
      </c>
      <c r="S268" s="19" t="str">
        <f>IF(AND(R268&lt;&gt;"",NOT(ISERROR(R268))),R268,IF(P268&lt;&gt;"",IF(NOT(ISERROR(VLOOKUP(P268,'ESO Dungeon constants'!$D$3:$H$9999,5,FALSE))),VLOOKUP(P268,'ESO Dungeon constants'!$D$3:$I$9999,6,FALSE),VLOOKUP(P268,'ESO zone constants'!$H$2:$K$9984,4,FALSE)),""))</f>
        <v>DLC_BASE_GAME</v>
      </c>
      <c r="T268" s="3" t="str">
        <f>IF(S268&lt;&gt;"",VLOOKUP(S268,'LibSets constants'!$B$4:$C$1000,2,FALSE),"")</f>
        <v>Included in base game</v>
      </c>
      <c r="U268" s="33" t="s">
        <v>1738</v>
      </c>
      <c r="V268" s="3" t="str">
        <f>IF(U268&lt;&gt;"",IF(U268&lt;&gt;"LIBSETS_DROP_MECHANIC_MONSTER_NAME",VLOOKUP(U268,'LibSets constants'!$I$4:$L$1000,3,FALSE),""),"")</f>
        <v>Arena stage chest</v>
      </c>
      <c r="W268" s="3" t="str">
        <f>IF(U268&lt;&gt;"",IF(U268&lt;&gt;"LIBSETS_DROP_MECHANIC_MONSTER_NAME",VLOOKUP(U268,'LibSets constants'!$I$4:$L$1000,4,FALSE),""),"")</f>
        <v>Arena-Phasen Schatztruhe</v>
      </c>
      <c r="X268" s="3" t="str">
        <f>IF(G268&lt;&gt;"LIBSETS_SETTYPE_BATTLEGROUND",IF(G268&lt;&gt;"LIBSETS_SETTYPE_SPECIAL",IF(Y268&lt;&gt;"",VLOOKUP(Y268,'ESO zone constants'!$D$2:$H$4950,5,FALSE),""),""),"")</f>
        <v/>
      </c>
      <c r="AA268" s="3" t="str">
        <f>IF(Z268&lt;&gt;"",IF(Z268&lt;&gt;"LIBSETS_DROP_MECHANIC_MONSTER_NAME",VLOOKUP(Z268,'LibSets constants'!$I$4:$L$1000,3,FALSE),""),"")</f>
        <v/>
      </c>
      <c r="AB268" s="3" t="str">
        <f>IF(Z268&lt;&gt;"",IF(Z268&lt;&gt;"LIBSETS_DROP_MECHANIC_MONSTER_NAME",VLOOKUP(Z268,'LibSets constants'!$I$4:$L$1000,4,FALSE),""),"")</f>
        <v/>
      </c>
      <c r="AC268" s="3" t="str">
        <f>IF(G268&lt;&gt;"LIBSETS_SETTYPE_BATTLEGROUND",IF(G268&lt;&gt;"LIBSETS_SETTYPE_SPECIAL",IF(AD268&lt;&gt;"",VLOOKUP(AD268,'ESO zone constants'!$D$2:$H$4950,5,FALSE),""),""),"")</f>
        <v/>
      </c>
      <c r="AF268" s="3" t="str">
        <f>IF(AE268&lt;&gt;"",IF(AE268&lt;&gt;"LIBSETS_DROP_MECHANIC_MONSTER_NAME",VLOOKUP(AE268,'LibSets constants'!$I$4:$L$1000,3,FALSE),""),"")</f>
        <v/>
      </c>
      <c r="AG268" s="3" t="str">
        <f>IF(AE268&lt;&gt;"",IF(AE268&lt;&gt;"LIBSETS_DROP_MECHANIC_MONSTER_NAME",VLOOKUP(AE268,'LibSets constants'!$I$4:$L$1000,4,FALSE),""),"")</f>
        <v/>
      </c>
      <c r="AH268" s="3" t="str">
        <f>IF(G268&lt;&gt;"LIBSETS_SETTYPE_BATTLEGROUND",IF(G268&lt;&gt;"LIBSETS_SETTYPE_SPECIAL",IF(AI268&lt;&gt;"",VLOOKUP(AI268,'ESO zone constants'!$D$2:$H$4950,5,FALSE),""),""),"")</f>
        <v/>
      </c>
      <c r="AK268" s="3" t="str">
        <f>IF(AJ268&lt;&gt;"",IF(AJ268&lt;&gt;"LIBSETS_DROP_MECHANIC_MONSTER_NAME",VLOOKUP(AJ268,'LibSets constants'!$I$4:$L$1000,3,FALSE),""),"")</f>
        <v/>
      </c>
      <c r="AL268" s="3" t="str">
        <f>IF(AJ268&lt;&gt;"",IF(AJ268&lt;&gt;"LIBSETS_DROP_MECHANIC_MONSTER_NAME",VLOOKUP(AJ268,'LibSets constants'!$I$4:$L$1000,4,FALSE),""),"")</f>
        <v/>
      </c>
      <c r="AM268" s="3" t="str">
        <f>IF(G268&lt;&gt;"LIBSETS_SETTYPE_BATTLEGROUND",IF(G268&lt;&gt;"LIBSETS_SETTYPE_SPECIAL",IF(AN268&lt;&gt;"",VLOOKUP(AN268,'ESO zone constants'!$D$2:$H$4950,5,FALSE),""),""),"")</f>
        <v/>
      </c>
      <c r="AP268" s="3" t="str">
        <f>IF(AO268&lt;&gt;"",IF(AO268&lt;&gt;"LIBSETS_DROP_MECHANIC_MONSTER_NAME",VLOOKUP(AO268,'LibSets constants'!$I$4:$L$1000,3,FALSE),""),"")</f>
        <v/>
      </c>
      <c r="AQ268" s="3" t="str">
        <f>IF(AO268&lt;&gt;"",IF(AO268&lt;&gt;"LIBSETS_DROP_MECHANIC_MONSTER_NAME",VLOOKUP(AO268,'LibSets constants'!$I$4:$L$1000,4,FALSE),""),"")</f>
        <v/>
      </c>
      <c r="AR268" s="3" t="str">
        <f>IF(G268&lt;&gt;"LIBSETS_SETTYPE_BATTLEGROUND",IF(G268&lt;&gt;"LIBSETS_SETTYPE_SPECIAL",IF(AS268&lt;&gt;"",VLOOKUP(AS268,'ESO zone constants'!$D$2:$H$4950,5,FALSE),""),""),"")</f>
        <v/>
      </c>
      <c r="AU268" s="3" t="str">
        <f>IF(AT268&lt;&gt;"",IF(AT268&lt;&gt;"LIBSETS_DROP_MECHANIC_MONSTER_NAME",VLOOKUP(AT268,'LibSets constants'!$I$4:$L$1000,3,FALSE),""),"")</f>
        <v/>
      </c>
      <c r="AV268" s="3" t="str">
        <f>IF(AT268&lt;&gt;"",IF(AT268&lt;&gt;"LIBSETS_DROP_MECHANIC_MONSTER_NAME",VLOOKUP(AT268,'LibSets constants'!$I$4:$L$1000,4,FALSE),""),"")</f>
        <v/>
      </c>
      <c r="AW268" s="21" t="str">
        <f t="shared" si="25"/>
        <v>[314] = {wayshrines={-1,-1,-1,}, dlcId=DLC_BASE_GAME</v>
      </c>
      <c r="AX268" s="21" t="str">
        <f t="shared" si="26"/>
        <v>, zoneIds={635}, veteran=false</v>
      </c>
      <c r="AY268" s="21" t="str">
        <f t="shared" si="27"/>
        <v>, setType=LIBSETS_SETTYPE_ARENA</v>
      </c>
      <c r="AZ268" s="21" t="str">
        <f t="shared" si="28"/>
        <v>, dropMechanic={LIBSETS_DROP_MECHANIC_ARENA_STAGE_CHEST}},</v>
      </c>
      <c r="BA268" s="21" t="str">
        <f t="shared" si="29"/>
        <v xml:space="preserve"> --Puncturing Remedy / Durchschlagende Genesung   [Dragonstar Arena]</v>
      </c>
    </row>
    <row r="269" spans="1:53" x14ac:dyDescent="0.25">
      <c r="A269" s="12">
        <v>315</v>
      </c>
      <c r="B269" t="s">
        <v>1222</v>
      </c>
      <c r="C269" t="s">
        <v>1223</v>
      </c>
      <c r="D269" s="3">
        <f t="shared" si="24"/>
        <v>315</v>
      </c>
      <c r="G269" s="8" t="s">
        <v>1647</v>
      </c>
      <c r="I269" t="s">
        <v>97</v>
      </c>
      <c r="J269" t="s">
        <v>97</v>
      </c>
      <c r="K269">
        <v>-1</v>
      </c>
      <c r="L269">
        <v>-1</v>
      </c>
      <c r="M269">
        <v>-1</v>
      </c>
      <c r="N269">
        <v>0</v>
      </c>
      <c r="O269" s="70" t="s">
        <v>447</v>
      </c>
      <c r="P269" s="3">
        <f>IF(AND(G269&lt;&gt;"LIBSETS_SETTYPE_BATTLEGROUND",G269&lt;&gt;"LIBSETS_SETTYPE_SPECIAL",G269&lt;&gt;"LIBSETS_SETTYPE_MYTHIC"), IF(Q269&lt;&gt;"",VLOOKUP(Q269,'ESO zone constants'!$D$2:$H$4950,5,FALSE),""),"")</f>
        <v>635</v>
      </c>
      <c r="Q269" t="str">
        <f>IF(OR(K269="",K269&lt;=0,ISERROR(K269)),IF(AND(O269&lt;&gt;"",NOT(ISERROR(O269))),O269, ""),VLOOKUP(K269,'ESO wayshrine node constants'!$A$3:$D$10003,4,FALSE))</f>
        <v>Dragonstar Arena</v>
      </c>
      <c r="S269" s="19" t="str">
        <f>IF(AND(R269&lt;&gt;"",NOT(ISERROR(R269))),R269,IF(P269&lt;&gt;"",IF(NOT(ISERROR(VLOOKUP(P269,'ESO Dungeon constants'!$D$3:$H$9999,5,FALSE))),VLOOKUP(P269,'ESO Dungeon constants'!$D$3:$I$9999,6,FALSE),VLOOKUP(P269,'ESO zone constants'!$H$2:$K$9984,4,FALSE)),""))</f>
        <v>DLC_BASE_GAME</v>
      </c>
      <c r="T269" s="3" t="str">
        <f>IF(S269&lt;&gt;"",VLOOKUP(S269,'LibSets constants'!$B$4:$C$1000,2,FALSE),"")</f>
        <v>Included in base game</v>
      </c>
      <c r="U269" s="33" t="s">
        <v>1738</v>
      </c>
      <c r="V269" s="3" t="str">
        <f>IF(U269&lt;&gt;"",IF(U269&lt;&gt;"LIBSETS_DROP_MECHANIC_MONSTER_NAME",VLOOKUP(U269,'LibSets constants'!$I$4:$L$1000,3,FALSE),""),"")</f>
        <v>Arena stage chest</v>
      </c>
      <c r="W269" s="3" t="str">
        <f>IF(U269&lt;&gt;"",IF(U269&lt;&gt;"LIBSETS_DROP_MECHANIC_MONSTER_NAME",VLOOKUP(U269,'LibSets constants'!$I$4:$L$1000,4,FALSE),""),"")</f>
        <v>Arena-Phasen Schatztruhe</v>
      </c>
      <c r="X269" s="3" t="str">
        <f>IF(G269&lt;&gt;"LIBSETS_SETTYPE_BATTLEGROUND",IF(G269&lt;&gt;"LIBSETS_SETTYPE_SPECIAL",IF(Y269&lt;&gt;"",VLOOKUP(Y269,'ESO zone constants'!$D$2:$H$4950,5,FALSE),""),""),"")</f>
        <v/>
      </c>
      <c r="AA269" s="3" t="str">
        <f>IF(Z269&lt;&gt;"",IF(Z269&lt;&gt;"LIBSETS_DROP_MECHANIC_MONSTER_NAME",VLOOKUP(Z269,'LibSets constants'!$I$4:$L$1000,3,FALSE),""),"")</f>
        <v/>
      </c>
      <c r="AB269" s="3" t="str">
        <f>IF(Z269&lt;&gt;"",IF(Z269&lt;&gt;"LIBSETS_DROP_MECHANIC_MONSTER_NAME",VLOOKUP(Z269,'LibSets constants'!$I$4:$L$1000,4,FALSE),""),"")</f>
        <v/>
      </c>
      <c r="AC269" s="3" t="str">
        <f>IF(G269&lt;&gt;"LIBSETS_SETTYPE_BATTLEGROUND",IF(G269&lt;&gt;"LIBSETS_SETTYPE_SPECIAL",IF(AD269&lt;&gt;"",VLOOKUP(AD269,'ESO zone constants'!$D$2:$H$4950,5,FALSE),""),""),"")</f>
        <v/>
      </c>
      <c r="AF269" s="3" t="str">
        <f>IF(AE269&lt;&gt;"",IF(AE269&lt;&gt;"LIBSETS_DROP_MECHANIC_MONSTER_NAME",VLOOKUP(AE269,'LibSets constants'!$I$4:$L$1000,3,FALSE),""),"")</f>
        <v/>
      </c>
      <c r="AG269" s="3" t="str">
        <f>IF(AE269&lt;&gt;"",IF(AE269&lt;&gt;"LIBSETS_DROP_MECHANIC_MONSTER_NAME",VLOOKUP(AE269,'LibSets constants'!$I$4:$L$1000,4,FALSE),""),"")</f>
        <v/>
      </c>
      <c r="AH269" s="3" t="str">
        <f>IF(G269&lt;&gt;"LIBSETS_SETTYPE_BATTLEGROUND",IF(G269&lt;&gt;"LIBSETS_SETTYPE_SPECIAL",IF(AI269&lt;&gt;"",VLOOKUP(AI269,'ESO zone constants'!$D$2:$H$4950,5,FALSE),""),""),"")</f>
        <v/>
      </c>
      <c r="AK269" s="3" t="str">
        <f>IF(AJ269&lt;&gt;"",IF(AJ269&lt;&gt;"LIBSETS_DROP_MECHANIC_MONSTER_NAME",VLOOKUP(AJ269,'LibSets constants'!$I$4:$L$1000,3,FALSE),""),"")</f>
        <v/>
      </c>
      <c r="AL269" s="3" t="str">
        <f>IF(AJ269&lt;&gt;"",IF(AJ269&lt;&gt;"LIBSETS_DROP_MECHANIC_MONSTER_NAME",VLOOKUP(AJ269,'LibSets constants'!$I$4:$L$1000,4,FALSE),""),"")</f>
        <v/>
      </c>
      <c r="AM269" s="3" t="str">
        <f>IF(G269&lt;&gt;"LIBSETS_SETTYPE_BATTLEGROUND",IF(G269&lt;&gt;"LIBSETS_SETTYPE_SPECIAL",IF(AN269&lt;&gt;"",VLOOKUP(AN269,'ESO zone constants'!$D$2:$H$4950,5,FALSE),""),""),"")</f>
        <v/>
      </c>
      <c r="AP269" s="3" t="str">
        <f>IF(AO269&lt;&gt;"",IF(AO269&lt;&gt;"LIBSETS_DROP_MECHANIC_MONSTER_NAME",VLOOKUP(AO269,'LibSets constants'!$I$4:$L$1000,3,FALSE),""),"")</f>
        <v/>
      </c>
      <c r="AQ269" s="3" t="str">
        <f>IF(AO269&lt;&gt;"",IF(AO269&lt;&gt;"LIBSETS_DROP_MECHANIC_MONSTER_NAME",VLOOKUP(AO269,'LibSets constants'!$I$4:$L$1000,4,FALSE),""),"")</f>
        <v/>
      </c>
      <c r="AR269" s="3" t="str">
        <f>IF(G269&lt;&gt;"LIBSETS_SETTYPE_BATTLEGROUND",IF(G269&lt;&gt;"LIBSETS_SETTYPE_SPECIAL",IF(AS269&lt;&gt;"",VLOOKUP(AS269,'ESO zone constants'!$D$2:$H$4950,5,FALSE),""),""),"")</f>
        <v/>
      </c>
      <c r="AU269" s="3" t="str">
        <f>IF(AT269&lt;&gt;"",IF(AT269&lt;&gt;"LIBSETS_DROP_MECHANIC_MONSTER_NAME",VLOOKUP(AT269,'LibSets constants'!$I$4:$L$1000,3,FALSE),""),"")</f>
        <v/>
      </c>
      <c r="AV269" s="3" t="str">
        <f>IF(AT269&lt;&gt;"",IF(AT269&lt;&gt;"LIBSETS_DROP_MECHANIC_MONSTER_NAME",VLOOKUP(AT269,'LibSets constants'!$I$4:$L$1000,4,FALSE),""),"")</f>
        <v/>
      </c>
      <c r="AW269" s="21" t="str">
        <f t="shared" si="25"/>
        <v>[315] = {wayshrines={-1,-1,-1,}, dlcId=DLC_BASE_GAME</v>
      </c>
      <c r="AX269" s="21" t="str">
        <f t="shared" si="26"/>
        <v>, zoneIds={635}, veteran=false</v>
      </c>
      <c r="AY269" s="21" t="str">
        <f t="shared" si="27"/>
        <v>, setType=LIBSETS_SETTYPE_ARENA</v>
      </c>
      <c r="AZ269" s="21" t="str">
        <f t="shared" si="28"/>
        <v>, dropMechanic={LIBSETS_DROP_MECHANIC_ARENA_STAGE_CHEST}},</v>
      </c>
      <c r="BA269" s="21" t="str">
        <f t="shared" si="29"/>
        <v xml:space="preserve"> --Stinging Slashes / Stechende Schnitte   [Dragonstar Arena]</v>
      </c>
    </row>
    <row r="270" spans="1:53" x14ac:dyDescent="0.25">
      <c r="A270" s="12">
        <v>316</v>
      </c>
      <c r="B270" t="s">
        <v>1224</v>
      </c>
      <c r="C270" t="s">
        <v>1225</v>
      </c>
      <c r="D270" s="3">
        <f t="shared" si="24"/>
        <v>316</v>
      </c>
      <c r="G270" s="8" t="s">
        <v>1647</v>
      </c>
      <c r="I270" t="s">
        <v>97</v>
      </c>
      <c r="J270" t="s">
        <v>97</v>
      </c>
      <c r="K270">
        <v>-1</v>
      </c>
      <c r="L270">
        <v>-1</v>
      </c>
      <c r="M270">
        <v>-1</v>
      </c>
      <c r="N270">
        <v>0</v>
      </c>
      <c r="O270" s="70" t="s">
        <v>447</v>
      </c>
      <c r="P270" s="3">
        <f>IF(AND(G270&lt;&gt;"LIBSETS_SETTYPE_BATTLEGROUND",G270&lt;&gt;"LIBSETS_SETTYPE_SPECIAL",G270&lt;&gt;"LIBSETS_SETTYPE_MYTHIC"), IF(Q270&lt;&gt;"",VLOOKUP(Q270,'ESO zone constants'!$D$2:$H$4950,5,FALSE),""),"")</f>
        <v>635</v>
      </c>
      <c r="Q270" t="str">
        <f>IF(OR(K270="",K270&lt;=0,ISERROR(K270)),IF(AND(O270&lt;&gt;"",NOT(ISERROR(O270))),O270, ""),VLOOKUP(K270,'ESO wayshrine node constants'!$A$3:$D$10003,4,FALSE))</f>
        <v>Dragonstar Arena</v>
      </c>
      <c r="S270" s="19" t="str">
        <f>IF(AND(R270&lt;&gt;"",NOT(ISERROR(R270))),R270,IF(P270&lt;&gt;"",IF(NOT(ISERROR(VLOOKUP(P270,'ESO Dungeon constants'!$D$3:$H$9999,5,FALSE))),VLOOKUP(P270,'ESO Dungeon constants'!$D$3:$I$9999,6,FALSE),VLOOKUP(P270,'ESO zone constants'!$H$2:$K$9984,4,FALSE)),""))</f>
        <v>DLC_BASE_GAME</v>
      </c>
      <c r="T270" s="3" t="str">
        <f>IF(S270&lt;&gt;"",VLOOKUP(S270,'LibSets constants'!$B$4:$C$1000,2,FALSE),"")</f>
        <v>Included in base game</v>
      </c>
      <c r="U270" s="33" t="s">
        <v>1738</v>
      </c>
      <c r="V270" s="3" t="str">
        <f>IF(U270&lt;&gt;"",IF(U270&lt;&gt;"LIBSETS_DROP_MECHANIC_MONSTER_NAME",VLOOKUP(U270,'LibSets constants'!$I$4:$L$1000,3,FALSE),""),"")</f>
        <v>Arena stage chest</v>
      </c>
      <c r="W270" s="3" t="str">
        <f>IF(U270&lt;&gt;"",IF(U270&lt;&gt;"LIBSETS_DROP_MECHANIC_MONSTER_NAME",VLOOKUP(U270,'LibSets constants'!$I$4:$L$1000,4,FALSE),""),"")</f>
        <v>Arena-Phasen Schatztruhe</v>
      </c>
      <c r="X270" s="3" t="str">
        <f>IF(G270&lt;&gt;"LIBSETS_SETTYPE_BATTLEGROUND",IF(G270&lt;&gt;"LIBSETS_SETTYPE_SPECIAL",IF(Y270&lt;&gt;"",VLOOKUP(Y270,'ESO zone constants'!$D$2:$H$4950,5,FALSE),""),""),"")</f>
        <v/>
      </c>
      <c r="AA270" s="3" t="str">
        <f>IF(Z270&lt;&gt;"",IF(Z270&lt;&gt;"LIBSETS_DROP_MECHANIC_MONSTER_NAME",VLOOKUP(Z270,'LibSets constants'!$I$4:$L$1000,3,FALSE),""),"")</f>
        <v/>
      </c>
      <c r="AB270" s="3" t="str">
        <f>IF(Z270&lt;&gt;"",IF(Z270&lt;&gt;"LIBSETS_DROP_MECHANIC_MONSTER_NAME",VLOOKUP(Z270,'LibSets constants'!$I$4:$L$1000,4,FALSE),""),"")</f>
        <v/>
      </c>
      <c r="AC270" s="3" t="str">
        <f>IF(G270&lt;&gt;"LIBSETS_SETTYPE_BATTLEGROUND",IF(G270&lt;&gt;"LIBSETS_SETTYPE_SPECIAL",IF(AD270&lt;&gt;"",VLOOKUP(AD270,'ESO zone constants'!$D$2:$H$4950,5,FALSE),""),""),"")</f>
        <v/>
      </c>
      <c r="AF270" s="3" t="str">
        <f>IF(AE270&lt;&gt;"",IF(AE270&lt;&gt;"LIBSETS_DROP_MECHANIC_MONSTER_NAME",VLOOKUP(AE270,'LibSets constants'!$I$4:$L$1000,3,FALSE),""),"")</f>
        <v/>
      </c>
      <c r="AG270" s="3" t="str">
        <f>IF(AE270&lt;&gt;"",IF(AE270&lt;&gt;"LIBSETS_DROP_MECHANIC_MONSTER_NAME",VLOOKUP(AE270,'LibSets constants'!$I$4:$L$1000,4,FALSE),""),"")</f>
        <v/>
      </c>
      <c r="AH270" s="3" t="str">
        <f>IF(G270&lt;&gt;"LIBSETS_SETTYPE_BATTLEGROUND",IF(G270&lt;&gt;"LIBSETS_SETTYPE_SPECIAL",IF(AI270&lt;&gt;"",VLOOKUP(AI270,'ESO zone constants'!$D$2:$H$4950,5,FALSE),""),""),"")</f>
        <v/>
      </c>
      <c r="AK270" s="3" t="str">
        <f>IF(AJ270&lt;&gt;"",IF(AJ270&lt;&gt;"LIBSETS_DROP_MECHANIC_MONSTER_NAME",VLOOKUP(AJ270,'LibSets constants'!$I$4:$L$1000,3,FALSE),""),"")</f>
        <v/>
      </c>
      <c r="AL270" s="3" t="str">
        <f>IF(AJ270&lt;&gt;"",IF(AJ270&lt;&gt;"LIBSETS_DROP_MECHANIC_MONSTER_NAME",VLOOKUP(AJ270,'LibSets constants'!$I$4:$L$1000,4,FALSE),""),"")</f>
        <v/>
      </c>
      <c r="AM270" s="3" t="str">
        <f>IF(G270&lt;&gt;"LIBSETS_SETTYPE_BATTLEGROUND",IF(G270&lt;&gt;"LIBSETS_SETTYPE_SPECIAL",IF(AN270&lt;&gt;"",VLOOKUP(AN270,'ESO zone constants'!$D$2:$H$4950,5,FALSE),""),""),"")</f>
        <v/>
      </c>
      <c r="AP270" s="3" t="str">
        <f>IF(AO270&lt;&gt;"",IF(AO270&lt;&gt;"LIBSETS_DROP_MECHANIC_MONSTER_NAME",VLOOKUP(AO270,'LibSets constants'!$I$4:$L$1000,3,FALSE),""),"")</f>
        <v/>
      </c>
      <c r="AQ270" s="3" t="str">
        <f>IF(AO270&lt;&gt;"",IF(AO270&lt;&gt;"LIBSETS_DROP_MECHANIC_MONSTER_NAME",VLOOKUP(AO270,'LibSets constants'!$I$4:$L$1000,4,FALSE),""),"")</f>
        <v/>
      </c>
      <c r="AR270" s="3" t="str">
        <f>IF(G270&lt;&gt;"LIBSETS_SETTYPE_BATTLEGROUND",IF(G270&lt;&gt;"LIBSETS_SETTYPE_SPECIAL",IF(AS270&lt;&gt;"",VLOOKUP(AS270,'ESO zone constants'!$D$2:$H$4950,5,FALSE),""),""),"")</f>
        <v/>
      </c>
      <c r="AU270" s="3" t="str">
        <f>IF(AT270&lt;&gt;"",IF(AT270&lt;&gt;"LIBSETS_DROP_MECHANIC_MONSTER_NAME",VLOOKUP(AT270,'LibSets constants'!$I$4:$L$1000,3,FALSE),""),"")</f>
        <v/>
      </c>
      <c r="AV270" s="3" t="str">
        <f>IF(AT270&lt;&gt;"",IF(AT270&lt;&gt;"LIBSETS_DROP_MECHANIC_MONSTER_NAME",VLOOKUP(AT270,'LibSets constants'!$I$4:$L$1000,4,FALSE),""),"")</f>
        <v/>
      </c>
      <c r="AW270" s="21" t="str">
        <f t="shared" si="25"/>
        <v>[316] = {wayshrines={-1,-1,-1,}, dlcId=DLC_BASE_GAME</v>
      </c>
      <c r="AX270" s="21" t="str">
        <f t="shared" si="26"/>
        <v>, zoneIds={635}, veteran=false</v>
      </c>
      <c r="AY270" s="21" t="str">
        <f t="shared" si="27"/>
        <v>, setType=LIBSETS_SETTYPE_ARENA</v>
      </c>
      <c r="AZ270" s="21" t="str">
        <f t="shared" si="28"/>
        <v>, dropMechanic={LIBSETS_DROP_MECHANIC_ARENA_STAGE_CHEST}},</v>
      </c>
      <c r="BA270" s="21" t="str">
        <f t="shared" si="29"/>
        <v xml:space="preserve"> --Caustic Arrow / Beißender Pfeil   [Dragonstar Arena]</v>
      </c>
    </row>
    <row r="271" spans="1:53" x14ac:dyDescent="0.25">
      <c r="A271" s="12">
        <v>317</v>
      </c>
      <c r="B271" t="s">
        <v>1226</v>
      </c>
      <c r="C271" t="s">
        <v>1227</v>
      </c>
      <c r="D271" s="3">
        <f t="shared" si="24"/>
        <v>317</v>
      </c>
      <c r="G271" s="8" t="s">
        <v>1647</v>
      </c>
      <c r="I271" t="s">
        <v>97</v>
      </c>
      <c r="J271" t="s">
        <v>97</v>
      </c>
      <c r="K271">
        <v>-1</v>
      </c>
      <c r="L271">
        <v>-1</v>
      </c>
      <c r="M271">
        <v>-1</v>
      </c>
      <c r="N271">
        <v>0</v>
      </c>
      <c r="O271" s="70" t="s">
        <v>447</v>
      </c>
      <c r="P271" s="3">
        <f>IF(AND(G271&lt;&gt;"LIBSETS_SETTYPE_BATTLEGROUND",G271&lt;&gt;"LIBSETS_SETTYPE_SPECIAL",G271&lt;&gt;"LIBSETS_SETTYPE_MYTHIC"), IF(Q271&lt;&gt;"",VLOOKUP(Q271,'ESO zone constants'!$D$2:$H$4950,5,FALSE),""),"")</f>
        <v>635</v>
      </c>
      <c r="Q271" t="str">
        <f>IF(OR(K271="",K271&lt;=0,ISERROR(K271)),IF(AND(O271&lt;&gt;"",NOT(ISERROR(O271))),O271, ""),VLOOKUP(K271,'ESO wayshrine node constants'!$A$3:$D$10003,4,FALSE))</f>
        <v>Dragonstar Arena</v>
      </c>
      <c r="S271" s="19" t="str">
        <f>IF(AND(R271&lt;&gt;"",NOT(ISERROR(R271))),R271,IF(P271&lt;&gt;"",IF(NOT(ISERROR(VLOOKUP(P271,'ESO Dungeon constants'!$D$3:$H$9999,5,FALSE))),VLOOKUP(P271,'ESO Dungeon constants'!$D$3:$I$9999,6,FALSE),VLOOKUP(P271,'ESO zone constants'!$H$2:$K$9984,4,FALSE)),""))</f>
        <v>DLC_BASE_GAME</v>
      </c>
      <c r="T271" s="3" t="str">
        <f>IF(S271&lt;&gt;"",VLOOKUP(S271,'LibSets constants'!$B$4:$C$1000,2,FALSE),"")</f>
        <v>Included in base game</v>
      </c>
      <c r="U271" s="33" t="s">
        <v>1738</v>
      </c>
      <c r="V271" s="3" t="str">
        <f>IF(U271&lt;&gt;"",IF(U271&lt;&gt;"LIBSETS_DROP_MECHANIC_MONSTER_NAME",VLOOKUP(U271,'LibSets constants'!$I$4:$L$1000,3,FALSE),""),"")</f>
        <v>Arena stage chest</v>
      </c>
      <c r="W271" s="3" t="str">
        <f>IF(U271&lt;&gt;"",IF(U271&lt;&gt;"LIBSETS_DROP_MECHANIC_MONSTER_NAME",VLOOKUP(U271,'LibSets constants'!$I$4:$L$1000,4,FALSE),""),"")</f>
        <v>Arena-Phasen Schatztruhe</v>
      </c>
      <c r="X271" s="3" t="str">
        <f>IF(G271&lt;&gt;"LIBSETS_SETTYPE_BATTLEGROUND",IF(G271&lt;&gt;"LIBSETS_SETTYPE_SPECIAL",IF(Y271&lt;&gt;"",VLOOKUP(Y271,'ESO zone constants'!$D$2:$H$4950,5,FALSE),""),""),"")</f>
        <v/>
      </c>
      <c r="AA271" s="3" t="str">
        <f>IF(Z271&lt;&gt;"",IF(Z271&lt;&gt;"LIBSETS_DROP_MECHANIC_MONSTER_NAME",VLOOKUP(Z271,'LibSets constants'!$I$4:$L$1000,3,FALSE),""),"")</f>
        <v/>
      </c>
      <c r="AB271" s="3" t="str">
        <f>IF(Z271&lt;&gt;"",IF(Z271&lt;&gt;"LIBSETS_DROP_MECHANIC_MONSTER_NAME",VLOOKUP(Z271,'LibSets constants'!$I$4:$L$1000,4,FALSE),""),"")</f>
        <v/>
      </c>
      <c r="AC271" s="3" t="str">
        <f>IF(G271&lt;&gt;"LIBSETS_SETTYPE_BATTLEGROUND",IF(G271&lt;&gt;"LIBSETS_SETTYPE_SPECIAL",IF(AD271&lt;&gt;"",VLOOKUP(AD271,'ESO zone constants'!$D$2:$H$4950,5,FALSE),""),""),"")</f>
        <v/>
      </c>
      <c r="AF271" s="3" t="str">
        <f>IF(AE271&lt;&gt;"",IF(AE271&lt;&gt;"LIBSETS_DROP_MECHANIC_MONSTER_NAME",VLOOKUP(AE271,'LibSets constants'!$I$4:$L$1000,3,FALSE),""),"")</f>
        <v/>
      </c>
      <c r="AG271" s="3" t="str">
        <f>IF(AE271&lt;&gt;"",IF(AE271&lt;&gt;"LIBSETS_DROP_MECHANIC_MONSTER_NAME",VLOOKUP(AE271,'LibSets constants'!$I$4:$L$1000,4,FALSE),""),"")</f>
        <v/>
      </c>
      <c r="AH271" s="3" t="str">
        <f>IF(G271&lt;&gt;"LIBSETS_SETTYPE_BATTLEGROUND",IF(G271&lt;&gt;"LIBSETS_SETTYPE_SPECIAL",IF(AI271&lt;&gt;"",VLOOKUP(AI271,'ESO zone constants'!$D$2:$H$4950,5,FALSE),""),""),"")</f>
        <v/>
      </c>
      <c r="AK271" s="3" t="str">
        <f>IF(AJ271&lt;&gt;"",IF(AJ271&lt;&gt;"LIBSETS_DROP_MECHANIC_MONSTER_NAME",VLOOKUP(AJ271,'LibSets constants'!$I$4:$L$1000,3,FALSE),""),"")</f>
        <v/>
      </c>
      <c r="AL271" s="3" t="str">
        <f>IF(AJ271&lt;&gt;"",IF(AJ271&lt;&gt;"LIBSETS_DROP_MECHANIC_MONSTER_NAME",VLOOKUP(AJ271,'LibSets constants'!$I$4:$L$1000,4,FALSE),""),"")</f>
        <v/>
      </c>
      <c r="AM271" s="3" t="str">
        <f>IF(G271&lt;&gt;"LIBSETS_SETTYPE_BATTLEGROUND",IF(G271&lt;&gt;"LIBSETS_SETTYPE_SPECIAL",IF(AN271&lt;&gt;"",VLOOKUP(AN271,'ESO zone constants'!$D$2:$H$4950,5,FALSE),""),""),"")</f>
        <v/>
      </c>
      <c r="AP271" s="3" t="str">
        <f>IF(AO271&lt;&gt;"",IF(AO271&lt;&gt;"LIBSETS_DROP_MECHANIC_MONSTER_NAME",VLOOKUP(AO271,'LibSets constants'!$I$4:$L$1000,3,FALSE),""),"")</f>
        <v/>
      </c>
      <c r="AQ271" s="3" t="str">
        <f>IF(AO271&lt;&gt;"",IF(AO271&lt;&gt;"LIBSETS_DROP_MECHANIC_MONSTER_NAME",VLOOKUP(AO271,'LibSets constants'!$I$4:$L$1000,4,FALSE),""),"")</f>
        <v/>
      </c>
      <c r="AR271" s="3" t="str">
        <f>IF(G271&lt;&gt;"LIBSETS_SETTYPE_BATTLEGROUND",IF(G271&lt;&gt;"LIBSETS_SETTYPE_SPECIAL",IF(AS271&lt;&gt;"",VLOOKUP(AS271,'ESO zone constants'!$D$2:$H$4950,5,FALSE),""),""),"")</f>
        <v/>
      </c>
      <c r="AU271" s="3" t="str">
        <f>IF(AT271&lt;&gt;"",IF(AT271&lt;&gt;"LIBSETS_DROP_MECHANIC_MONSTER_NAME",VLOOKUP(AT271,'LibSets constants'!$I$4:$L$1000,3,FALSE),""),"")</f>
        <v/>
      </c>
      <c r="AV271" s="3" t="str">
        <f>IF(AT271&lt;&gt;"",IF(AT271&lt;&gt;"LIBSETS_DROP_MECHANIC_MONSTER_NAME",VLOOKUP(AT271,'LibSets constants'!$I$4:$L$1000,4,FALSE),""),"")</f>
        <v/>
      </c>
      <c r="AW271" s="21" t="str">
        <f t="shared" si="25"/>
        <v>[317] = {wayshrines={-1,-1,-1,}, dlcId=DLC_BASE_GAME</v>
      </c>
      <c r="AX271" s="21" t="str">
        <f t="shared" si="26"/>
        <v>, zoneIds={635}, veteran=false</v>
      </c>
      <c r="AY271" s="21" t="str">
        <f t="shared" si="27"/>
        <v>, setType=LIBSETS_SETTYPE_ARENA</v>
      </c>
      <c r="AZ271" s="21" t="str">
        <f t="shared" si="28"/>
        <v>, dropMechanic={LIBSETS_DROP_MECHANIC_ARENA_STAGE_CHEST}},</v>
      </c>
      <c r="BA271" s="21" t="str">
        <f t="shared" si="29"/>
        <v xml:space="preserve"> --Destructive Impact / Zerstörerischer Einschlag   [Dragonstar Arena]</v>
      </c>
    </row>
    <row r="272" spans="1:53" x14ac:dyDescent="0.25">
      <c r="A272" s="12">
        <v>318</v>
      </c>
      <c r="B272" t="s">
        <v>1228</v>
      </c>
      <c r="C272" t="s">
        <v>1229</v>
      </c>
      <c r="D272" s="3">
        <f t="shared" si="24"/>
        <v>318</v>
      </c>
      <c r="G272" s="8" t="s">
        <v>1647</v>
      </c>
      <c r="I272" t="s">
        <v>97</v>
      </c>
      <c r="J272" t="s">
        <v>97</v>
      </c>
      <c r="K272">
        <v>-1</v>
      </c>
      <c r="L272">
        <v>-1</v>
      </c>
      <c r="M272">
        <v>-1</v>
      </c>
      <c r="N272">
        <v>0</v>
      </c>
      <c r="O272" s="70" t="s">
        <v>447</v>
      </c>
      <c r="P272" s="3">
        <f>IF(AND(G272&lt;&gt;"LIBSETS_SETTYPE_BATTLEGROUND",G272&lt;&gt;"LIBSETS_SETTYPE_SPECIAL",G272&lt;&gt;"LIBSETS_SETTYPE_MYTHIC"), IF(Q272&lt;&gt;"",VLOOKUP(Q272,'ESO zone constants'!$D$2:$H$4950,5,FALSE),""),"")</f>
        <v>635</v>
      </c>
      <c r="Q272" t="str">
        <f>IF(OR(K272="",K272&lt;=0,ISERROR(K272)),IF(AND(O272&lt;&gt;"",NOT(ISERROR(O272))),O272, ""),VLOOKUP(K272,'ESO wayshrine node constants'!$A$3:$D$10003,4,FALSE))</f>
        <v>Dragonstar Arena</v>
      </c>
      <c r="S272" s="19" t="str">
        <f>IF(AND(R272&lt;&gt;"",NOT(ISERROR(R272))),R272,IF(P272&lt;&gt;"",IF(NOT(ISERROR(VLOOKUP(P272,'ESO Dungeon constants'!$D$3:$H$9999,5,FALSE))),VLOOKUP(P272,'ESO Dungeon constants'!$D$3:$I$9999,6,FALSE),VLOOKUP(P272,'ESO zone constants'!$H$2:$K$9984,4,FALSE)),""))</f>
        <v>DLC_BASE_GAME</v>
      </c>
      <c r="T272" s="3" t="str">
        <f>IF(S272&lt;&gt;"",VLOOKUP(S272,'LibSets constants'!$B$4:$C$1000,2,FALSE),"")</f>
        <v>Included in base game</v>
      </c>
      <c r="U272" s="33" t="s">
        <v>1738</v>
      </c>
      <c r="V272" s="3" t="str">
        <f>IF(U272&lt;&gt;"",IF(U272&lt;&gt;"LIBSETS_DROP_MECHANIC_MONSTER_NAME",VLOOKUP(U272,'LibSets constants'!$I$4:$L$1000,3,FALSE),""),"")</f>
        <v>Arena stage chest</v>
      </c>
      <c r="W272" s="3" t="str">
        <f>IF(U272&lt;&gt;"",IF(U272&lt;&gt;"LIBSETS_DROP_MECHANIC_MONSTER_NAME",VLOOKUP(U272,'LibSets constants'!$I$4:$L$1000,4,FALSE),""),"")</f>
        <v>Arena-Phasen Schatztruhe</v>
      </c>
      <c r="X272" s="3" t="str">
        <f>IF(G272&lt;&gt;"LIBSETS_SETTYPE_BATTLEGROUND",IF(G272&lt;&gt;"LIBSETS_SETTYPE_SPECIAL",IF(Y272&lt;&gt;"",VLOOKUP(Y272,'ESO zone constants'!$D$2:$H$4950,5,FALSE),""),""),"")</f>
        <v/>
      </c>
      <c r="AA272" s="3" t="str">
        <f>IF(Z272&lt;&gt;"",IF(Z272&lt;&gt;"LIBSETS_DROP_MECHANIC_MONSTER_NAME",VLOOKUP(Z272,'LibSets constants'!$I$4:$L$1000,3,FALSE),""),"")</f>
        <v/>
      </c>
      <c r="AB272" s="3" t="str">
        <f>IF(Z272&lt;&gt;"",IF(Z272&lt;&gt;"LIBSETS_DROP_MECHANIC_MONSTER_NAME",VLOOKUP(Z272,'LibSets constants'!$I$4:$L$1000,4,FALSE),""),"")</f>
        <v/>
      </c>
      <c r="AC272" s="3" t="str">
        <f>IF(G272&lt;&gt;"LIBSETS_SETTYPE_BATTLEGROUND",IF(G272&lt;&gt;"LIBSETS_SETTYPE_SPECIAL",IF(AD272&lt;&gt;"",VLOOKUP(AD272,'ESO zone constants'!$D$2:$H$4950,5,FALSE),""),""),"")</f>
        <v/>
      </c>
      <c r="AF272" s="3" t="str">
        <f>IF(AE272&lt;&gt;"",IF(AE272&lt;&gt;"LIBSETS_DROP_MECHANIC_MONSTER_NAME",VLOOKUP(AE272,'LibSets constants'!$I$4:$L$1000,3,FALSE),""),"")</f>
        <v/>
      </c>
      <c r="AG272" s="3" t="str">
        <f>IF(AE272&lt;&gt;"",IF(AE272&lt;&gt;"LIBSETS_DROP_MECHANIC_MONSTER_NAME",VLOOKUP(AE272,'LibSets constants'!$I$4:$L$1000,4,FALSE),""),"")</f>
        <v/>
      </c>
      <c r="AH272" s="3" t="str">
        <f>IF(G272&lt;&gt;"LIBSETS_SETTYPE_BATTLEGROUND",IF(G272&lt;&gt;"LIBSETS_SETTYPE_SPECIAL",IF(AI272&lt;&gt;"",VLOOKUP(AI272,'ESO zone constants'!$D$2:$H$4950,5,FALSE),""),""),"")</f>
        <v/>
      </c>
      <c r="AK272" s="3" t="str">
        <f>IF(AJ272&lt;&gt;"",IF(AJ272&lt;&gt;"LIBSETS_DROP_MECHANIC_MONSTER_NAME",VLOOKUP(AJ272,'LibSets constants'!$I$4:$L$1000,3,FALSE),""),"")</f>
        <v/>
      </c>
      <c r="AL272" s="3" t="str">
        <f>IF(AJ272&lt;&gt;"",IF(AJ272&lt;&gt;"LIBSETS_DROP_MECHANIC_MONSTER_NAME",VLOOKUP(AJ272,'LibSets constants'!$I$4:$L$1000,4,FALSE),""),"")</f>
        <v/>
      </c>
      <c r="AM272" s="3" t="str">
        <f>IF(G272&lt;&gt;"LIBSETS_SETTYPE_BATTLEGROUND",IF(G272&lt;&gt;"LIBSETS_SETTYPE_SPECIAL",IF(AN272&lt;&gt;"",VLOOKUP(AN272,'ESO zone constants'!$D$2:$H$4950,5,FALSE),""),""),"")</f>
        <v/>
      </c>
      <c r="AP272" s="3" t="str">
        <f>IF(AO272&lt;&gt;"",IF(AO272&lt;&gt;"LIBSETS_DROP_MECHANIC_MONSTER_NAME",VLOOKUP(AO272,'LibSets constants'!$I$4:$L$1000,3,FALSE),""),"")</f>
        <v/>
      </c>
      <c r="AQ272" s="3" t="str">
        <f>IF(AO272&lt;&gt;"",IF(AO272&lt;&gt;"LIBSETS_DROP_MECHANIC_MONSTER_NAME",VLOOKUP(AO272,'LibSets constants'!$I$4:$L$1000,4,FALSE),""),"")</f>
        <v/>
      </c>
      <c r="AR272" s="3" t="str">
        <f>IF(G272&lt;&gt;"LIBSETS_SETTYPE_BATTLEGROUND",IF(G272&lt;&gt;"LIBSETS_SETTYPE_SPECIAL",IF(AS272&lt;&gt;"",VLOOKUP(AS272,'ESO zone constants'!$D$2:$H$4950,5,FALSE),""),""),"")</f>
        <v/>
      </c>
      <c r="AU272" s="3" t="str">
        <f>IF(AT272&lt;&gt;"",IF(AT272&lt;&gt;"LIBSETS_DROP_MECHANIC_MONSTER_NAME",VLOOKUP(AT272,'LibSets constants'!$I$4:$L$1000,3,FALSE),""),"")</f>
        <v/>
      </c>
      <c r="AV272" s="3" t="str">
        <f>IF(AT272&lt;&gt;"",IF(AT272&lt;&gt;"LIBSETS_DROP_MECHANIC_MONSTER_NAME",VLOOKUP(AT272,'LibSets constants'!$I$4:$L$1000,4,FALSE),""),"")</f>
        <v/>
      </c>
      <c r="AW272" s="21" t="str">
        <f t="shared" si="25"/>
        <v>[318] = {wayshrines={-1,-1,-1,}, dlcId=DLC_BASE_GAME</v>
      </c>
      <c r="AX272" s="21" t="str">
        <f t="shared" si="26"/>
        <v>, zoneIds={635}, veteran=false</v>
      </c>
      <c r="AY272" s="21" t="str">
        <f t="shared" si="27"/>
        <v>, setType=LIBSETS_SETTYPE_ARENA</v>
      </c>
      <c r="AZ272" s="21" t="str">
        <f t="shared" si="28"/>
        <v>, dropMechanic={LIBSETS_DROP_MECHANIC_ARENA_STAGE_CHEST}},</v>
      </c>
      <c r="BA272" s="21" t="str">
        <f t="shared" si="29"/>
        <v xml:space="preserve"> --Grand Rejuvenation / Große Verjüngung   [Dragonstar Arena]</v>
      </c>
    </row>
    <row r="273" spans="1:53" x14ac:dyDescent="0.25">
      <c r="A273" s="12">
        <v>320</v>
      </c>
      <c r="B273" t="s">
        <v>1230</v>
      </c>
      <c r="C273" t="s">
        <v>1231</v>
      </c>
      <c r="D273" s="3">
        <f t="shared" si="24"/>
        <v>320</v>
      </c>
      <c r="G273" s="8" t="s">
        <v>1655</v>
      </c>
      <c r="I273" t="s">
        <v>97</v>
      </c>
      <c r="J273" t="s">
        <v>97</v>
      </c>
      <c r="K273">
        <v>-1</v>
      </c>
      <c r="L273">
        <v>-1</v>
      </c>
      <c r="M273">
        <v>-1</v>
      </c>
      <c r="N273">
        <v>0</v>
      </c>
      <c r="O273" s="70" t="s">
        <v>538</v>
      </c>
      <c r="P273" s="3">
        <f>IF(AND(G273&lt;&gt;"LIBSETS_SETTYPE_BATTLEGROUND",G273&lt;&gt;"LIBSETS_SETTYPE_SPECIAL",G273&lt;&gt;"LIBSETS_SETTYPE_MYTHIC"), IF(Q273&lt;&gt;"",VLOOKUP(Q273,'ESO zone constants'!$D$2:$H$4950,5,FALSE),""),"")</f>
        <v>849</v>
      </c>
      <c r="Q273" t="str">
        <f>IF(OR(K273="",K273&lt;=0,ISERROR(K273)),IF(AND(O273&lt;&gt;"",NOT(ISERROR(O273))),O273, ""),VLOOKUP(K273,'ESO wayshrine node constants'!$A$3:$D$10003,4,FALSE))</f>
        <v>Vvardenfell</v>
      </c>
      <c r="S273" s="19" t="str">
        <f>IF(AND(R273&lt;&gt;"",NOT(ISERROR(R273))),R273,IF(P273&lt;&gt;"",IF(NOT(ISERROR(VLOOKUP(P273,'ESO Dungeon constants'!$D$3:$H$9999,5,FALSE))),VLOOKUP(P273,'ESO Dungeon constants'!$D$3:$I$9999,6,FALSE),VLOOKUP(P273,'ESO zone constants'!$H$2:$K$9984,4,FALSE)),""))</f>
        <v>DLC_MORROWIND</v>
      </c>
      <c r="T273" s="3" t="str">
        <f>IF(S273&lt;&gt;"",VLOOKUP(S273,'LibSets constants'!$B$4:$C$1000,2,FALSE),"")</f>
        <v>Morrowind</v>
      </c>
      <c r="U273" s="33" t="s">
        <v>1742</v>
      </c>
      <c r="V273" s="44" t="str">
        <f>IF(U273&lt;&gt;"",IF(U273&lt;&gt;"LIBSETS_DROP_MECHANIC_MONSTER_NAME",VLOOKUP(U273,'LibSets constants'!$I$4:$L$1000,3,FALSE),""),"")</f>
        <v>Delve bosses have a chance to drop a waist or feet.</v>
      </c>
      <c r="W273" s="44" t="str">
        <f>IF(U273&lt;&gt;"",IF(U273&lt;&gt;"LIBSETS_DROP_MECHANIC_MONSTER_NAME",VLOOKUP(U273,'LibSets constants'!$I$4:$L$1000,4,FALSE),""),"")</f>
        <v>Bosse in Gewölben haben die Chance, eine Taille oder Füße fallen zu lassen.</v>
      </c>
      <c r="X273" s="3" t="str">
        <f>IF(G273&lt;&gt;"LIBSETS_SETTYPE_BATTLEGROUND",IF(G273&lt;&gt;"LIBSETS_SETTYPE_SPECIAL",IF(Y273&lt;&gt;"",VLOOKUP(Y273,'ESO zone constants'!$D$2:$H$4950,5,FALSE),""),""),"")</f>
        <v/>
      </c>
      <c r="Z273" s="45" t="s">
        <v>1743</v>
      </c>
      <c r="AA273" s="44" t="str">
        <f>IF(Z273&lt;&gt;"",IF(Z273&lt;&gt;"LIBSETS_DROP_MECHANIC_MONSTER_NAME",VLOOKUP(Z273,'LibSets constants'!$I$4:$L$1000,3,FALSE),""),"")</f>
        <v>Overland group bosses have a 100% chance to drop head, chest, legs, or weapon.</v>
      </c>
      <c r="AB273" s="44" t="str">
        <f>IF(Z273&lt;&gt;"",IF(Z273&lt;&gt;"LIBSETS_DROP_MECHANIC_MONSTER_NAME",VLOOKUP(Z273,'LibSets constants'!$I$4:$L$1000,4,FALSE),""),"")</f>
        <v>Überland Gruppenbosse haben eine Chance von 100%, Kopf, Brust, Beine oder Waffen fallen zu lassen.</v>
      </c>
      <c r="AC273" s="3" t="str">
        <f>IF(G273&lt;&gt;"LIBSETS_SETTYPE_BATTLEGROUND",IF(G273&lt;&gt;"LIBSETS_SETTYPE_SPECIAL",IF(AD273&lt;&gt;"",VLOOKUP(AD273,'ESO zone constants'!$D$2:$H$4950,5,FALSE),""),""),"")</f>
        <v/>
      </c>
      <c r="AE273" s="45" t="s">
        <v>1744</v>
      </c>
      <c r="AF273" s="44" t="str">
        <f>IF(AE273&lt;&gt;"",IF(AE273&lt;&gt;"LIBSETS_DROP_MECHANIC_MONSTER_NAME",VLOOKUP(AE273,'LibSets constants'!$I$4:$L$1000,3,FALSE),""),"")</f>
        <v>Public dungeon bosses have a chance to drop a shoulder, hand, or weapon.</v>
      </c>
      <c r="AG273" s="44" t="str">
        <f>IF(AE273&lt;&gt;"",IF(AE273&lt;&gt;"LIBSETS_DROP_MECHANIC_MONSTER_NAME",VLOOKUP(AE273,'LibSets constants'!$I$4:$L$1000,4,FALSE),""),"")</f>
        <v>Öffentliche Dungeon-Bosse haben die Möglichkeit, eine Schulter, Handschuhe oder eine Waffe fallen zu lassen.</v>
      </c>
      <c r="AH273" s="3" t="str">
        <f>IF(G273&lt;&gt;"LIBSETS_SETTYPE_BATTLEGROUND",IF(G273&lt;&gt;"LIBSETS_SETTYPE_SPECIAL",IF(AI273&lt;&gt;"",VLOOKUP(AI273,'ESO zone constants'!$D$2:$H$4950,5,FALSE),""),""),"")</f>
        <v/>
      </c>
      <c r="AJ273" s="45" t="s">
        <v>1745</v>
      </c>
      <c r="AK273" s="44" t="str">
        <f>IF(AJ273&lt;&gt;"",IF(AJ273&lt;&gt;"LIBSETS_DROP_MECHANIC_MONSTER_NAME",VLOOKUP(AJ273,'LibSets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3" s="44" t="str">
        <f>IF(AJ273&lt;&gt;"",IF(AJ273&lt;&gt;"LIBSETS_DROP_MECHANIC_MONSTER_NAME",VLOOKUP(AJ273,'LibSets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3" s="3" t="str">
        <f>IF(G273&lt;&gt;"LIBSETS_SETTYPE_BATTLEGROUND",IF(G273&lt;&gt;"LIBSETS_SETTYPE_SPECIAL",IF(AN273&lt;&gt;"",VLOOKUP(AN273,'ESO zone constants'!$D$2:$H$4950,5,FALSE),""),""),"")</f>
        <v/>
      </c>
      <c r="AO273" s="45"/>
      <c r="AP273" s="44" t="str">
        <f>IF(AO273&lt;&gt;"",IF(AO273&lt;&gt;"LIBSETS_DROP_MECHANIC_MONSTER_NAME",VLOOKUP(AO273,'LibSets constants'!$I$4:$L$1000,3,FALSE),""),"")</f>
        <v/>
      </c>
      <c r="AQ273" s="44" t="str">
        <f>IF(AO273&lt;&gt;"",IF(AO273&lt;&gt;"LIBSETS_DROP_MECHANIC_MONSTER_NAME",VLOOKUP(AO273,'LibSets constants'!$I$4:$L$1000,4,FALSE),""),"")</f>
        <v/>
      </c>
      <c r="AR273" s="3" t="str">
        <f>IF(G273&lt;&gt;"LIBSETS_SETTYPE_BATTLEGROUND",IF(G273&lt;&gt;"LIBSETS_SETTYPE_SPECIAL",IF(AS273&lt;&gt;"",VLOOKUP(AS273,'ESO zone constants'!$D$2:$H$4950,5,FALSE),""),""),"")</f>
        <v/>
      </c>
      <c r="AT273" s="45"/>
      <c r="AU273" s="44" t="str">
        <f>IF(AT273&lt;&gt;"",IF(AT273&lt;&gt;"LIBSETS_DROP_MECHANIC_MONSTER_NAME",VLOOKUP(AT273,'LibSets constants'!$I$4:$L$1000,3,FALSE),""),"")</f>
        <v/>
      </c>
      <c r="AV273" s="44" t="str">
        <f>IF(AT273&lt;&gt;"",IF(AT273&lt;&gt;"LIBSETS_DROP_MECHANIC_MONSTER_NAME",VLOOKUP(AT273,'LibSets constants'!$I$4:$L$1000,4,FALSE),""),"")</f>
        <v/>
      </c>
      <c r="AW273" s="21" t="str">
        <f t="shared" si="25"/>
        <v>[320] = {wayshrines={-1,-1,-1,}, dlcId=DLC_MORROWIND</v>
      </c>
      <c r="AX273" s="21" t="str">
        <f t="shared" si="26"/>
        <v>, zoneIds={849}, veteran=false</v>
      </c>
      <c r="AY273" s="21" t="str">
        <f t="shared" si="27"/>
        <v>, setType=LIBSETS_SETTYPE_OVERLAND</v>
      </c>
      <c r="AZ273" s="21" t="str">
        <f t="shared" si="28"/>
        <v>, dropMechanic={LIBSETS_DROP_MECHANIC_OVERLAND_BOSS_DELVE,LIBSETS_DROP_MECHANIC_OVERLAND_WORLDBOSS,LIBSETS_DROP_MECHANIC_OVERLAND_BOSS_PUBLIC_DUNGEON,LIBSETS_DROP_MECHANIC_OVERLAND_CHEST}},</v>
      </c>
      <c r="BA273" s="21" t="str">
        <f t="shared" si="29"/>
        <v xml:space="preserve"> --War Maiden / Kriegsjungfer   [Vvardenfell]</v>
      </c>
    </row>
    <row r="274" spans="1:53" x14ac:dyDescent="0.25">
      <c r="A274" s="12">
        <v>321</v>
      </c>
      <c r="B274" t="s">
        <v>1232</v>
      </c>
      <c r="C274" t="s">
        <v>1233</v>
      </c>
      <c r="D274" s="3">
        <f t="shared" si="24"/>
        <v>321</v>
      </c>
      <c r="G274" s="8" t="s">
        <v>1655</v>
      </c>
      <c r="I274" t="s">
        <v>97</v>
      </c>
      <c r="J274" t="s">
        <v>97</v>
      </c>
      <c r="K274">
        <v>-1</v>
      </c>
      <c r="L274">
        <v>-1</v>
      </c>
      <c r="M274">
        <v>-1</v>
      </c>
      <c r="N274">
        <v>0</v>
      </c>
      <c r="O274" s="70" t="s">
        <v>538</v>
      </c>
      <c r="P274" s="3">
        <f>IF(AND(G274&lt;&gt;"LIBSETS_SETTYPE_BATTLEGROUND",G274&lt;&gt;"LIBSETS_SETTYPE_SPECIAL",G274&lt;&gt;"LIBSETS_SETTYPE_MYTHIC"), IF(Q274&lt;&gt;"",VLOOKUP(Q274,'ESO zone constants'!$D$2:$H$4950,5,FALSE),""),"")</f>
        <v>849</v>
      </c>
      <c r="Q274" t="str">
        <f>IF(OR(K274="",K274&lt;=0,ISERROR(K274)),IF(AND(O274&lt;&gt;"",NOT(ISERROR(O274))),O274, ""),VLOOKUP(K274,'ESO wayshrine node constants'!$A$3:$D$10003,4,FALSE))</f>
        <v>Vvardenfell</v>
      </c>
      <c r="S274" s="19" t="str">
        <f>IF(AND(R274&lt;&gt;"",NOT(ISERROR(R274))),R274,IF(P274&lt;&gt;"",IF(NOT(ISERROR(VLOOKUP(P274,'ESO Dungeon constants'!$D$3:$H$9999,5,FALSE))),VLOOKUP(P274,'ESO Dungeon constants'!$D$3:$I$9999,6,FALSE),VLOOKUP(P274,'ESO zone constants'!$H$2:$K$9984,4,FALSE)),""))</f>
        <v>DLC_MORROWIND</v>
      </c>
      <c r="T274" s="3" t="str">
        <f>IF(S274&lt;&gt;"",VLOOKUP(S274,'LibSets constants'!$B$4:$C$1000,2,FALSE),"")</f>
        <v>Morrowind</v>
      </c>
      <c r="U274" s="33" t="s">
        <v>1742</v>
      </c>
      <c r="V274" s="44" t="str">
        <f>IF(U274&lt;&gt;"",IF(U274&lt;&gt;"LIBSETS_DROP_MECHANIC_MONSTER_NAME",VLOOKUP(U274,'LibSets constants'!$I$4:$L$1000,3,FALSE),""),"")</f>
        <v>Delve bosses have a chance to drop a waist or feet.</v>
      </c>
      <c r="W274" s="44" t="str">
        <f>IF(U274&lt;&gt;"",IF(U274&lt;&gt;"LIBSETS_DROP_MECHANIC_MONSTER_NAME",VLOOKUP(U274,'LibSets constants'!$I$4:$L$1000,4,FALSE),""),"")</f>
        <v>Bosse in Gewölben haben die Chance, eine Taille oder Füße fallen zu lassen.</v>
      </c>
      <c r="X274" s="3" t="str">
        <f>IF(G274&lt;&gt;"LIBSETS_SETTYPE_BATTLEGROUND",IF(G274&lt;&gt;"LIBSETS_SETTYPE_SPECIAL",IF(Y274&lt;&gt;"",VLOOKUP(Y274,'ESO zone constants'!$D$2:$H$4950,5,FALSE),""),""),"")</f>
        <v/>
      </c>
      <c r="Z274" s="45" t="s">
        <v>1743</v>
      </c>
      <c r="AA274" s="44" t="str">
        <f>IF(Z274&lt;&gt;"",IF(Z274&lt;&gt;"LIBSETS_DROP_MECHANIC_MONSTER_NAME",VLOOKUP(Z274,'LibSets constants'!$I$4:$L$1000,3,FALSE),""),"")</f>
        <v>Overland group bosses have a 100% chance to drop head, chest, legs, or weapon.</v>
      </c>
      <c r="AB274" s="44" t="str">
        <f>IF(Z274&lt;&gt;"",IF(Z274&lt;&gt;"LIBSETS_DROP_MECHANIC_MONSTER_NAME",VLOOKUP(Z274,'LibSets constants'!$I$4:$L$1000,4,FALSE),""),"")</f>
        <v>Überland Gruppenbosse haben eine Chance von 100%, Kopf, Brust, Beine oder Waffen fallen zu lassen.</v>
      </c>
      <c r="AC274" s="3" t="str">
        <f>IF(G274&lt;&gt;"LIBSETS_SETTYPE_BATTLEGROUND",IF(G274&lt;&gt;"LIBSETS_SETTYPE_SPECIAL",IF(AD274&lt;&gt;"",VLOOKUP(AD274,'ESO zone constants'!$D$2:$H$4950,5,FALSE),""),""),"")</f>
        <v/>
      </c>
      <c r="AE274" s="45" t="s">
        <v>1744</v>
      </c>
      <c r="AF274" s="44" t="str">
        <f>IF(AE274&lt;&gt;"",IF(AE274&lt;&gt;"LIBSETS_DROP_MECHANIC_MONSTER_NAME",VLOOKUP(AE274,'LibSets constants'!$I$4:$L$1000,3,FALSE),""),"")</f>
        <v>Public dungeon bosses have a chance to drop a shoulder, hand, or weapon.</v>
      </c>
      <c r="AG274" s="44" t="str">
        <f>IF(AE274&lt;&gt;"",IF(AE274&lt;&gt;"LIBSETS_DROP_MECHANIC_MONSTER_NAME",VLOOKUP(AE274,'LibSets constants'!$I$4:$L$1000,4,FALSE),""),"")</f>
        <v>Öffentliche Dungeon-Bosse haben die Möglichkeit, eine Schulter, Handschuhe oder eine Waffe fallen zu lassen.</v>
      </c>
      <c r="AH274" s="3" t="str">
        <f>IF(G274&lt;&gt;"LIBSETS_SETTYPE_BATTLEGROUND",IF(G274&lt;&gt;"LIBSETS_SETTYPE_SPECIAL",IF(AI274&lt;&gt;"",VLOOKUP(AI274,'ESO zone constants'!$D$2:$H$4950,5,FALSE),""),""),"")</f>
        <v/>
      </c>
      <c r="AJ274" s="45" t="s">
        <v>1745</v>
      </c>
      <c r="AK274" s="44" t="str">
        <f>IF(AJ274&lt;&gt;"",IF(AJ274&lt;&gt;"LIBSETS_DROP_MECHANIC_MONSTER_NAME",VLOOKUP(AJ274,'LibSets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4" s="44" t="str">
        <f>IF(AJ274&lt;&gt;"",IF(AJ274&lt;&gt;"LIBSETS_DROP_MECHANIC_MONSTER_NAME",VLOOKUP(AJ274,'LibSets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4" s="3" t="str">
        <f>IF(G274&lt;&gt;"LIBSETS_SETTYPE_BATTLEGROUND",IF(G274&lt;&gt;"LIBSETS_SETTYPE_SPECIAL",IF(AN274&lt;&gt;"",VLOOKUP(AN274,'ESO zone constants'!$D$2:$H$4950,5,FALSE),""),""),"")</f>
        <v/>
      </c>
      <c r="AO274" s="45"/>
      <c r="AP274" s="44" t="str">
        <f>IF(AO274&lt;&gt;"",IF(AO274&lt;&gt;"LIBSETS_DROP_MECHANIC_MONSTER_NAME",VLOOKUP(AO274,'LibSets constants'!$I$4:$L$1000,3,FALSE),""),"")</f>
        <v/>
      </c>
      <c r="AQ274" s="44" t="str">
        <f>IF(AO274&lt;&gt;"",IF(AO274&lt;&gt;"LIBSETS_DROP_MECHANIC_MONSTER_NAME",VLOOKUP(AO274,'LibSets constants'!$I$4:$L$1000,4,FALSE),""),"")</f>
        <v/>
      </c>
      <c r="AR274" s="3" t="str">
        <f>IF(G274&lt;&gt;"LIBSETS_SETTYPE_BATTLEGROUND",IF(G274&lt;&gt;"LIBSETS_SETTYPE_SPECIAL",IF(AS274&lt;&gt;"",VLOOKUP(AS274,'ESO zone constants'!$D$2:$H$4950,5,FALSE),""),""),"")</f>
        <v/>
      </c>
      <c r="AT274" s="45"/>
      <c r="AU274" s="44" t="str">
        <f>IF(AT274&lt;&gt;"",IF(AT274&lt;&gt;"LIBSETS_DROP_MECHANIC_MONSTER_NAME",VLOOKUP(AT274,'LibSets constants'!$I$4:$L$1000,3,FALSE),""),"")</f>
        <v/>
      </c>
      <c r="AV274" s="44" t="str">
        <f>IF(AT274&lt;&gt;"",IF(AT274&lt;&gt;"LIBSETS_DROP_MECHANIC_MONSTER_NAME",VLOOKUP(AT274,'LibSets constants'!$I$4:$L$1000,4,FALSE),""),"")</f>
        <v/>
      </c>
      <c r="AW274" s="21" t="str">
        <f t="shared" si="25"/>
        <v>[321] = {wayshrines={-1,-1,-1,}, dlcId=DLC_MORROWIND</v>
      </c>
      <c r="AX274" s="21" t="str">
        <f t="shared" si="26"/>
        <v>, zoneIds={849}, veteran=false</v>
      </c>
      <c r="AY274" s="21" t="str">
        <f t="shared" si="27"/>
        <v>, setType=LIBSETS_SETTYPE_OVERLAND</v>
      </c>
      <c r="AZ274" s="21" t="str">
        <f t="shared" si="28"/>
        <v>, dropMechanic={LIBSETS_DROP_MECHANIC_OVERLAND_BOSS_DELVE,LIBSETS_DROP_MECHANIC_OVERLAND_WORLDBOSS,LIBSETS_DROP_MECHANIC_OVERLAND_BOSS_PUBLIC_DUNGEON,LIBSETS_DROP_MECHANIC_OVERLAND_CHEST}},</v>
      </c>
      <c r="BA274" s="21" t="str">
        <f t="shared" si="29"/>
        <v xml:space="preserve"> --Defiler / Schänder   [Vvardenfell]</v>
      </c>
    </row>
    <row r="275" spans="1:53" x14ac:dyDescent="0.25">
      <c r="A275" s="12">
        <v>322</v>
      </c>
      <c r="B275" t="s">
        <v>1234</v>
      </c>
      <c r="C275" t="s">
        <v>1235</v>
      </c>
      <c r="D275" s="3">
        <f t="shared" si="24"/>
        <v>322</v>
      </c>
      <c r="G275" s="8" t="s">
        <v>1655</v>
      </c>
      <c r="I275" t="s">
        <v>97</v>
      </c>
      <c r="J275" t="s">
        <v>97</v>
      </c>
      <c r="K275">
        <v>-1</v>
      </c>
      <c r="L275">
        <v>-1</v>
      </c>
      <c r="M275">
        <v>-1</v>
      </c>
      <c r="N275">
        <v>0</v>
      </c>
      <c r="O275" s="70" t="s">
        <v>538</v>
      </c>
      <c r="P275" s="3">
        <f>IF(AND(G275&lt;&gt;"LIBSETS_SETTYPE_BATTLEGROUND",G275&lt;&gt;"LIBSETS_SETTYPE_SPECIAL",G275&lt;&gt;"LIBSETS_SETTYPE_MYTHIC"), IF(Q275&lt;&gt;"",VLOOKUP(Q275,'ESO zone constants'!$D$2:$H$4950,5,FALSE),""),"")</f>
        <v>849</v>
      </c>
      <c r="Q275" t="str">
        <f>IF(OR(K275="",K275&lt;=0,ISERROR(K275)),IF(AND(O275&lt;&gt;"",NOT(ISERROR(O275))),O275, ""),VLOOKUP(K275,'ESO wayshrine node constants'!$A$3:$D$10003,4,FALSE))</f>
        <v>Vvardenfell</v>
      </c>
      <c r="S275" s="19" t="str">
        <f>IF(AND(R275&lt;&gt;"",NOT(ISERROR(R275))),R275,IF(P275&lt;&gt;"",IF(NOT(ISERROR(VLOOKUP(P275,'ESO Dungeon constants'!$D$3:$H$9999,5,FALSE))),VLOOKUP(P275,'ESO Dungeon constants'!$D$3:$I$9999,6,FALSE),VLOOKUP(P275,'ESO zone constants'!$H$2:$K$9984,4,FALSE)),""))</f>
        <v>DLC_MORROWIND</v>
      </c>
      <c r="T275" s="3" t="str">
        <f>IF(S275&lt;&gt;"",VLOOKUP(S275,'LibSets constants'!$B$4:$C$1000,2,FALSE),"")</f>
        <v>Morrowind</v>
      </c>
      <c r="U275" s="33" t="s">
        <v>1742</v>
      </c>
      <c r="V275" s="44" t="str">
        <f>IF(U275&lt;&gt;"",IF(U275&lt;&gt;"LIBSETS_DROP_MECHANIC_MONSTER_NAME",VLOOKUP(U275,'LibSets constants'!$I$4:$L$1000,3,FALSE),""),"")</f>
        <v>Delve bosses have a chance to drop a waist or feet.</v>
      </c>
      <c r="W275" s="44" t="str">
        <f>IF(U275&lt;&gt;"",IF(U275&lt;&gt;"LIBSETS_DROP_MECHANIC_MONSTER_NAME",VLOOKUP(U275,'LibSets constants'!$I$4:$L$1000,4,FALSE),""),"")</f>
        <v>Bosse in Gewölben haben die Chance, eine Taille oder Füße fallen zu lassen.</v>
      </c>
      <c r="X275" s="3" t="str">
        <f>IF(G275&lt;&gt;"LIBSETS_SETTYPE_BATTLEGROUND",IF(G275&lt;&gt;"LIBSETS_SETTYPE_SPECIAL",IF(Y275&lt;&gt;"",VLOOKUP(Y275,'ESO zone constants'!$D$2:$H$4950,5,FALSE),""),""),"")</f>
        <v/>
      </c>
      <c r="Z275" s="45" t="s">
        <v>1743</v>
      </c>
      <c r="AA275" s="44" t="str">
        <f>IF(Z275&lt;&gt;"",IF(Z275&lt;&gt;"LIBSETS_DROP_MECHANIC_MONSTER_NAME",VLOOKUP(Z275,'LibSets constants'!$I$4:$L$1000,3,FALSE),""),"")</f>
        <v>Overland group bosses have a 100% chance to drop head, chest, legs, or weapon.</v>
      </c>
      <c r="AB275" s="44" t="str">
        <f>IF(Z275&lt;&gt;"",IF(Z275&lt;&gt;"LIBSETS_DROP_MECHANIC_MONSTER_NAME",VLOOKUP(Z275,'LibSets constants'!$I$4:$L$1000,4,FALSE),""),"")</f>
        <v>Überland Gruppenbosse haben eine Chance von 100%, Kopf, Brust, Beine oder Waffen fallen zu lassen.</v>
      </c>
      <c r="AC275" s="3" t="str">
        <f>IF(G275&lt;&gt;"LIBSETS_SETTYPE_BATTLEGROUND",IF(G275&lt;&gt;"LIBSETS_SETTYPE_SPECIAL",IF(AD275&lt;&gt;"",VLOOKUP(AD275,'ESO zone constants'!$D$2:$H$4950,5,FALSE),""),""),"")</f>
        <v/>
      </c>
      <c r="AE275" s="45" t="s">
        <v>1744</v>
      </c>
      <c r="AF275" s="44" t="str">
        <f>IF(AE275&lt;&gt;"",IF(AE275&lt;&gt;"LIBSETS_DROP_MECHANIC_MONSTER_NAME",VLOOKUP(AE275,'LibSets constants'!$I$4:$L$1000,3,FALSE),""),"")</f>
        <v>Public dungeon bosses have a chance to drop a shoulder, hand, or weapon.</v>
      </c>
      <c r="AG275" s="44" t="str">
        <f>IF(AE275&lt;&gt;"",IF(AE275&lt;&gt;"LIBSETS_DROP_MECHANIC_MONSTER_NAME",VLOOKUP(AE275,'LibSets constants'!$I$4:$L$1000,4,FALSE),""),"")</f>
        <v>Öffentliche Dungeon-Bosse haben die Möglichkeit, eine Schulter, Handschuhe oder eine Waffe fallen zu lassen.</v>
      </c>
      <c r="AH275" s="3" t="str">
        <f>IF(G275&lt;&gt;"LIBSETS_SETTYPE_BATTLEGROUND",IF(G275&lt;&gt;"LIBSETS_SETTYPE_SPECIAL",IF(AI275&lt;&gt;"",VLOOKUP(AI275,'ESO zone constants'!$D$2:$H$4950,5,FALSE),""),""),"")</f>
        <v/>
      </c>
      <c r="AJ275" s="45" t="s">
        <v>1745</v>
      </c>
      <c r="AK275" s="44" t="str">
        <f>IF(AJ275&lt;&gt;"",IF(AJ275&lt;&gt;"LIBSETS_DROP_MECHANIC_MONSTER_NAME",VLOOKUP(AJ275,'LibSets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5" s="44" t="str">
        <f>IF(AJ275&lt;&gt;"",IF(AJ275&lt;&gt;"LIBSETS_DROP_MECHANIC_MONSTER_NAME",VLOOKUP(AJ275,'LibSets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5" s="3" t="str">
        <f>IF(G275&lt;&gt;"LIBSETS_SETTYPE_BATTLEGROUND",IF(G275&lt;&gt;"LIBSETS_SETTYPE_SPECIAL",IF(AN275&lt;&gt;"",VLOOKUP(AN275,'ESO zone constants'!$D$2:$H$4950,5,FALSE),""),""),"")</f>
        <v/>
      </c>
      <c r="AO275" s="45"/>
      <c r="AP275" s="44" t="str">
        <f>IF(AO275&lt;&gt;"",IF(AO275&lt;&gt;"LIBSETS_DROP_MECHANIC_MONSTER_NAME",VLOOKUP(AO275,'LibSets constants'!$I$4:$L$1000,3,FALSE),""),"")</f>
        <v/>
      </c>
      <c r="AQ275" s="44" t="str">
        <f>IF(AO275&lt;&gt;"",IF(AO275&lt;&gt;"LIBSETS_DROP_MECHANIC_MONSTER_NAME",VLOOKUP(AO275,'LibSets constants'!$I$4:$L$1000,4,FALSE),""),"")</f>
        <v/>
      </c>
      <c r="AR275" s="3" t="str">
        <f>IF(G275&lt;&gt;"LIBSETS_SETTYPE_BATTLEGROUND",IF(G275&lt;&gt;"LIBSETS_SETTYPE_SPECIAL",IF(AS275&lt;&gt;"",VLOOKUP(AS275,'ESO zone constants'!$D$2:$H$4950,5,FALSE),""),""),"")</f>
        <v/>
      </c>
      <c r="AT275" s="45"/>
      <c r="AU275" s="44" t="str">
        <f>IF(AT275&lt;&gt;"",IF(AT275&lt;&gt;"LIBSETS_DROP_MECHANIC_MONSTER_NAME",VLOOKUP(AT275,'LibSets constants'!$I$4:$L$1000,3,FALSE),""),"")</f>
        <v/>
      </c>
      <c r="AV275" s="44" t="str">
        <f>IF(AT275&lt;&gt;"",IF(AT275&lt;&gt;"LIBSETS_DROP_MECHANIC_MONSTER_NAME",VLOOKUP(AT275,'LibSets constants'!$I$4:$L$1000,4,FALSE),""),"")</f>
        <v/>
      </c>
      <c r="AW275" s="21" t="str">
        <f t="shared" si="25"/>
        <v>[322] = {wayshrines={-1,-1,-1,}, dlcId=DLC_MORROWIND</v>
      </c>
      <c r="AX275" s="21" t="str">
        <f t="shared" si="26"/>
        <v>, zoneIds={849}, veteran=false</v>
      </c>
      <c r="AY275" s="21" t="str">
        <f t="shared" si="27"/>
        <v>, setType=LIBSETS_SETTYPE_OVERLAND</v>
      </c>
      <c r="AZ275" s="21" t="str">
        <f t="shared" si="28"/>
        <v>, dropMechanic={LIBSETS_DROP_MECHANIC_OVERLAND_BOSS_DELVE,LIBSETS_DROP_MECHANIC_OVERLAND_WORLDBOSS,LIBSETS_DROP_MECHANIC_OVERLAND_BOSS_PUBLIC_DUNGEON,LIBSETS_DROP_MECHANIC_OVERLAND_CHEST}},</v>
      </c>
      <c r="BA275" s="21" t="str">
        <f t="shared" si="29"/>
        <v xml:space="preserve"> --Warrior-Poet / Kriegerpoet   [Vvardenfell]</v>
      </c>
    </row>
    <row r="276" spans="1:53" x14ac:dyDescent="0.25">
      <c r="A276" s="5">
        <v>323</v>
      </c>
      <c r="B276" t="s">
        <v>1236</v>
      </c>
      <c r="C276" t="s">
        <v>1237</v>
      </c>
      <c r="D276" s="3">
        <f t="shared" si="24"/>
        <v>323</v>
      </c>
      <c r="G276" s="8" t="s">
        <v>1649</v>
      </c>
      <c r="I276" t="s">
        <v>97</v>
      </c>
      <c r="J276" t="s">
        <v>97</v>
      </c>
      <c r="K276">
        <v>276</v>
      </c>
      <c r="L276">
        <v>276</v>
      </c>
      <c r="M276">
        <v>276</v>
      </c>
      <c r="N276">
        <v>3</v>
      </c>
      <c r="P276" s="3">
        <f>IF(AND(G276&lt;&gt;"LIBSETS_SETTYPE_BATTLEGROUND",G276&lt;&gt;"LIBSETS_SETTYPE_SPECIAL",G276&lt;&gt;"LIBSETS_SETTYPE_MYTHIC"), IF(Q276&lt;&gt;"",VLOOKUP(Q276,'ESO zone constants'!$D$2:$H$4950,5,FALSE),""),"")</f>
        <v>849</v>
      </c>
      <c r="Q276" t="str">
        <f>IF(OR(K276="",K276&lt;=0,ISERROR(K276)),IF(AND(O276&lt;&gt;"",NOT(ISERROR(O276))),O276, ""),VLOOKUP(K276,'ESO wayshrine node constants'!$A$3:$D$10003,4,FALSE))</f>
        <v>Vvardenfell</v>
      </c>
      <c r="S276" s="19" t="str">
        <f>IF(AND(R276&lt;&gt;"",NOT(ISERROR(R276))),R276,IF(P276&lt;&gt;"",IF(NOT(ISERROR(VLOOKUP(P276,'ESO Dungeon constants'!$D$3:$H$9999,5,FALSE))),VLOOKUP(P276,'ESO Dungeon constants'!$D$3:$I$9999,6,FALSE),VLOOKUP(P276,'ESO zone constants'!$H$2:$K$9984,4,FALSE)),""))</f>
        <v>DLC_MORROWIND</v>
      </c>
      <c r="T276" s="3" t="str">
        <f>IF(S276&lt;&gt;"",VLOOKUP(S276,'LibSets constants'!$B$4:$C$1000,2,FALSE),"")</f>
        <v>Morrowind</v>
      </c>
      <c r="V276" s="3" t="str">
        <f>IF(U276&lt;&gt;"",IF(U276&lt;&gt;"LIBSETS_DROP_MECHANIC_MONSTER_NAME",VLOOKUP(U276,'LibSets constants'!$I$4:$L$1000,3,FALSE),""),"")</f>
        <v/>
      </c>
      <c r="W276" s="3" t="str">
        <f>IF(U276&lt;&gt;"",IF(U276&lt;&gt;"LIBSETS_DROP_MECHANIC_MONSTER_NAME",VLOOKUP(U276,'LibSets constants'!$I$4:$L$1000,4,FALSE),""),"")</f>
        <v/>
      </c>
      <c r="X276" s="3">
        <f>IF(G276&lt;&gt;"LIBSETS_SETTYPE_BATTLEGROUND",IF(G276&lt;&gt;"LIBSETS_SETTYPE_SPECIAL",IF(Y276&lt;&gt;"",VLOOKUP(Y276,'ESO zone constants'!$D$2:$H$4950,5,FALSE),""),""),"")</f>
        <v>849</v>
      </c>
      <c r="Y276" t="str">
        <f>VLOOKUP(L276,'ESO wayshrine node constants'!$A$3:$D$10003,4,FALSE)</f>
        <v>Vvardenfell</v>
      </c>
      <c r="AA276" s="3" t="str">
        <f>IF(Z276&lt;&gt;"",IF(Z276&lt;&gt;"LIBSETS_DROP_MECHANIC_MONSTER_NAME",VLOOKUP(Z276,'LibSets constants'!$I$4:$L$1000,3,FALSE),""),"")</f>
        <v/>
      </c>
      <c r="AB276" s="3" t="str">
        <f>IF(Z276&lt;&gt;"",IF(Z276&lt;&gt;"LIBSETS_DROP_MECHANIC_MONSTER_NAME",VLOOKUP(Z276,'LibSets constants'!$I$4:$L$1000,4,FALSE),""),"")</f>
        <v/>
      </c>
      <c r="AC276" s="3">
        <f>IF(G276&lt;&gt;"LIBSETS_SETTYPE_BATTLEGROUND",IF(G276&lt;&gt;"LIBSETS_SETTYPE_SPECIAL",IF(AD276&lt;&gt;"",VLOOKUP(AD276,'ESO zone constants'!$D$2:$H$4950,5,FALSE),""),""),"")</f>
        <v>849</v>
      </c>
      <c r="AD276" t="str">
        <f>VLOOKUP(M276,'ESO wayshrine node constants'!$A$3:$D$10003,4,FALSE)</f>
        <v>Vvardenfell</v>
      </c>
      <c r="AF276" s="3" t="str">
        <f>IF(AE276&lt;&gt;"",IF(AE276&lt;&gt;"LIBSETS_DROP_MECHANIC_MONSTER_NAME",VLOOKUP(AE276,'LibSets constants'!$I$4:$L$1000,3,FALSE),""),"")</f>
        <v/>
      </c>
      <c r="AG276" s="3" t="str">
        <f>IF(AE276&lt;&gt;"",IF(AE276&lt;&gt;"LIBSETS_DROP_MECHANIC_MONSTER_NAME",VLOOKUP(AE276,'LibSets constants'!$I$4:$L$1000,4,FALSE),""),"")</f>
        <v/>
      </c>
      <c r="AH276" s="3" t="str">
        <f>IF(G276&lt;&gt;"LIBSETS_SETTYPE_BATTLEGROUND",IF(G276&lt;&gt;"LIBSETS_SETTYPE_SPECIAL",IF(AI276&lt;&gt;"",VLOOKUP(AI276,'ESO zone constants'!$D$2:$H$4950,5,FALSE),""),""),"")</f>
        <v/>
      </c>
      <c r="AK276" s="3" t="str">
        <f>IF(AJ276&lt;&gt;"",IF(AJ276&lt;&gt;"LIBSETS_DROP_MECHANIC_MONSTER_NAME",VLOOKUP(AJ276,'LibSets constants'!$I$4:$L$1000,3,FALSE),""),"")</f>
        <v/>
      </c>
      <c r="AL276" s="3" t="str">
        <f>IF(AJ276&lt;&gt;"",IF(AJ276&lt;&gt;"LIBSETS_DROP_MECHANIC_MONSTER_NAME",VLOOKUP(AJ276,'LibSets constants'!$I$4:$L$1000,4,FALSE),""),"")</f>
        <v/>
      </c>
      <c r="AM276" s="3" t="str">
        <f>IF(G276&lt;&gt;"LIBSETS_SETTYPE_BATTLEGROUND",IF(G276&lt;&gt;"LIBSETS_SETTYPE_SPECIAL",IF(AN276&lt;&gt;"",VLOOKUP(AN276,'ESO zone constants'!$D$2:$H$4950,5,FALSE),""),""),"")</f>
        <v/>
      </c>
      <c r="AP276" s="3" t="str">
        <f>IF(AO276&lt;&gt;"",IF(AO276&lt;&gt;"LIBSETS_DROP_MECHANIC_MONSTER_NAME",VLOOKUP(AO276,'LibSets constants'!$I$4:$L$1000,3,FALSE),""),"")</f>
        <v/>
      </c>
      <c r="AQ276" s="3" t="str">
        <f>IF(AO276&lt;&gt;"",IF(AO276&lt;&gt;"LIBSETS_DROP_MECHANIC_MONSTER_NAME",VLOOKUP(AO276,'LibSets constants'!$I$4:$L$1000,4,FALSE),""),"")</f>
        <v/>
      </c>
      <c r="AR276" s="3" t="str">
        <f>IF(G276&lt;&gt;"LIBSETS_SETTYPE_BATTLEGROUND",IF(G276&lt;&gt;"LIBSETS_SETTYPE_SPECIAL",IF(AS276&lt;&gt;"",VLOOKUP(AS276,'ESO zone constants'!$D$2:$H$4950,5,FALSE),""),""),"")</f>
        <v/>
      </c>
      <c r="AU276" s="3" t="str">
        <f>IF(AT276&lt;&gt;"",IF(AT276&lt;&gt;"LIBSETS_DROP_MECHANIC_MONSTER_NAME",VLOOKUP(AT276,'LibSets constants'!$I$4:$L$1000,3,FALSE),""),"")</f>
        <v/>
      </c>
      <c r="AV276" s="3" t="str">
        <f>IF(AT276&lt;&gt;"",IF(AT276&lt;&gt;"LIBSETS_DROP_MECHANIC_MONSTER_NAME",VLOOKUP(AT276,'LibSets constants'!$I$4:$L$1000,4,FALSE),""),"")</f>
        <v/>
      </c>
      <c r="AW276" s="21" t="str">
        <f t="shared" si="25"/>
        <v>[323] = {wayshrines={276,276,276,}, traitsNeeded=3, dlcId=DLC_MORROWIND</v>
      </c>
      <c r="AX276" s="21" t="str">
        <f t="shared" si="26"/>
        <v>, zoneIds={849,849,849}, veteran=false</v>
      </c>
      <c r="AY276" s="21" t="str">
        <f t="shared" si="27"/>
        <v>, setType=LIBSETS_SETTYPE_CRAFTED</v>
      </c>
      <c r="AZ276" s="21" t="str">
        <f t="shared" si="28"/>
        <v>},</v>
      </c>
      <c r="BA276" s="21" t="str">
        <f t="shared" si="29"/>
        <v xml:space="preserve"> --Assassin's Guile / Assassinenlist   [Vvardenfell, Vvardenfell, Vvardenfell]</v>
      </c>
    </row>
    <row r="277" spans="1:53" x14ac:dyDescent="0.25">
      <c r="A277" s="5">
        <v>324</v>
      </c>
      <c r="B277" t="s">
        <v>1238</v>
      </c>
      <c r="C277" t="s">
        <v>1239</v>
      </c>
      <c r="D277" s="3">
        <f t="shared" si="24"/>
        <v>324</v>
      </c>
      <c r="G277" s="8" t="s">
        <v>1649</v>
      </c>
      <c r="I277" t="s">
        <v>97</v>
      </c>
      <c r="J277" t="s">
        <v>97</v>
      </c>
      <c r="K277">
        <v>329</v>
      </c>
      <c r="L277">
        <v>329</v>
      </c>
      <c r="M277">
        <v>329</v>
      </c>
      <c r="N277">
        <v>8</v>
      </c>
      <c r="P277" s="3">
        <f>IF(AND(G277&lt;&gt;"LIBSETS_SETTYPE_BATTLEGROUND",G277&lt;&gt;"LIBSETS_SETTYPE_SPECIAL",G277&lt;&gt;"LIBSETS_SETTYPE_MYTHIC"), IF(Q277&lt;&gt;"",VLOOKUP(Q277,'ESO zone constants'!$D$2:$H$4950,5,FALSE),""),"")</f>
        <v>849</v>
      </c>
      <c r="Q277" t="str">
        <f>IF(OR(K277="",K277&lt;=0,ISERROR(K277)),IF(AND(O277&lt;&gt;"",NOT(ISERROR(O277))),O277, ""),VLOOKUP(K277,'ESO wayshrine node constants'!$A$3:$D$10003,4,FALSE))</f>
        <v>Vvardenfell</v>
      </c>
      <c r="S277" s="19" t="str">
        <f>IF(AND(R277&lt;&gt;"",NOT(ISERROR(R277))),R277,IF(P277&lt;&gt;"",IF(NOT(ISERROR(VLOOKUP(P277,'ESO Dungeon constants'!$D$3:$H$9999,5,FALSE))),VLOOKUP(P277,'ESO Dungeon constants'!$D$3:$I$9999,6,FALSE),VLOOKUP(P277,'ESO zone constants'!$H$2:$K$9984,4,FALSE)),""))</f>
        <v>DLC_MORROWIND</v>
      </c>
      <c r="T277" s="3" t="str">
        <f>IF(S277&lt;&gt;"",VLOOKUP(S277,'LibSets constants'!$B$4:$C$1000,2,FALSE),"")</f>
        <v>Morrowind</v>
      </c>
      <c r="V277" s="3" t="str">
        <f>IF(U277&lt;&gt;"",IF(U277&lt;&gt;"LIBSETS_DROP_MECHANIC_MONSTER_NAME",VLOOKUP(U277,'LibSets constants'!$I$4:$L$1000,3,FALSE),""),"")</f>
        <v/>
      </c>
      <c r="W277" s="3" t="str">
        <f>IF(U277&lt;&gt;"",IF(U277&lt;&gt;"LIBSETS_DROP_MECHANIC_MONSTER_NAME",VLOOKUP(U277,'LibSets constants'!$I$4:$L$1000,4,FALSE),""),"")</f>
        <v/>
      </c>
      <c r="X277" s="3">
        <f>IF(G277&lt;&gt;"LIBSETS_SETTYPE_BATTLEGROUND",IF(G277&lt;&gt;"LIBSETS_SETTYPE_SPECIAL",IF(Y277&lt;&gt;"",VLOOKUP(Y277,'ESO zone constants'!$D$2:$H$4950,5,FALSE),""),""),"")</f>
        <v>849</v>
      </c>
      <c r="Y277" t="str">
        <f>VLOOKUP(L277,'ESO wayshrine node constants'!$A$3:$D$10003,4,FALSE)</f>
        <v>Vvardenfell</v>
      </c>
      <c r="AA277" s="3" t="str">
        <f>IF(Z277&lt;&gt;"",IF(Z277&lt;&gt;"LIBSETS_DROP_MECHANIC_MONSTER_NAME",VLOOKUP(Z277,'LibSets constants'!$I$4:$L$1000,3,FALSE),""),"")</f>
        <v/>
      </c>
      <c r="AB277" s="3" t="str">
        <f>IF(Z277&lt;&gt;"",IF(Z277&lt;&gt;"LIBSETS_DROP_MECHANIC_MONSTER_NAME",VLOOKUP(Z277,'LibSets constants'!$I$4:$L$1000,4,FALSE),""),"")</f>
        <v/>
      </c>
      <c r="AC277" s="3">
        <f>IF(G277&lt;&gt;"LIBSETS_SETTYPE_BATTLEGROUND",IF(G277&lt;&gt;"LIBSETS_SETTYPE_SPECIAL",IF(AD277&lt;&gt;"",VLOOKUP(AD277,'ESO zone constants'!$D$2:$H$4950,5,FALSE),""),""),"")</f>
        <v>849</v>
      </c>
      <c r="AD277" t="str">
        <f>VLOOKUP(M277,'ESO wayshrine node constants'!$A$3:$D$10003,4,FALSE)</f>
        <v>Vvardenfell</v>
      </c>
      <c r="AF277" s="3" t="str">
        <f>IF(AE277&lt;&gt;"",IF(AE277&lt;&gt;"LIBSETS_DROP_MECHANIC_MONSTER_NAME",VLOOKUP(AE277,'LibSets constants'!$I$4:$L$1000,3,FALSE),""),"")</f>
        <v/>
      </c>
      <c r="AG277" s="3" t="str">
        <f>IF(AE277&lt;&gt;"",IF(AE277&lt;&gt;"LIBSETS_DROP_MECHANIC_MONSTER_NAME",VLOOKUP(AE277,'LibSets constants'!$I$4:$L$1000,4,FALSE),""),"")</f>
        <v/>
      </c>
      <c r="AH277" s="3" t="str">
        <f>IF(G277&lt;&gt;"LIBSETS_SETTYPE_BATTLEGROUND",IF(G277&lt;&gt;"LIBSETS_SETTYPE_SPECIAL",IF(AI277&lt;&gt;"",VLOOKUP(AI277,'ESO zone constants'!$D$2:$H$4950,5,FALSE),""),""),"")</f>
        <v/>
      </c>
      <c r="AK277" s="3" t="str">
        <f>IF(AJ277&lt;&gt;"",IF(AJ277&lt;&gt;"LIBSETS_DROP_MECHANIC_MONSTER_NAME",VLOOKUP(AJ277,'LibSets constants'!$I$4:$L$1000,3,FALSE),""),"")</f>
        <v/>
      </c>
      <c r="AL277" s="3" t="str">
        <f>IF(AJ277&lt;&gt;"",IF(AJ277&lt;&gt;"LIBSETS_DROP_MECHANIC_MONSTER_NAME",VLOOKUP(AJ277,'LibSets constants'!$I$4:$L$1000,4,FALSE),""),"")</f>
        <v/>
      </c>
      <c r="AM277" s="3" t="str">
        <f>IF(G277&lt;&gt;"LIBSETS_SETTYPE_BATTLEGROUND",IF(G277&lt;&gt;"LIBSETS_SETTYPE_SPECIAL",IF(AN277&lt;&gt;"",VLOOKUP(AN277,'ESO zone constants'!$D$2:$H$4950,5,FALSE),""),""),"")</f>
        <v/>
      </c>
      <c r="AP277" s="3" t="str">
        <f>IF(AO277&lt;&gt;"",IF(AO277&lt;&gt;"LIBSETS_DROP_MECHANIC_MONSTER_NAME",VLOOKUP(AO277,'LibSets constants'!$I$4:$L$1000,3,FALSE),""),"")</f>
        <v/>
      </c>
      <c r="AQ277" s="3" t="str">
        <f>IF(AO277&lt;&gt;"",IF(AO277&lt;&gt;"LIBSETS_DROP_MECHANIC_MONSTER_NAME",VLOOKUP(AO277,'LibSets constants'!$I$4:$L$1000,4,FALSE),""),"")</f>
        <v/>
      </c>
      <c r="AR277" s="3" t="str">
        <f>IF(G277&lt;&gt;"LIBSETS_SETTYPE_BATTLEGROUND",IF(G277&lt;&gt;"LIBSETS_SETTYPE_SPECIAL",IF(AS277&lt;&gt;"",VLOOKUP(AS277,'ESO zone constants'!$D$2:$H$4950,5,FALSE),""),""),"")</f>
        <v/>
      </c>
      <c r="AU277" s="3" t="str">
        <f>IF(AT277&lt;&gt;"",IF(AT277&lt;&gt;"LIBSETS_DROP_MECHANIC_MONSTER_NAME",VLOOKUP(AT277,'LibSets constants'!$I$4:$L$1000,3,FALSE),""),"")</f>
        <v/>
      </c>
      <c r="AV277" s="3" t="str">
        <f>IF(AT277&lt;&gt;"",IF(AT277&lt;&gt;"LIBSETS_DROP_MECHANIC_MONSTER_NAME",VLOOKUP(AT277,'LibSets constants'!$I$4:$L$1000,4,FALSE),""),"")</f>
        <v/>
      </c>
      <c r="AW277" s="21" t="str">
        <f t="shared" si="25"/>
        <v>[324] = {wayshrines={329,329,329,}, traitsNeeded=8, dlcId=DLC_MORROWIND</v>
      </c>
      <c r="AX277" s="21" t="str">
        <f t="shared" si="26"/>
        <v>, zoneIds={849,849,849}, veteran=false</v>
      </c>
      <c r="AY277" s="21" t="str">
        <f t="shared" si="27"/>
        <v>, setType=LIBSETS_SETTYPE_CRAFTED</v>
      </c>
      <c r="AZ277" s="21" t="str">
        <f t="shared" si="28"/>
        <v>},</v>
      </c>
      <c r="BA277" s="21" t="str">
        <f t="shared" si="29"/>
        <v xml:space="preserve"> --Daedric Trickery / Daedrische Gaunerei   [Vvardenfell, Vvardenfell, Vvardenfell]</v>
      </c>
    </row>
    <row r="278" spans="1:53" x14ac:dyDescent="0.25">
      <c r="A278" s="5">
        <v>325</v>
      </c>
      <c r="B278" t="s">
        <v>1240</v>
      </c>
      <c r="C278" t="s">
        <v>1241</v>
      </c>
      <c r="D278" s="3">
        <f t="shared" si="24"/>
        <v>325</v>
      </c>
      <c r="G278" s="8" t="s">
        <v>1649</v>
      </c>
      <c r="I278" t="s">
        <v>97</v>
      </c>
      <c r="J278" t="s">
        <v>97</v>
      </c>
      <c r="K278">
        <v>282</v>
      </c>
      <c r="L278">
        <v>282</v>
      </c>
      <c r="M278">
        <v>282</v>
      </c>
      <c r="N278">
        <v>6</v>
      </c>
      <c r="P278" s="3">
        <f>IF(AND(G278&lt;&gt;"LIBSETS_SETTYPE_BATTLEGROUND",G278&lt;&gt;"LIBSETS_SETTYPE_SPECIAL",G278&lt;&gt;"LIBSETS_SETTYPE_MYTHIC"), IF(Q278&lt;&gt;"",VLOOKUP(Q278,'ESO zone constants'!$D$2:$H$4950,5,FALSE),""),"")</f>
        <v>849</v>
      </c>
      <c r="Q278" t="str">
        <f>IF(OR(K278="",K278&lt;=0,ISERROR(K278)),IF(AND(O278&lt;&gt;"",NOT(ISERROR(O278))),O278, ""),VLOOKUP(K278,'ESO wayshrine node constants'!$A$3:$D$10003,4,FALSE))</f>
        <v>Vvardenfell</v>
      </c>
      <c r="S278" s="19" t="str">
        <f>IF(AND(R278&lt;&gt;"",NOT(ISERROR(R278))),R278,IF(P278&lt;&gt;"",IF(NOT(ISERROR(VLOOKUP(P278,'ESO Dungeon constants'!$D$3:$H$9999,5,FALSE))),VLOOKUP(P278,'ESO Dungeon constants'!$D$3:$I$9999,6,FALSE),VLOOKUP(P278,'ESO zone constants'!$H$2:$K$9984,4,FALSE)),""))</f>
        <v>DLC_MORROWIND</v>
      </c>
      <c r="T278" s="3" t="str">
        <f>IF(S278&lt;&gt;"",VLOOKUP(S278,'LibSets constants'!$B$4:$C$1000,2,FALSE),"")</f>
        <v>Morrowind</v>
      </c>
      <c r="V278" s="3" t="str">
        <f>IF(U278&lt;&gt;"",IF(U278&lt;&gt;"LIBSETS_DROP_MECHANIC_MONSTER_NAME",VLOOKUP(U278,'LibSets constants'!$I$4:$L$1000,3,FALSE),""),"")</f>
        <v/>
      </c>
      <c r="W278" s="3" t="str">
        <f>IF(U278&lt;&gt;"",IF(U278&lt;&gt;"LIBSETS_DROP_MECHANIC_MONSTER_NAME",VLOOKUP(U278,'LibSets constants'!$I$4:$L$1000,4,FALSE),""),"")</f>
        <v/>
      </c>
      <c r="X278" s="3">
        <f>IF(G278&lt;&gt;"LIBSETS_SETTYPE_BATTLEGROUND",IF(G278&lt;&gt;"LIBSETS_SETTYPE_SPECIAL",IF(Y278&lt;&gt;"",VLOOKUP(Y278,'ESO zone constants'!$D$2:$H$4950,5,FALSE),""),""),"")</f>
        <v>849</v>
      </c>
      <c r="Y278" t="str">
        <f>VLOOKUP(L278,'ESO wayshrine node constants'!$A$3:$D$10003,4,FALSE)</f>
        <v>Vvardenfell</v>
      </c>
      <c r="AA278" s="3" t="str">
        <f>IF(Z278&lt;&gt;"",IF(Z278&lt;&gt;"LIBSETS_DROP_MECHANIC_MONSTER_NAME",VLOOKUP(Z278,'LibSets constants'!$I$4:$L$1000,3,FALSE),""),"")</f>
        <v/>
      </c>
      <c r="AB278" s="3" t="str">
        <f>IF(Z278&lt;&gt;"",IF(Z278&lt;&gt;"LIBSETS_DROP_MECHANIC_MONSTER_NAME",VLOOKUP(Z278,'LibSets constants'!$I$4:$L$1000,4,FALSE),""),"")</f>
        <v/>
      </c>
      <c r="AC278" s="3">
        <f>IF(G278&lt;&gt;"LIBSETS_SETTYPE_BATTLEGROUND",IF(G278&lt;&gt;"LIBSETS_SETTYPE_SPECIAL",IF(AD278&lt;&gt;"",VLOOKUP(AD278,'ESO zone constants'!$D$2:$H$4950,5,FALSE),""),""),"")</f>
        <v>849</v>
      </c>
      <c r="AD278" t="str">
        <f>VLOOKUP(M278,'ESO wayshrine node constants'!$A$3:$D$10003,4,FALSE)</f>
        <v>Vvardenfell</v>
      </c>
      <c r="AF278" s="3" t="str">
        <f>IF(AE278&lt;&gt;"",IF(AE278&lt;&gt;"LIBSETS_DROP_MECHANIC_MONSTER_NAME",VLOOKUP(AE278,'LibSets constants'!$I$4:$L$1000,3,FALSE),""),"")</f>
        <v/>
      </c>
      <c r="AG278" s="3" t="str">
        <f>IF(AE278&lt;&gt;"",IF(AE278&lt;&gt;"LIBSETS_DROP_MECHANIC_MONSTER_NAME",VLOOKUP(AE278,'LibSets constants'!$I$4:$L$1000,4,FALSE),""),"")</f>
        <v/>
      </c>
      <c r="AH278" s="3" t="str">
        <f>IF(G278&lt;&gt;"LIBSETS_SETTYPE_BATTLEGROUND",IF(G278&lt;&gt;"LIBSETS_SETTYPE_SPECIAL",IF(AI278&lt;&gt;"",VLOOKUP(AI278,'ESO zone constants'!$D$2:$H$4950,5,FALSE),""),""),"")</f>
        <v/>
      </c>
      <c r="AK278" s="3" t="str">
        <f>IF(AJ278&lt;&gt;"",IF(AJ278&lt;&gt;"LIBSETS_DROP_MECHANIC_MONSTER_NAME",VLOOKUP(AJ278,'LibSets constants'!$I$4:$L$1000,3,FALSE),""),"")</f>
        <v/>
      </c>
      <c r="AL278" s="3" t="str">
        <f>IF(AJ278&lt;&gt;"",IF(AJ278&lt;&gt;"LIBSETS_DROP_MECHANIC_MONSTER_NAME",VLOOKUP(AJ278,'LibSets constants'!$I$4:$L$1000,4,FALSE),""),"")</f>
        <v/>
      </c>
      <c r="AM278" s="3" t="str">
        <f>IF(G278&lt;&gt;"LIBSETS_SETTYPE_BATTLEGROUND",IF(G278&lt;&gt;"LIBSETS_SETTYPE_SPECIAL",IF(AN278&lt;&gt;"",VLOOKUP(AN278,'ESO zone constants'!$D$2:$H$4950,5,FALSE),""),""),"")</f>
        <v/>
      </c>
      <c r="AP278" s="3" t="str">
        <f>IF(AO278&lt;&gt;"",IF(AO278&lt;&gt;"LIBSETS_DROP_MECHANIC_MONSTER_NAME",VLOOKUP(AO278,'LibSets constants'!$I$4:$L$1000,3,FALSE),""),"")</f>
        <v/>
      </c>
      <c r="AQ278" s="3" t="str">
        <f>IF(AO278&lt;&gt;"",IF(AO278&lt;&gt;"LIBSETS_DROP_MECHANIC_MONSTER_NAME",VLOOKUP(AO278,'LibSets constants'!$I$4:$L$1000,4,FALSE),""),"")</f>
        <v/>
      </c>
      <c r="AR278" s="3" t="str">
        <f>IF(G278&lt;&gt;"LIBSETS_SETTYPE_BATTLEGROUND",IF(G278&lt;&gt;"LIBSETS_SETTYPE_SPECIAL",IF(AS278&lt;&gt;"",VLOOKUP(AS278,'ESO zone constants'!$D$2:$H$4950,5,FALSE),""),""),"")</f>
        <v/>
      </c>
      <c r="AU278" s="3" t="str">
        <f>IF(AT278&lt;&gt;"",IF(AT278&lt;&gt;"LIBSETS_DROP_MECHANIC_MONSTER_NAME",VLOOKUP(AT278,'LibSets constants'!$I$4:$L$1000,3,FALSE),""),"")</f>
        <v/>
      </c>
      <c r="AV278" s="3" t="str">
        <f>IF(AT278&lt;&gt;"",IF(AT278&lt;&gt;"LIBSETS_DROP_MECHANIC_MONSTER_NAME",VLOOKUP(AT278,'LibSets constants'!$I$4:$L$1000,4,FALSE),""),"")</f>
        <v/>
      </c>
      <c r="AW278" s="21" t="str">
        <f t="shared" si="25"/>
        <v>[325] = {wayshrines={282,282,282,}, traitsNeeded=6, dlcId=DLC_MORROWIND</v>
      </c>
      <c r="AX278" s="21" t="str">
        <f t="shared" si="26"/>
        <v>, zoneIds={849,849,849}, veteran=false</v>
      </c>
      <c r="AY278" s="21" t="str">
        <f t="shared" si="27"/>
        <v>, setType=LIBSETS_SETTYPE_CRAFTED</v>
      </c>
      <c r="AZ278" s="21" t="str">
        <f t="shared" si="28"/>
        <v>},</v>
      </c>
      <c r="BA278" s="21" t="str">
        <f t="shared" si="29"/>
        <v xml:space="preserve"> --Shacklebreaker / Kettensprenger   [Vvardenfell, Vvardenfell, Vvardenfell]</v>
      </c>
    </row>
    <row r="279" spans="1:53" x14ac:dyDescent="0.25">
      <c r="A279" s="12">
        <v>326</v>
      </c>
      <c r="B279" t="s">
        <v>1242</v>
      </c>
      <c r="C279" t="s">
        <v>1243</v>
      </c>
      <c r="D279" s="3">
        <f t="shared" si="24"/>
        <v>326</v>
      </c>
      <c r="G279" s="8" t="s">
        <v>1648</v>
      </c>
      <c r="I279" t="s">
        <v>97</v>
      </c>
      <c r="J279" t="s">
        <v>97</v>
      </c>
      <c r="K279">
        <v>-1</v>
      </c>
      <c r="L279">
        <v>-1</v>
      </c>
      <c r="M279">
        <v>-1</v>
      </c>
      <c r="N279">
        <v>0</v>
      </c>
      <c r="O279" s="70" t="s">
        <v>1693</v>
      </c>
      <c r="P279" s="3" t="str">
        <f>IF(AND(G279&lt;&gt;"LIBSETS_SETTYPE_BATTLEGROUND",G279&lt;&gt;"LIBSETS_SETTYPE_SPECIAL",G279&lt;&gt;"LIBSETS_SETTYPE_MYTHIC"), IF(Q279&lt;&gt;"",VLOOKUP(Q279,'ESO zone constants'!$D$2:$H$4950,5,FALSE),""),"")</f>
        <v/>
      </c>
      <c r="Q279" t="str">
        <f>IF(OR(K279="",K279&lt;=0,ISERROR(K279)),IF(AND(O279&lt;&gt;"",NOT(ISERROR(O279))),O279, ""),VLOOKUP(K279,'ESO wayshrine node constants'!$A$3:$D$10003,4,FALSE))</f>
        <v>!Battleground</v>
      </c>
      <c r="S279" s="19" t="str">
        <f>IF(AND(R279&lt;&gt;"",NOT(ISERROR(R279))),R279,IF(P279&lt;&gt;"",IF(NOT(ISERROR(VLOOKUP(P279,'ESO Dungeon constants'!$D$3:$H$9999,5,FALSE))),VLOOKUP(P279,'ESO Dungeon constants'!$D$3:$I$9999,6,FALSE),VLOOKUP(P279,'ESO zone constants'!$H$2:$K$9984,4,FALSE)),""))</f>
        <v/>
      </c>
      <c r="T279" s="3" t="str">
        <f>IF(S279&lt;&gt;"",VLOOKUP(S279,'LibSets constants'!$B$4:$C$1000,2,FALSE),"")</f>
        <v/>
      </c>
      <c r="U279" s="33" t="s">
        <v>1758</v>
      </c>
      <c r="V279" s="44" t="str">
        <f>IF(U279&lt;&gt;"",IF(U279&lt;&gt;"LIBSETS_DROP_MECHANIC_MONSTER_NAME",VLOOKUP(U279,'LibSets constants'!$I$4:$L$1000,3,FALSE),""),"")</f>
        <v>Battlegounds reward</v>
      </c>
      <c r="W279" s="44" t="str">
        <f>IF(U279&lt;&gt;"",IF(U279&lt;&gt;"LIBSETS_DROP_MECHANIC_MONSTER_NAME",VLOOKUP(U279,'LibSets constants'!$I$4:$L$1000,4,FALSE),""),"")</f>
        <v>Belohnung in Schlachtfeldern</v>
      </c>
      <c r="X279" s="3" t="str">
        <f>IF(G279&lt;&gt;"LIBSETS_SETTYPE_BATTLEGROUND",IF(G279&lt;&gt;"LIBSETS_SETTYPE_SPECIAL",IF(Y279&lt;&gt;"",VLOOKUP(Y279,'ESO zone constants'!$D$2:$H$4950,5,FALSE),""),""),"")</f>
        <v/>
      </c>
      <c r="Z279" s="45"/>
      <c r="AA279" s="44" t="str">
        <f>IF(Z279&lt;&gt;"",IF(Z279&lt;&gt;"LIBSETS_DROP_MECHANIC_MONSTER_NAME",VLOOKUP(Z279,'LibSets constants'!$I$4:$L$1000,3,FALSE),""),"")</f>
        <v/>
      </c>
      <c r="AB279" s="44" t="str">
        <f>IF(Z279&lt;&gt;"",IF(Z279&lt;&gt;"LIBSETS_DROP_MECHANIC_MONSTER_NAME",VLOOKUP(Z279,'LibSets constants'!$I$4:$L$1000,4,FALSE),""),"")</f>
        <v/>
      </c>
      <c r="AC279" s="3" t="str">
        <f>IF(G279&lt;&gt;"LIBSETS_SETTYPE_BATTLEGROUND",IF(G279&lt;&gt;"LIBSETS_SETTYPE_SPECIAL",IF(AD279&lt;&gt;"",VLOOKUP(AD279,'ESO zone constants'!$D$2:$H$4950,5,FALSE),""),""),"")</f>
        <v/>
      </c>
      <c r="AE279" s="45"/>
      <c r="AF279" s="44" t="str">
        <f>IF(AE279&lt;&gt;"",IF(AE279&lt;&gt;"LIBSETS_DROP_MECHANIC_MONSTER_NAME",VLOOKUP(AE279,'LibSets constants'!$I$4:$L$1000,3,FALSE),""),"")</f>
        <v/>
      </c>
      <c r="AG279" s="44" t="str">
        <f>IF(AE279&lt;&gt;"",IF(AE279&lt;&gt;"LIBSETS_DROP_MECHANIC_MONSTER_NAME",VLOOKUP(AE279,'LibSets constants'!$I$4:$L$1000,4,FALSE),""),"")</f>
        <v/>
      </c>
      <c r="AH279" s="3" t="str">
        <f>IF(G279&lt;&gt;"LIBSETS_SETTYPE_BATTLEGROUND",IF(G279&lt;&gt;"LIBSETS_SETTYPE_SPECIAL",IF(AI279&lt;&gt;"",VLOOKUP(AI279,'ESO zone constants'!$D$2:$H$4950,5,FALSE),""),""),"")</f>
        <v/>
      </c>
      <c r="AJ279" s="45"/>
      <c r="AK279" s="44" t="str">
        <f>IF(AJ279&lt;&gt;"",IF(AJ279&lt;&gt;"LIBSETS_DROP_MECHANIC_MONSTER_NAME",VLOOKUP(AJ279,'LibSets constants'!$I$4:$L$1000,3,FALSE),""),"")</f>
        <v/>
      </c>
      <c r="AL279" s="44" t="str">
        <f>IF(AJ279&lt;&gt;"",IF(AJ279&lt;&gt;"LIBSETS_DROP_MECHANIC_MONSTER_NAME",VLOOKUP(AJ279,'LibSets constants'!$I$4:$L$1000,4,FALSE),""),"")</f>
        <v/>
      </c>
      <c r="AM279" s="3" t="str">
        <f>IF(G279&lt;&gt;"LIBSETS_SETTYPE_BATTLEGROUND",IF(G279&lt;&gt;"LIBSETS_SETTYPE_SPECIAL",IF(AN279&lt;&gt;"",VLOOKUP(AN279,'ESO zone constants'!$D$2:$H$4950,5,FALSE),""),""),"")</f>
        <v/>
      </c>
      <c r="AO279" s="45"/>
      <c r="AP279" s="44" t="str">
        <f>IF(AO279&lt;&gt;"",IF(AO279&lt;&gt;"LIBSETS_DROP_MECHANIC_MONSTER_NAME",VLOOKUP(AO279,'LibSets constants'!$I$4:$L$1000,3,FALSE),""),"")</f>
        <v/>
      </c>
      <c r="AQ279" s="44" t="str">
        <f>IF(AO279&lt;&gt;"",IF(AO279&lt;&gt;"LIBSETS_DROP_MECHANIC_MONSTER_NAME",VLOOKUP(AO279,'LibSets constants'!$I$4:$L$1000,4,FALSE),""),"")</f>
        <v/>
      </c>
      <c r="AR279" s="3" t="str">
        <f>IF(G279&lt;&gt;"LIBSETS_SETTYPE_BATTLEGROUND",IF(G279&lt;&gt;"LIBSETS_SETTYPE_SPECIAL",IF(AS279&lt;&gt;"",VLOOKUP(AS279,'ESO zone constants'!$D$2:$H$4950,5,FALSE),""),""),"")</f>
        <v/>
      </c>
      <c r="AT279" s="45"/>
      <c r="AU279" s="44" t="str">
        <f>IF(AT279&lt;&gt;"",IF(AT279&lt;&gt;"LIBSETS_DROP_MECHANIC_MONSTER_NAME",VLOOKUP(AT279,'LibSets constants'!$I$4:$L$1000,3,FALSE),""),"")</f>
        <v/>
      </c>
      <c r="AV279" s="44" t="str">
        <f>IF(AT279&lt;&gt;"",IF(AT279&lt;&gt;"LIBSETS_DROP_MECHANIC_MONSTER_NAME",VLOOKUP(AT279,'LibSets constants'!$I$4:$L$1000,4,FALSE),""),"")</f>
        <v/>
      </c>
      <c r="AW279" s="21" t="str">
        <f t="shared" si="25"/>
        <v>[326] = {wayshrines={-1,-1,-1,}, dlcId=DLC_BASE_GAME</v>
      </c>
      <c r="AX279" s="21" t="str">
        <f t="shared" si="26"/>
        <v>, veteran=false</v>
      </c>
      <c r="AY279" s="21" t="str">
        <f t="shared" si="27"/>
        <v>, setType=LIBSETS_SETTYPE_BATTLEGROUND</v>
      </c>
      <c r="AZ279" s="21" t="str">
        <f t="shared" si="28"/>
        <v>, dropMechanic={LIBSETS_DROP_MECHANIC_BATTLEGROUND_REWARD}},</v>
      </c>
      <c r="BA279" s="21" t="str">
        <f t="shared" si="29"/>
        <v xml:space="preserve"> --Vanguard's Challenge / Vorhutdisput   [!Battleground]</v>
      </c>
    </row>
    <row r="280" spans="1:53" x14ac:dyDescent="0.25">
      <c r="A280" s="12">
        <v>327</v>
      </c>
      <c r="B280" t="s">
        <v>1244</v>
      </c>
      <c r="C280" t="s">
        <v>1245</v>
      </c>
      <c r="D280" s="3">
        <f t="shared" si="24"/>
        <v>327</v>
      </c>
      <c r="G280" s="8" t="s">
        <v>1648</v>
      </c>
      <c r="I280" t="s">
        <v>97</v>
      </c>
      <c r="J280" t="s">
        <v>97</v>
      </c>
      <c r="K280">
        <v>-1</v>
      </c>
      <c r="L280">
        <v>-1</v>
      </c>
      <c r="M280">
        <v>-1</v>
      </c>
      <c r="N280">
        <v>0</v>
      </c>
      <c r="O280" s="70" t="s">
        <v>1693</v>
      </c>
      <c r="P280" s="3" t="str">
        <f>IF(AND(G280&lt;&gt;"LIBSETS_SETTYPE_BATTLEGROUND",G280&lt;&gt;"LIBSETS_SETTYPE_SPECIAL",G280&lt;&gt;"LIBSETS_SETTYPE_MYTHIC"), IF(Q280&lt;&gt;"",VLOOKUP(Q280,'ESO zone constants'!$D$2:$H$4950,5,FALSE),""),"")</f>
        <v/>
      </c>
      <c r="Q280" t="str">
        <f>IF(OR(K280="",K280&lt;=0,ISERROR(K280)),IF(AND(O280&lt;&gt;"",NOT(ISERROR(O280))),O280, ""),VLOOKUP(K280,'ESO wayshrine node constants'!$A$3:$D$10003,4,FALSE))</f>
        <v>!Battleground</v>
      </c>
      <c r="S280" s="19" t="str">
        <f>IF(AND(R280&lt;&gt;"",NOT(ISERROR(R280))),R280,IF(P280&lt;&gt;"",IF(NOT(ISERROR(VLOOKUP(P280,'ESO Dungeon constants'!$D$3:$H$9999,5,FALSE))),VLOOKUP(P280,'ESO Dungeon constants'!$D$3:$I$9999,6,FALSE),VLOOKUP(P280,'ESO zone constants'!$H$2:$K$9984,4,FALSE)),""))</f>
        <v/>
      </c>
      <c r="T280" s="3" t="str">
        <f>IF(S280&lt;&gt;"",VLOOKUP(S280,'LibSets constants'!$B$4:$C$1000,2,FALSE),"")</f>
        <v/>
      </c>
      <c r="U280" s="33" t="s">
        <v>1758</v>
      </c>
      <c r="V280" s="3" t="str">
        <f>IF(U280&lt;&gt;"",IF(U280&lt;&gt;"LIBSETS_DROP_MECHANIC_MONSTER_NAME",VLOOKUP(U280,'LibSets constants'!$I$4:$L$1000,3,FALSE),""),"")</f>
        <v>Battlegounds reward</v>
      </c>
      <c r="W280" s="3" t="str">
        <f>IF(U280&lt;&gt;"",IF(U280&lt;&gt;"LIBSETS_DROP_MECHANIC_MONSTER_NAME",VLOOKUP(U280,'LibSets constants'!$I$4:$L$1000,4,FALSE),""),"")</f>
        <v>Belohnung in Schlachtfeldern</v>
      </c>
      <c r="X280" s="3" t="str">
        <f>IF(G280&lt;&gt;"LIBSETS_SETTYPE_BATTLEGROUND",IF(G280&lt;&gt;"LIBSETS_SETTYPE_SPECIAL",IF(Y280&lt;&gt;"",VLOOKUP(Y280,'ESO zone constants'!$D$2:$H$4950,5,FALSE),""),""),"")</f>
        <v/>
      </c>
      <c r="AA280" s="3" t="str">
        <f>IF(Z280&lt;&gt;"",IF(Z280&lt;&gt;"LIBSETS_DROP_MECHANIC_MONSTER_NAME",VLOOKUP(Z280,'LibSets constants'!$I$4:$L$1000,3,FALSE),""),"")</f>
        <v/>
      </c>
      <c r="AB280" s="3" t="str">
        <f>IF(Z280&lt;&gt;"",IF(Z280&lt;&gt;"LIBSETS_DROP_MECHANIC_MONSTER_NAME",VLOOKUP(Z280,'LibSets constants'!$I$4:$L$1000,4,FALSE),""),"")</f>
        <v/>
      </c>
      <c r="AC280" s="3" t="str">
        <f>IF(G280&lt;&gt;"LIBSETS_SETTYPE_BATTLEGROUND",IF(G280&lt;&gt;"LIBSETS_SETTYPE_SPECIAL",IF(AD280&lt;&gt;"",VLOOKUP(AD280,'ESO zone constants'!$D$2:$H$4950,5,FALSE),""),""),"")</f>
        <v/>
      </c>
      <c r="AF280" s="3" t="str">
        <f>IF(AE280&lt;&gt;"",IF(AE280&lt;&gt;"LIBSETS_DROP_MECHANIC_MONSTER_NAME",VLOOKUP(AE280,'LibSets constants'!$I$4:$L$1000,3,FALSE),""),"")</f>
        <v/>
      </c>
      <c r="AG280" s="3" t="str">
        <f>IF(AE280&lt;&gt;"",IF(AE280&lt;&gt;"LIBSETS_DROP_MECHANIC_MONSTER_NAME",VLOOKUP(AE280,'LibSets constants'!$I$4:$L$1000,4,FALSE),""),"")</f>
        <v/>
      </c>
      <c r="AH280" s="3" t="str">
        <f>IF(G280&lt;&gt;"LIBSETS_SETTYPE_BATTLEGROUND",IF(G280&lt;&gt;"LIBSETS_SETTYPE_SPECIAL",IF(AI280&lt;&gt;"",VLOOKUP(AI280,'ESO zone constants'!$D$2:$H$4950,5,FALSE),""),""),"")</f>
        <v/>
      </c>
      <c r="AK280" s="3" t="str">
        <f>IF(AJ280&lt;&gt;"",IF(AJ280&lt;&gt;"LIBSETS_DROP_MECHANIC_MONSTER_NAME",VLOOKUP(AJ280,'LibSets constants'!$I$4:$L$1000,3,FALSE),""),"")</f>
        <v/>
      </c>
      <c r="AL280" s="3" t="str">
        <f>IF(AJ280&lt;&gt;"",IF(AJ280&lt;&gt;"LIBSETS_DROP_MECHANIC_MONSTER_NAME",VLOOKUP(AJ280,'LibSets constants'!$I$4:$L$1000,4,FALSE),""),"")</f>
        <v/>
      </c>
      <c r="AM280" s="3" t="str">
        <f>IF(G280&lt;&gt;"LIBSETS_SETTYPE_BATTLEGROUND",IF(G280&lt;&gt;"LIBSETS_SETTYPE_SPECIAL",IF(AN280&lt;&gt;"",VLOOKUP(AN280,'ESO zone constants'!$D$2:$H$4950,5,FALSE),""),""),"")</f>
        <v/>
      </c>
      <c r="AP280" s="3" t="str">
        <f>IF(AO280&lt;&gt;"",IF(AO280&lt;&gt;"LIBSETS_DROP_MECHANIC_MONSTER_NAME",VLOOKUP(AO280,'LibSets constants'!$I$4:$L$1000,3,FALSE),""),"")</f>
        <v/>
      </c>
      <c r="AQ280" s="3" t="str">
        <f>IF(AO280&lt;&gt;"",IF(AO280&lt;&gt;"LIBSETS_DROP_MECHANIC_MONSTER_NAME",VLOOKUP(AO280,'LibSets constants'!$I$4:$L$1000,4,FALSE),""),"")</f>
        <v/>
      </c>
      <c r="AR280" s="3" t="str">
        <f>IF(G280&lt;&gt;"LIBSETS_SETTYPE_BATTLEGROUND",IF(G280&lt;&gt;"LIBSETS_SETTYPE_SPECIAL",IF(AS280&lt;&gt;"",VLOOKUP(AS280,'ESO zone constants'!$D$2:$H$4950,5,FALSE),""),""),"")</f>
        <v/>
      </c>
      <c r="AU280" s="3" t="str">
        <f>IF(AT280&lt;&gt;"",IF(AT280&lt;&gt;"LIBSETS_DROP_MECHANIC_MONSTER_NAME",VLOOKUP(AT280,'LibSets constants'!$I$4:$L$1000,3,FALSE),""),"")</f>
        <v/>
      </c>
      <c r="AV280" s="3" t="str">
        <f>IF(AT280&lt;&gt;"",IF(AT280&lt;&gt;"LIBSETS_DROP_MECHANIC_MONSTER_NAME",VLOOKUP(AT280,'LibSets constants'!$I$4:$L$1000,4,FALSE),""),"")</f>
        <v/>
      </c>
      <c r="AW280" s="21" t="str">
        <f t="shared" si="25"/>
        <v>[327] = {wayshrines={-1,-1,-1,}, dlcId=DLC_BASE_GAME</v>
      </c>
      <c r="AX280" s="21" t="str">
        <f t="shared" si="26"/>
        <v>, veteran=false</v>
      </c>
      <c r="AY280" s="21" t="str">
        <f t="shared" si="27"/>
        <v>, setType=LIBSETS_SETTYPE_BATTLEGROUND</v>
      </c>
      <c r="AZ280" s="21" t="str">
        <f t="shared" si="28"/>
        <v>, dropMechanic={LIBSETS_DROP_MECHANIC_BATTLEGROUND_REWARD}},</v>
      </c>
      <c r="BA280" s="21" t="str">
        <f t="shared" si="29"/>
        <v xml:space="preserve"> --Coward's Gear / Feiglingstracht   [!Battleground]</v>
      </c>
    </row>
    <row r="281" spans="1:53" x14ac:dyDescent="0.25">
      <c r="A281" s="12">
        <v>328</v>
      </c>
      <c r="B281" t="s">
        <v>1246</v>
      </c>
      <c r="C281" t="s">
        <v>1247</v>
      </c>
      <c r="D281" s="3">
        <f t="shared" si="24"/>
        <v>328</v>
      </c>
      <c r="G281" s="8" t="s">
        <v>1648</v>
      </c>
      <c r="I281" t="s">
        <v>97</v>
      </c>
      <c r="J281" t="s">
        <v>97</v>
      </c>
      <c r="K281">
        <v>-1</v>
      </c>
      <c r="L281">
        <v>-1</v>
      </c>
      <c r="M281">
        <v>-1</v>
      </c>
      <c r="N281">
        <v>0</v>
      </c>
      <c r="O281" s="70" t="s">
        <v>1693</v>
      </c>
      <c r="P281" s="3" t="str">
        <f>IF(AND(G281&lt;&gt;"LIBSETS_SETTYPE_BATTLEGROUND",G281&lt;&gt;"LIBSETS_SETTYPE_SPECIAL",G281&lt;&gt;"LIBSETS_SETTYPE_MYTHIC"), IF(Q281&lt;&gt;"",VLOOKUP(Q281,'ESO zone constants'!$D$2:$H$4950,5,FALSE),""),"")</f>
        <v/>
      </c>
      <c r="Q281" t="str">
        <f>IF(OR(K281="",K281&lt;=0,ISERROR(K281)),IF(AND(O281&lt;&gt;"",NOT(ISERROR(O281))),O281, ""),VLOOKUP(K281,'ESO wayshrine node constants'!$A$3:$D$10003,4,FALSE))</f>
        <v>!Battleground</v>
      </c>
      <c r="S281" s="19" t="str">
        <f>IF(AND(R281&lt;&gt;"",NOT(ISERROR(R281))),R281,IF(P281&lt;&gt;"",IF(NOT(ISERROR(VLOOKUP(P281,'ESO Dungeon constants'!$D$3:$H$9999,5,FALSE))),VLOOKUP(P281,'ESO Dungeon constants'!$D$3:$I$9999,6,FALSE),VLOOKUP(P281,'ESO zone constants'!$H$2:$K$9984,4,FALSE)),""))</f>
        <v/>
      </c>
      <c r="T281" s="3" t="str">
        <f>IF(S281&lt;&gt;"",VLOOKUP(S281,'LibSets constants'!$B$4:$C$1000,2,FALSE),"")</f>
        <v/>
      </c>
      <c r="U281" s="33" t="s">
        <v>1758</v>
      </c>
      <c r="V281" s="3" t="str">
        <f>IF(U281&lt;&gt;"",IF(U281&lt;&gt;"LIBSETS_DROP_MECHANIC_MONSTER_NAME",VLOOKUP(U281,'LibSets constants'!$I$4:$L$1000,3,FALSE),""),"")</f>
        <v>Battlegounds reward</v>
      </c>
      <c r="W281" s="3" t="str">
        <f>IF(U281&lt;&gt;"",IF(U281&lt;&gt;"LIBSETS_DROP_MECHANIC_MONSTER_NAME",VLOOKUP(U281,'LibSets constants'!$I$4:$L$1000,4,FALSE),""),"")</f>
        <v>Belohnung in Schlachtfeldern</v>
      </c>
      <c r="X281" s="3" t="str">
        <f>IF(G281&lt;&gt;"LIBSETS_SETTYPE_BATTLEGROUND",IF(G281&lt;&gt;"LIBSETS_SETTYPE_SPECIAL",IF(Y281&lt;&gt;"",VLOOKUP(Y281,'ESO zone constants'!$D$2:$H$4950,5,FALSE),""),""),"")</f>
        <v/>
      </c>
      <c r="AA281" s="3" t="str">
        <f>IF(Z281&lt;&gt;"",IF(Z281&lt;&gt;"LIBSETS_DROP_MECHANIC_MONSTER_NAME",VLOOKUP(Z281,'LibSets constants'!$I$4:$L$1000,3,FALSE),""),"")</f>
        <v/>
      </c>
      <c r="AB281" s="3" t="str">
        <f>IF(Z281&lt;&gt;"",IF(Z281&lt;&gt;"LIBSETS_DROP_MECHANIC_MONSTER_NAME",VLOOKUP(Z281,'LibSets constants'!$I$4:$L$1000,4,FALSE),""),"")</f>
        <v/>
      </c>
      <c r="AC281" s="3" t="str">
        <f>IF(G281&lt;&gt;"LIBSETS_SETTYPE_BATTLEGROUND",IF(G281&lt;&gt;"LIBSETS_SETTYPE_SPECIAL",IF(AD281&lt;&gt;"",VLOOKUP(AD281,'ESO zone constants'!$D$2:$H$4950,5,FALSE),""),""),"")</f>
        <v/>
      </c>
      <c r="AF281" s="3" t="str">
        <f>IF(AE281&lt;&gt;"",IF(AE281&lt;&gt;"LIBSETS_DROP_MECHANIC_MONSTER_NAME",VLOOKUP(AE281,'LibSets constants'!$I$4:$L$1000,3,FALSE),""),"")</f>
        <v/>
      </c>
      <c r="AG281" s="3" t="str">
        <f>IF(AE281&lt;&gt;"",IF(AE281&lt;&gt;"LIBSETS_DROP_MECHANIC_MONSTER_NAME",VLOOKUP(AE281,'LibSets constants'!$I$4:$L$1000,4,FALSE),""),"")</f>
        <v/>
      </c>
      <c r="AH281" s="3" t="str">
        <f>IF(G281&lt;&gt;"LIBSETS_SETTYPE_BATTLEGROUND",IF(G281&lt;&gt;"LIBSETS_SETTYPE_SPECIAL",IF(AI281&lt;&gt;"",VLOOKUP(AI281,'ESO zone constants'!$D$2:$H$4950,5,FALSE),""),""),"")</f>
        <v/>
      </c>
      <c r="AK281" s="3" t="str">
        <f>IF(AJ281&lt;&gt;"",IF(AJ281&lt;&gt;"LIBSETS_DROP_MECHANIC_MONSTER_NAME",VLOOKUP(AJ281,'LibSets constants'!$I$4:$L$1000,3,FALSE),""),"")</f>
        <v/>
      </c>
      <c r="AL281" s="3" t="str">
        <f>IF(AJ281&lt;&gt;"",IF(AJ281&lt;&gt;"LIBSETS_DROP_MECHANIC_MONSTER_NAME",VLOOKUP(AJ281,'LibSets constants'!$I$4:$L$1000,4,FALSE),""),"")</f>
        <v/>
      </c>
      <c r="AM281" s="3" t="str">
        <f>IF(G281&lt;&gt;"LIBSETS_SETTYPE_BATTLEGROUND",IF(G281&lt;&gt;"LIBSETS_SETTYPE_SPECIAL",IF(AN281&lt;&gt;"",VLOOKUP(AN281,'ESO zone constants'!$D$2:$H$4950,5,FALSE),""),""),"")</f>
        <v/>
      </c>
      <c r="AP281" s="3" t="str">
        <f>IF(AO281&lt;&gt;"",IF(AO281&lt;&gt;"LIBSETS_DROP_MECHANIC_MONSTER_NAME",VLOOKUP(AO281,'LibSets constants'!$I$4:$L$1000,3,FALSE),""),"")</f>
        <v/>
      </c>
      <c r="AQ281" s="3" t="str">
        <f>IF(AO281&lt;&gt;"",IF(AO281&lt;&gt;"LIBSETS_DROP_MECHANIC_MONSTER_NAME",VLOOKUP(AO281,'LibSets constants'!$I$4:$L$1000,4,FALSE),""),"")</f>
        <v/>
      </c>
      <c r="AR281" s="3" t="str">
        <f>IF(G281&lt;&gt;"LIBSETS_SETTYPE_BATTLEGROUND",IF(G281&lt;&gt;"LIBSETS_SETTYPE_SPECIAL",IF(AS281&lt;&gt;"",VLOOKUP(AS281,'ESO zone constants'!$D$2:$H$4950,5,FALSE),""),""),"")</f>
        <v/>
      </c>
      <c r="AU281" s="3" t="str">
        <f>IF(AT281&lt;&gt;"",IF(AT281&lt;&gt;"LIBSETS_DROP_MECHANIC_MONSTER_NAME",VLOOKUP(AT281,'LibSets constants'!$I$4:$L$1000,3,FALSE),""),"")</f>
        <v/>
      </c>
      <c r="AV281" s="3" t="str">
        <f>IF(AT281&lt;&gt;"",IF(AT281&lt;&gt;"LIBSETS_DROP_MECHANIC_MONSTER_NAME",VLOOKUP(AT281,'LibSets constants'!$I$4:$L$1000,4,FALSE),""),"")</f>
        <v/>
      </c>
      <c r="AW281" s="21" t="str">
        <f t="shared" si="25"/>
        <v>[328] = {wayshrines={-1,-1,-1,}, dlcId=DLC_BASE_GAME</v>
      </c>
      <c r="AX281" s="21" t="str">
        <f t="shared" si="26"/>
        <v>, veteran=false</v>
      </c>
      <c r="AY281" s="21" t="str">
        <f t="shared" si="27"/>
        <v>, setType=LIBSETS_SETTYPE_BATTLEGROUND</v>
      </c>
      <c r="AZ281" s="21" t="str">
        <f t="shared" si="28"/>
        <v>, dropMechanic={LIBSETS_DROP_MECHANIC_BATTLEGROUND_REWARD}},</v>
      </c>
      <c r="BA281" s="21" t="str">
        <f t="shared" si="29"/>
        <v xml:space="preserve"> --Knight Slayer / Ritterschlächter   [!Battleground]</v>
      </c>
    </row>
    <row r="282" spans="1:53" x14ac:dyDescent="0.25">
      <c r="A282" s="12">
        <v>329</v>
      </c>
      <c r="B282" t="s">
        <v>1248</v>
      </c>
      <c r="C282" t="s">
        <v>1249</v>
      </c>
      <c r="D282" s="3">
        <f t="shared" si="24"/>
        <v>329</v>
      </c>
      <c r="G282" s="8" t="s">
        <v>1648</v>
      </c>
      <c r="I282" t="s">
        <v>97</v>
      </c>
      <c r="J282" t="s">
        <v>97</v>
      </c>
      <c r="K282">
        <v>-1</v>
      </c>
      <c r="L282">
        <v>-1</v>
      </c>
      <c r="M282">
        <v>-1</v>
      </c>
      <c r="N282">
        <v>0</v>
      </c>
      <c r="O282" s="70" t="s">
        <v>1693</v>
      </c>
      <c r="P282" s="3" t="str">
        <f>IF(AND(G282&lt;&gt;"LIBSETS_SETTYPE_BATTLEGROUND",G282&lt;&gt;"LIBSETS_SETTYPE_SPECIAL",G282&lt;&gt;"LIBSETS_SETTYPE_MYTHIC"), IF(Q282&lt;&gt;"",VLOOKUP(Q282,'ESO zone constants'!$D$2:$H$4950,5,FALSE),""),"")</f>
        <v/>
      </c>
      <c r="Q282" t="str">
        <f>IF(OR(K282="",K282&lt;=0,ISERROR(K282)),IF(AND(O282&lt;&gt;"",NOT(ISERROR(O282))),O282, ""),VLOOKUP(K282,'ESO wayshrine node constants'!$A$3:$D$10003,4,FALSE))</f>
        <v>!Battleground</v>
      </c>
      <c r="S282" s="19" t="str">
        <f>IF(AND(R282&lt;&gt;"",NOT(ISERROR(R282))),R282,IF(P282&lt;&gt;"",IF(NOT(ISERROR(VLOOKUP(P282,'ESO Dungeon constants'!$D$3:$H$9999,5,FALSE))),VLOOKUP(P282,'ESO Dungeon constants'!$D$3:$I$9999,6,FALSE),VLOOKUP(P282,'ESO zone constants'!$H$2:$K$9984,4,FALSE)),""))</f>
        <v/>
      </c>
      <c r="T282" s="3" t="str">
        <f>IF(S282&lt;&gt;"",VLOOKUP(S282,'LibSets constants'!$B$4:$C$1000,2,FALSE),"")</f>
        <v/>
      </c>
      <c r="U282" s="33" t="s">
        <v>1758</v>
      </c>
      <c r="V282" s="44" t="str">
        <f>IF(U282&lt;&gt;"",IF(U282&lt;&gt;"LIBSETS_DROP_MECHANIC_MONSTER_NAME",VLOOKUP(U282,'LibSets constants'!$I$4:$L$1000,3,FALSE),""),"")</f>
        <v>Battlegounds reward</v>
      </c>
      <c r="W282" s="3" t="str">
        <f>IF(U282&lt;&gt;"",IF(U282&lt;&gt;"LIBSETS_DROP_MECHANIC_MONSTER_NAME",VLOOKUP(U282,'LibSets constants'!$I$4:$L$1000,4,FALSE),""),"")</f>
        <v>Belohnung in Schlachtfeldern</v>
      </c>
      <c r="X282" s="3" t="str">
        <f>IF(G282&lt;&gt;"LIBSETS_SETTYPE_BATTLEGROUND",IF(G282&lt;&gt;"LIBSETS_SETTYPE_SPECIAL",IF(Y282&lt;&gt;"",VLOOKUP(Y282,'ESO zone constants'!$D$2:$H$4950,5,FALSE),""),""),"")</f>
        <v/>
      </c>
      <c r="AA282" s="3" t="str">
        <f>IF(Z282&lt;&gt;"",IF(Z282&lt;&gt;"LIBSETS_DROP_MECHANIC_MONSTER_NAME",VLOOKUP(Z282,'LibSets constants'!$I$4:$L$1000,3,FALSE),""),"")</f>
        <v/>
      </c>
      <c r="AB282" s="3" t="str">
        <f>IF(Z282&lt;&gt;"",IF(Z282&lt;&gt;"LIBSETS_DROP_MECHANIC_MONSTER_NAME",VLOOKUP(Z282,'LibSets constants'!$I$4:$L$1000,4,FALSE),""),"")</f>
        <v/>
      </c>
      <c r="AC282" s="3" t="str">
        <f>IF(G282&lt;&gt;"LIBSETS_SETTYPE_BATTLEGROUND",IF(G282&lt;&gt;"LIBSETS_SETTYPE_SPECIAL",IF(AD282&lt;&gt;"",VLOOKUP(AD282,'ESO zone constants'!$D$2:$H$4950,5,FALSE),""),""),"")</f>
        <v/>
      </c>
      <c r="AF282" s="3" t="str">
        <f>IF(AE282&lt;&gt;"",IF(AE282&lt;&gt;"LIBSETS_DROP_MECHANIC_MONSTER_NAME",VLOOKUP(AE282,'LibSets constants'!$I$4:$L$1000,3,FALSE),""),"")</f>
        <v/>
      </c>
      <c r="AG282" s="3" t="str">
        <f>IF(AE282&lt;&gt;"",IF(AE282&lt;&gt;"LIBSETS_DROP_MECHANIC_MONSTER_NAME",VLOOKUP(AE282,'LibSets constants'!$I$4:$L$1000,4,FALSE),""),"")</f>
        <v/>
      </c>
      <c r="AH282" s="3" t="str">
        <f>IF(G282&lt;&gt;"LIBSETS_SETTYPE_BATTLEGROUND",IF(G282&lt;&gt;"LIBSETS_SETTYPE_SPECIAL",IF(AI282&lt;&gt;"",VLOOKUP(AI282,'ESO zone constants'!$D$2:$H$4950,5,FALSE),""),""),"")</f>
        <v/>
      </c>
      <c r="AK282" s="3" t="str">
        <f>IF(AJ282&lt;&gt;"",IF(AJ282&lt;&gt;"LIBSETS_DROP_MECHANIC_MONSTER_NAME",VLOOKUP(AJ282,'LibSets constants'!$I$4:$L$1000,3,FALSE),""),"")</f>
        <v/>
      </c>
      <c r="AL282" s="3" t="str">
        <f>IF(AJ282&lt;&gt;"",IF(AJ282&lt;&gt;"LIBSETS_DROP_MECHANIC_MONSTER_NAME",VLOOKUP(AJ282,'LibSets constants'!$I$4:$L$1000,4,FALSE),""),"")</f>
        <v/>
      </c>
      <c r="AM282" s="3" t="str">
        <f>IF(G282&lt;&gt;"LIBSETS_SETTYPE_BATTLEGROUND",IF(G282&lt;&gt;"LIBSETS_SETTYPE_SPECIAL",IF(AN282&lt;&gt;"",VLOOKUP(AN282,'ESO zone constants'!$D$2:$H$4950,5,FALSE),""),""),"")</f>
        <v/>
      </c>
      <c r="AP282" s="3" t="str">
        <f>IF(AO282&lt;&gt;"",IF(AO282&lt;&gt;"LIBSETS_DROP_MECHANIC_MONSTER_NAME",VLOOKUP(AO282,'LibSets constants'!$I$4:$L$1000,3,FALSE),""),"")</f>
        <v/>
      </c>
      <c r="AQ282" s="3" t="str">
        <f>IF(AO282&lt;&gt;"",IF(AO282&lt;&gt;"LIBSETS_DROP_MECHANIC_MONSTER_NAME",VLOOKUP(AO282,'LibSets constants'!$I$4:$L$1000,4,FALSE),""),"")</f>
        <v/>
      </c>
      <c r="AR282" s="3" t="str">
        <f>IF(G282&lt;&gt;"LIBSETS_SETTYPE_BATTLEGROUND",IF(G282&lt;&gt;"LIBSETS_SETTYPE_SPECIAL",IF(AS282&lt;&gt;"",VLOOKUP(AS282,'ESO zone constants'!$D$2:$H$4950,5,FALSE),""),""),"")</f>
        <v/>
      </c>
      <c r="AU282" s="3" t="str">
        <f>IF(AT282&lt;&gt;"",IF(AT282&lt;&gt;"LIBSETS_DROP_MECHANIC_MONSTER_NAME",VLOOKUP(AT282,'LibSets constants'!$I$4:$L$1000,3,FALSE),""),"")</f>
        <v/>
      </c>
      <c r="AV282" s="3" t="str">
        <f>IF(AT282&lt;&gt;"",IF(AT282&lt;&gt;"LIBSETS_DROP_MECHANIC_MONSTER_NAME",VLOOKUP(AT282,'LibSets constants'!$I$4:$L$1000,4,FALSE),""),"")</f>
        <v/>
      </c>
      <c r="AW282" s="21" t="str">
        <f t="shared" si="25"/>
        <v>[329] = {wayshrines={-1,-1,-1,}, dlcId=DLC_BASE_GAME</v>
      </c>
      <c r="AX282" s="21" t="str">
        <f t="shared" si="26"/>
        <v>, veteran=false</v>
      </c>
      <c r="AY282" s="21" t="str">
        <f t="shared" si="27"/>
        <v>, setType=LIBSETS_SETTYPE_BATTLEGROUND</v>
      </c>
      <c r="AZ282" s="21" t="str">
        <f t="shared" si="28"/>
        <v>, dropMechanic={LIBSETS_DROP_MECHANIC_BATTLEGROUND_REWARD}},</v>
      </c>
      <c r="BA282" s="21" t="str">
        <f t="shared" si="29"/>
        <v xml:space="preserve"> --Wizard's Riposte / Zaubererreplik   [!Battleground]</v>
      </c>
    </row>
    <row r="283" spans="1:53" x14ac:dyDescent="0.25">
      <c r="A283" s="12">
        <v>330</v>
      </c>
      <c r="B283" t="s">
        <v>1250</v>
      </c>
      <c r="C283" t="s">
        <v>1251</v>
      </c>
      <c r="D283" s="3">
        <f t="shared" si="24"/>
        <v>330</v>
      </c>
      <c r="G283" s="8" t="s">
        <v>1656</v>
      </c>
      <c r="I283" t="s">
        <v>97</v>
      </c>
      <c r="J283" t="s">
        <v>97</v>
      </c>
      <c r="K283">
        <v>-1</v>
      </c>
      <c r="L283">
        <v>-1</v>
      </c>
      <c r="M283">
        <v>-1</v>
      </c>
      <c r="N283">
        <v>0</v>
      </c>
      <c r="O283" s="70" t="s">
        <v>647</v>
      </c>
      <c r="P283" s="3">
        <f>IF(AND(G283&lt;&gt;"LIBSETS_SETTYPE_BATTLEGROUND",G283&lt;&gt;"LIBSETS_SETTYPE_SPECIAL",G283&lt;&gt;"LIBSETS_SETTYPE_MYTHIC"), IF(Q283&lt;&gt;"",VLOOKUP(Q283,'ESO zone constants'!$D$2:$H$4950,5,FALSE),""),"")</f>
        <v>975</v>
      </c>
      <c r="Q283" t="str">
        <f>IF(OR(K283="",K283&lt;=0,ISERROR(K283)),IF(AND(O283&lt;&gt;"",NOT(ISERROR(O283))),O283, ""),VLOOKUP(K283,'ESO wayshrine node constants'!$A$3:$D$10003,4,FALSE))</f>
        <v>Halls of Fabrication</v>
      </c>
      <c r="S283" s="19" t="str">
        <f>IF(AND(R283&lt;&gt;"",NOT(ISERROR(R283))),R283,IF(P283&lt;&gt;"",IF(NOT(ISERROR(VLOOKUP(P283,'ESO Dungeon constants'!$D$3:$H$9999,5,FALSE))),VLOOKUP(P283,'ESO Dungeon constants'!$D$3:$I$9999,6,FALSE),VLOOKUP(P283,'ESO zone constants'!$H$2:$K$9984,4,FALSE)),""))</f>
        <v>DLC_CLOCKWORK_CITY</v>
      </c>
      <c r="T283" s="3" t="str">
        <f>IF(S283&lt;&gt;"",VLOOKUP(S283,'LibSets constants'!$B$4:$C$1000,2,FALSE),"")</f>
        <v>Clockwork City</v>
      </c>
      <c r="U283" s="33" t="s">
        <v>1726</v>
      </c>
      <c r="V283" s="40"/>
      <c r="W283" s="40"/>
      <c r="X283" s="3" t="str">
        <f>IF(G283&lt;&gt;"LIBSETS_SETTYPE_BATTLEGROUND",IF(G283&lt;&gt;"LIBSETS_SETTYPE_SPECIAL",IF(Y283&lt;&gt;"",VLOOKUP(Y283,'ESO zone constants'!$D$2:$H$4950,5,FALSE),""),""),"")</f>
        <v/>
      </c>
      <c r="Z283" s="40"/>
      <c r="AA283" s="40"/>
      <c r="AB283" s="40"/>
      <c r="AC283" s="3" t="str">
        <f>IF(G283&lt;&gt;"LIBSETS_SETTYPE_BATTLEGROUND",IF(G283&lt;&gt;"LIBSETS_SETTYPE_SPECIAL",IF(AD283&lt;&gt;"",VLOOKUP(AD283,'ESO zone constants'!$D$2:$H$4950,5,FALSE),""),""),"")</f>
        <v/>
      </c>
      <c r="AE283" s="40"/>
      <c r="AF283" s="40"/>
      <c r="AG283" s="40"/>
      <c r="AH283" s="3" t="str">
        <f>IF(G283&lt;&gt;"LIBSETS_SETTYPE_BATTLEGROUND",IF(G283&lt;&gt;"LIBSETS_SETTYPE_SPECIAL",IF(AI283&lt;&gt;"",VLOOKUP(AI283,'ESO zone constants'!$D$2:$H$4950,5,FALSE),""),""),"")</f>
        <v/>
      </c>
      <c r="AJ283" s="40"/>
      <c r="AK283" s="40"/>
      <c r="AL283" s="40"/>
      <c r="AM283" s="3" t="str">
        <f>IF(G283&lt;&gt;"LIBSETS_SETTYPE_BATTLEGROUND",IF(G283&lt;&gt;"LIBSETS_SETTYPE_SPECIAL",IF(AN283&lt;&gt;"",VLOOKUP(AN283,'ESO zone constants'!$D$2:$H$4950,5,FALSE),""),""),"")</f>
        <v/>
      </c>
      <c r="AO283" s="40"/>
      <c r="AP283" s="40"/>
      <c r="AQ283" s="40"/>
      <c r="AR283" s="3" t="str">
        <f>IF(G283&lt;&gt;"LIBSETS_SETTYPE_BATTLEGROUND",IF(G283&lt;&gt;"LIBSETS_SETTYPE_SPECIAL",IF(AS283&lt;&gt;"",VLOOKUP(AS283,'ESO zone constants'!$D$2:$H$4950,5,FALSE),""),""),"")</f>
        <v/>
      </c>
      <c r="AT283" s="40"/>
      <c r="AU283" s="40"/>
      <c r="AV283" s="40"/>
      <c r="AW283" s="21" t="str">
        <f t="shared" si="25"/>
        <v>[330] = {wayshrines={-1,-1,-1,}, dlcId=DLC_CLOCKWORK_CITY</v>
      </c>
      <c r="AX283" s="21" t="str">
        <f t="shared" si="26"/>
        <v>, zoneIds={975}, veteran=false</v>
      </c>
      <c r="AY283" s="21" t="str">
        <f t="shared" si="27"/>
        <v>, setType=LIBSETS_SETTYPE_TRIAL</v>
      </c>
      <c r="AZ283" s="21" t="str">
        <f t="shared" si="28"/>
        <v>, dropMechanic={LIBSETS_DROP_MECHANIC_MONSTER_NAME}, dropMechanicNames={}},</v>
      </c>
      <c r="BA283" s="21" t="str">
        <f t="shared" si="29"/>
        <v xml:space="preserve"> --Automated Defense / Automatisierte Verteidigung   [Halls of Fabrication]</v>
      </c>
    </row>
    <row r="284" spans="1:53" x14ac:dyDescent="0.25">
      <c r="A284" s="12">
        <v>331</v>
      </c>
      <c r="B284" t="s">
        <v>1252</v>
      </c>
      <c r="C284" t="s">
        <v>1253</v>
      </c>
      <c r="D284" s="3">
        <f t="shared" si="24"/>
        <v>331</v>
      </c>
      <c r="G284" s="8" t="s">
        <v>1656</v>
      </c>
      <c r="I284" t="s">
        <v>97</v>
      </c>
      <c r="J284" t="s">
        <v>97</v>
      </c>
      <c r="K284">
        <v>-1</v>
      </c>
      <c r="L284">
        <v>-1</v>
      </c>
      <c r="M284">
        <v>-1</v>
      </c>
      <c r="N284">
        <v>0</v>
      </c>
      <c r="O284" s="70" t="s">
        <v>647</v>
      </c>
      <c r="P284" s="3">
        <f>IF(AND(G284&lt;&gt;"LIBSETS_SETTYPE_BATTLEGROUND",G284&lt;&gt;"LIBSETS_SETTYPE_SPECIAL",G284&lt;&gt;"LIBSETS_SETTYPE_MYTHIC"), IF(Q284&lt;&gt;"",VLOOKUP(Q284,'ESO zone constants'!$D$2:$H$4950,5,FALSE),""),"")</f>
        <v>975</v>
      </c>
      <c r="Q284" t="str">
        <f>IF(OR(K284="",K284&lt;=0,ISERROR(K284)),IF(AND(O284&lt;&gt;"",NOT(ISERROR(O284))),O284, ""),VLOOKUP(K284,'ESO wayshrine node constants'!$A$3:$D$10003,4,FALSE))</f>
        <v>Halls of Fabrication</v>
      </c>
      <c r="S284" s="19" t="str">
        <f>IF(AND(R284&lt;&gt;"",NOT(ISERROR(R284))),R284,IF(P284&lt;&gt;"",IF(NOT(ISERROR(VLOOKUP(P284,'ESO Dungeon constants'!$D$3:$H$9999,5,FALSE))),VLOOKUP(P284,'ESO Dungeon constants'!$D$3:$I$9999,6,FALSE),VLOOKUP(P284,'ESO zone constants'!$H$2:$K$9984,4,FALSE)),""))</f>
        <v>DLC_CLOCKWORK_CITY</v>
      </c>
      <c r="T284" s="3" t="str">
        <f>IF(S284&lt;&gt;"",VLOOKUP(S284,'LibSets constants'!$B$4:$C$1000,2,FALSE),"")</f>
        <v>Clockwork City</v>
      </c>
      <c r="U284" s="33" t="s">
        <v>1726</v>
      </c>
      <c r="V284" s="40"/>
      <c r="W284" s="40"/>
      <c r="X284" s="3" t="str">
        <f>IF(G284&lt;&gt;"LIBSETS_SETTYPE_BATTLEGROUND",IF(G284&lt;&gt;"LIBSETS_SETTYPE_SPECIAL",IF(Y284&lt;&gt;"",VLOOKUP(Y284,'ESO zone constants'!$D$2:$H$4950,5,FALSE),""),""),"")</f>
        <v/>
      </c>
      <c r="Z284" s="40"/>
      <c r="AA284" s="40"/>
      <c r="AB284" s="40"/>
      <c r="AC284" s="3" t="str">
        <f>IF(G284&lt;&gt;"LIBSETS_SETTYPE_BATTLEGROUND",IF(G284&lt;&gt;"LIBSETS_SETTYPE_SPECIAL",IF(AD284&lt;&gt;"",VLOOKUP(AD284,'ESO zone constants'!$D$2:$H$4950,5,FALSE),""),""),"")</f>
        <v/>
      </c>
      <c r="AE284" s="40"/>
      <c r="AF284" s="40"/>
      <c r="AG284" s="40"/>
      <c r="AH284" s="3" t="str">
        <f>IF(G284&lt;&gt;"LIBSETS_SETTYPE_BATTLEGROUND",IF(G284&lt;&gt;"LIBSETS_SETTYPE_SPECIAL",IF(AI284&lt;&gt;"",VLOOKUP(AI284,'ESO zone constants'!$D$2:$H$4950,5,FALSE),""),""),"")</f>
        <v/>
      </c>
      <c r="AJ284" s="40"/>
      <c r="AK284" s="40"/>
      <c r="AL284" s="40"/>
      <c r="AM284" s="3" t="str">
        <f>IF(G284&lt;&gt;"LIBSETS_SETTYPE_BATTLEGROUND",IF(G284&lt;&gt;"LIBSETS_SETTYPE_SPECIAL",IF(AN284&lt;&gt;"",VLOOKUP(AN284,'ESO zone constants'!$D$2:$H$4950,5,FALSE),""),""),"")</f>
        <v/>
      </c>
      <c r="AO284" s="40"/>
      <c r="AP284" s="40"/>
      <c r="AQ284" s="40"/>
      <c r="AR284" s="3" t="str">
        <f>IF(G284&lt;&gt;"LIBSETS_SETTYPE_BATTLEGROUND",IF(G284&lt;&gt;"LIBSETS_SETTYPE_SPECIAL",IF(AS284&lt;&gt;"",VLOOKUP(AS284,'ESO zone constants'!$D$2:$H$4950,5,FALSE),""),""),"")</f>
        <v/>
      </c>
      <c r="AT284" s="40"/>
      <c r="AU284" s="40"/>
      <c r="AV284" s="40"/>
      <c r="AW284" s="21" t="str">
        <f t="shared" si="25"/>
        <v>[331] = {wayshrines={-1,-1,-1,}, dlcId=DLC_CLOCKWORK_CITY</v>
      </c>
      <c r="AX284" s="21" t="str">
        <f t="shared" si="26"/>
        <v>, zoneIds={975}, veteran=false</v>
      </c>
      <c r="AY284" s="21" t="str">
        <f t="shared" si="27"/>
        <v>, setType=LIBSETS_SETTYPE_TRIAL</v>
      </c>
      <c r="AZ284" s="21" t="str">
        <f t="shared" si="28"/>
        <v>, dropMechanic={LIBSETS_DROP_MECHANIC_MONSTER_NAME}, dropMechanicNames={}},</v>
      </c>
      <c r="BA284" s="21" t="str">
        <f t="shared" si="29"/>
        <v xml:space="preserve"> --War Machine / Kriegsmaschine   [Halls of Fabrication]</v>
      </c>
    </row>
    <row r="285" spans="1:53" x14ac:dyDescent="0.25">
      <c r="A285" s="12">
        <v>332</v>
      </c>
      <c r="B285" t="s">
        <v>1254</v>
      </c>
      <c r="C285" t="s">
        <v>1255</v>
      </c>
      <c r="D285" s="3">
        <f t="shared" si="24"/>
        <v>332</v>
      </c>
      <c r="G285" s="8" t="s">
        <v>1656</v>
      </c>
      <c r="I285" t="s">
        <v>97</v>
      </c>
      <c r="J285" t="s">
        <v>97</v>
      </c>
      <c r="K285">
        <v>-1</v>
      </c>
      <c r="L285">
        <v>-1</v>
      </c>
      <c r="M285">
        <v>-1</v>
      </c>
      <c r="N285">
        <v>0</v>
      </c>
      <c r="O285" s="70" t="s">
        <v>647</v>
      </c>
      <c r="P285" s="3">
        <f>IF(AND(G285&lt;&gt;"LIBSETS_SETTYPE_BATTLEGROUND",G285&lt;&gt;"LIBSETS_SETTYPE_SPECIAL",G285&lt;&gt;"LIBSETS_SETTYPE_MYTHIC"), IF(Q285&lt;&gt;"",VLOOKUP(Q285,'ESO zone constants'!$D$2:$H$4950,5,FALSE),""),"")</f>
        <v>975</v>
      </c>
      <c r="Q285" t="str">
        <f>IF(OR(K285="",K285&lt;=0,ISERROR(K285)),IF(AND(O285&lt;&gt;"",NOT(ISERROR(O285))),O285, ""),VLOOKUP(K285,'ESO wayshrine node constants'!$A$3:$D$10003,4,FALSE))</f>
        <v>Halls of Fabrication</v>
      </c>
      <c r="S285" s="19" t="str">
        <f>IF(AND(R285&lt;&gt;"",NOT(ISERROR(R285))),R285,IF(P285&lt;&gt;"",IF(NOT(ISERROR(VLOOKUP(P285,'ESO Dungeon constants'!$D$3:$H$9999,5,FALSE))),VLOOKUP(P285,'ESO Dungeon constants'!$D$3:$I$9999,6,FALSE),VLOOKUP(P285,'ESO zone constants'!$H$2:$K$9984,4,FALSE)),""))</f>
        <v>DLC_CLOCKWORK_CITY</v>
      </c>
      <c r="T285" s="3" t="str">
        <f>IF(S285&lt;&gt;"",VLOOKUP(S285,'LibSets constants'!$B$4:$C$1000,2,FALSE),"")</f>
        <v>Clockwork City</v>
      </c>
      <c r="U285" s="33" t="s">
        <v>1726</v>
      </c>
      <c r="V285" s="40"/>
      <c r="W285" s="40"/>
      <c r="X285" s="3" t="str">
        <f>IF(G285&lt;&gt;"LIBSETS_SETTYPE_BATTLEGROUND",IF(G285&lt;&gt;"LIBSETS_SETTYPE_SPECIAL",IF(Y285&lt;&gt;"",VLOOKUP(Y285,'ESO zone constants'!$D$2:$H$4950,5,FALSE),""),""),"")</f>
        <v/>
      </c>
      <c r="Z285" s="40"/>
      <c r="AA285" s="40"/>
      <c r="AB285" s="40"/>
      <c r="AC285" s="3" t="str">
        <f>IF(G285&lt;&gt;"LIBSETS_SETTYPE_BATTLEGROUND",IF(G285&lt;&gt;"LIBSETS_SETTYPE_SPECIAL",IF(AD285&lt;&gt;"",VLOOKUP(AD285,'ESO zone constants'!$D$2:$H$4950,5,FALSE),""),""),"")</f>
        <v/>
      </c>
      <c r="AE285" s="40"/>
      <c r="AF285" s="40"/>
      <c r="AG285" s="40"/>
      <c r="AH285" s="3" t="str">
        <f>IF(G285&lt;&gt;"LIBSETS_SETTYPE_BATTLEGROUND",IF(G285&lt;&gt;"LIBSETS_SETTYPE_SPECIAL",IF(AI285&lt;&gt;"",VLOOKUP(AI285,'ESO zone constants'!$D$2:$H$4950,5,FALSE),""),""),"")</f>
        <v/>
      </c>
      <c r="AJ285" s="40"/>
      <c r="AK285" s="40"/>
      <c r="AL285" s="40"/>
      <c r="AM285" s="3" t="str">
        <f>IF(G285&lt;&gt;"LIBSETS_SETTYPE_BATTLEGROUND",IF(G285&lt;&gt;"LIBSETS_SETTYPE_SPECIAL",IF(AN285&lt;&gt;"",VLOOKUP(AN285,'ESO zone constants'!$D$2:$H$4950,5,FALSE),""),""),"")</f>
        <v/>
      </c>
      <c r="AO285" s="40"/>
      <c r="AP285" s="40"/>
      <c r="AQ285" s="40"/>
      <c r="AR285" s="3" t="str">
        <f>IF(G285&lt;&gt;"LIBSETS_SETTYPE_BATTLEGROUND",IF(G285&lt;&gt;"LIBSETS_SETTYPE_SPECIAL",IF(AS285&lt;&gt;"",VLOOKUP(AS285,'ESO zone constants'!$D$2:$H$4950,5,FALSE),""),""),"")</f>
        <v/>
      </c>
      <c r="AT285" s="40"/>
      <c r="AU285" s="40"/>
      <c r="AV285" s="40"/>
      <c r="AW285" s="21" t="str">
        <f t="shared" si="25"/>
        <v>[332] = {wayshrines={-1,-1,-1,}, dlcId=DLC_CLOCKWORK_CITY</v>
      </c>
      <c r="AX285" s="21" t="str">
        <f t="shared" si="26"/>
        <v>, zoneIds={975}, veteran=false</v>
      </c>
      <c r="AY285" s="21" t="str">
        <f t="shared" si="27"/>
        <v>, setType=LIBSETS_SETTYPE_TRIAL</v>
      </c>
      <c r="AZ285" s="21" t="str">
        <f t="shared" si="28"/>
        <v>, dropMechanic={LIBSETS_DROP_MECHANIC_MONSTER_NAME}, dropMechanicNames={}},</v>
      </c>
      <c r="BA285" s="21" t="str">
        <f t="shared" si="29"/>
        <v xml:space="preserve"> --Master Architect / Meisterarchitekt   [Halls of Fabrication]</v>
      </c>
    </row>
    <row r="286" spans="1:53" x14ac:dyDescent="0.25">
      <c r="A286" s="12">
        <v>333</v>
      </c>
      <c r="B286" t="s">
        <v>1256</v>
      </c>
      <c r="C286" t="s">
        <v>1257</v>
      </c>
      <c r="D286" s="3">
        <f t="shared" si="24"/>
        <v>333</v>
      </c>
      <c r="G286" s="8" t="s">
        <v>1656</v>
      </c>
      <c r="I286" t="s">
        <v>97</v>
      </c>
      <c r="J286" t="s">
        <v>97</v>
      </c>
      <c r="K286">
        <v>-1</v>
      </c>
      <c r="L286">
        <v>-1</v>
      </c>
      <c r="M286">
        <v>-1</v>
      </c>
      <c r="N286">
        <v>0</v>
      </c>
      <c r="O286" s="70" t="s">
        <v>647</v>
      </c>
      <c r="P286" s="3">
        <f>IF(AND(G286&lt;&gt;"LIBSETS_SETTYPE_BATTLEGROUND",G286&lt;&gt;"LIBSETS_SETTYPE_SPECIAL",G286&lt;&gt;"LIBSETS_SETTYPE_MYTHIC"), IF(Q286&lt;&gt;"",VLOOKUP(Q286,'ESO zone constants'!$D$2:$H$4950,5,FALSE),""),"")</f>
        <v>975</v>
      </c>
      <c r="Q286" t="str">
        <f>IF(OR(K286="",K286&lt;=0,ISERROR(K286)),IF(AND(O286&lt;&gt;"",NOT(ISERROR(O286))),O286, ""),VLOOKUP(K286,'ESO wayshrine node constants'!$A$3:$D$10003,4,FALSE))</f>
        <v>Halls of Fabrication</v>
      </c>
      <c r="S286" s="19" t="str">
        <f>IF(AND(R286&lt;&gt;"",NOT(ISERROR(R286))),R286,IF(P286&lt;&gt;"",IF(NOT(ISERROR(VLOOKUP(P286,'ESO Dungeon constants'!$D$3:$H$9999,5,FALSE))),VLOOKUP(P286,'ESO Dungeon constants'!$D$3:$I$9999,6,FALSE),VLOOKUP(P286,'ESO zone constants'!$H$2:$K$9984,4,FALSE)),""))</f>
        <v>DLC_CLOCKWORK_CITY</v>
      </c>
      <c r="T286" s="3" t="str">
        <f>IF(S286&lt;&gt;"",VLOOKUP(S286,'LibSets constants'!$B$4:$C$1000,2,FALSE),"")</f>
        <v>Clockwork City</v>
      </c>
      <c r="U286" s="33" t="s">
        <v>1726</v>
      </c>
      <c r="V286" s="40"/>
      <c r="W286" s="40"/>
      <c r="X286" s="3" t="str">
        <f>IF(G286&lt;&gt;"LIBSETS_SETTYPE_BATTLEGROUND",IF(G286&lt;&gt;"LIBSETS_SETTYPE_SPECIAL",IF(Y286&lt;&gt;"",VLOOKUP(Y286,'ESO zone constants'!$D$2:$H$4950,5,FALSE),""),""),"")</f>
        <v/>
      </c>
      <c r="Z286" s="40"/>
      <c r="AA286" s="40"/>
      <c r="AB286" s="40"/>
      <c r="AC286" s="3" t="str">
        <f>IF(G286&lt;&gt;"LIBSETS_SETTYPE_BATTLEGROUND",IF(G286&lt;&gt;"LIBSETS_SETTYPE_SPECIAL",IF(AD286&lt;&gt;"",VLOOKUP(AD286,'ESO zone constants'!$D$2:$H$4950,5,FALSE),""),""),"")</f>
        <v/>
      </c>
      <c r="AE286" s="40"/>
      <c r="AF286" s="40"/>
      <c r="AG286" s="40"/>
      <c r="AH286" s="3" t="str">
        <f>IF(G286&lt;&gt;"LIBSETS_SETTYPE_BATTLEGROUND",IF(G286&lt;&gt;"LIBSETS_SETTYPE_SPECIAL",IF(AI286&lt;&gt;"",VLOOKUP(AI286,'ESO zone constants'!$D$2:$H$4950,5,FALSE),""),""),"")</f>
        <v/>
      </c>
      <c r="AJ286" s="40"/>
      <c r="AK286" s="40"/>
      <c r="AL286" s="40"/>
      <c r="AM286" s="3" t="str">
        <f>IF(G286&lt;&gt;"LIBSETS_SETTYPE_BATTLEGROUND",IF(G286&lt;&gt;"LIBSETS_SETTYPE_SPECIAL",IF(AN286&lt;&gt;"",VLOOKUP(AN286,'ESO zone constants'!$D$2:$H$4950,5,FALSE),""),""),"")</f>
        <v/>
      </c>
      <c r="AO286" s="40"/>
      <c r="AP286" s="40"/>
      <c r="AQ286" s="40"/>
      <c r="AR286" s="3" t="str">
        <f>IF(G286&lt;&gt;"LIBSETS_SETTYPE_BATTLEGROUND",IF(G286&lt;&gt;"LIBSETS_SETTYPE_SPECIAL",IF(AS286&lt;&gt;"",VLOOKUP(AS286,'ESO zone constants'!$D$2:$H$4950,5,FALSE),""),""),"")</f>
        <v/>
      </c>
      <c r="AT286" s="40"/>
      <c r="AU286" s="40"/>
      <c r="AV286" s="40"/>
      <c r="AW286" s="21" t="str">
        <f t="shared" si="25"/>
        <v>[333] = {wayshrines={-1,-1,-1,}, dlcId=DLC_CLOCKWORK_CITY</v>
      </c>
      <c r="AX286" s="21" t="str">
        <f t="shared" si="26"/>
        <v>, zoneIds={975}, veteran=false</v>
      </c>
      <c r="AY286" s="21" t="str">
        <f t="shared" si="27"/>
        <v>, setType=LIBSETS_SETTYPE_TRIAL</v>
      </c>
      <c r="AZ286" s="21" t="str">
        <f t="shared" si="28"/>
        <v>, dropMechanic={LIBSETS_DROP_MECHANIC_MONSTER_NAME}, dropMechanicNames={}},</v>
      </c>
      <c r="BA286" s="21" t="str">
        <f t="shared" si="29"/>
        <v xml:space="preserve"> --Inventor's Guard / Erfindergarde   [Halls of Fabrication]</v>
      </c>
    </row>
    <row r="287" spans="1:53" x14ac:dyDescent="0.25">
      <c r="A287" s="12">
        <v>334</v>
      </c>
      <c r="B287" t="s">
        <v>1258</v>
      </c>
      <c r="C287" t="s">
        <v>1259</v>
      </c>
      <c r="D287" s="3">
        <f t="shared" si="24"/>
        <v>334</v>
      </c>
      <c r="G287" s="8" t="s">
        <v>1648</v>
      </c>
      <c r="I287" t="s">
        <v>97</v>
      </c>
      <c r="J287" t="s">
        <v>97</v>
      </c>
      <c r="K287">
        <v>-1</v>
      </c>
      <c r="L287">
        <v>-1</v>
      </c>
      <c r="M287">
        <v>-1</v>
      </c>
      <c r="N287">
        <v>0</v>
      </c>
      <c r="O287" s="70" t="s">
        <v>1693</v>
      </c>
      <c r="P287" s="3" t="str">
        <f>IF(AND(G287&lt;&gt;"LIBSETS_SETTYPE_BATTLEGROUND",G287&lt;&gt;"LIBSETS_SETTYPE_SPECIAL",G287&lt;&gt;"LIBSETS_SETTYPE_MYTHIC"), IF(Q287&lt;&gt;"",VLOOKUP(Q287,'ESO zone constants'!$D$2:$H$4950,5,FALSE),""),"")</f>
        <v/>
      </c>
      <c r="Q287" t="str">
        <f>IF(OR(K287="",K287&lt;=0,ISERROR(K287)),IF(AND(O287&lt;&gt;"",NOT(ISERROR(O287))),O287, ""),VLOOKUP(K287,'ESO wayshrine node constants'!$A$3:$D$10003,4,FALSE))</f>
        <v>!Battleground</v>
      </c>
      <c r="S287" s="19" t="str">
        <f>IF(AND(R287&lt;&gt;"",NOT(ISERROR(R287))),R287,IF(P287&lt;&gt;"",IF(NOT(ISERROR(VLOOKUP(P287,'ESO Dungeon constants'!$D$3:$H$9999,5,FALSE))),VLOOKUP(P287,'ESO Dungeon constants'!$D$3:$I$9999,6,FALSE),VLOOKUP(P287,'ESO zone constants'!$H$2:$K$9984,4,FALSE)),""))</f>
        <v/>
      </c>
      <c r="T287" s="3" t="str">
        <f>IF(S287&lt;&gt;"",VLOOKUP(S287,'LibSets constants'!$B$4:$C$1000,2,FALSE),"")</f>
        <v/>
      </c>
      <c r="U287" s="33" t="s">
        <v>1758</v>
      </c>
      <c r="V287" s="3" t="str">
        <f>IF(U287&lt;&gt;"",IF(U287&lt;&gt;"LIBSETS_DROP_MECHANIC_MONSTER_NAME",VLOOKUP(U287,'LibSets constants'!$I$4:$L$1000,3,FALSE),""),"")</f>
        <v>Battlegounds reward</v>
      </c>
      <c r="W287" s="3" t="str">
        <f>IF(U287&lt;&gt;"",IF(U287&lt;&gt;"LIBSETS_DROP_MECHANIC_MONSTER_NAME",VLOOKUP(U287,'LibSets constants'!$I$4:$L$1000,4,FALSE),""),"")</f>
        <v>Belohnung in Schlachtfeldern</v>
      </c>
      <c r="X287" s="3" t="str">
        <f>IF(G287&lt;&gt;"LIBSETS_SETTYPE_BATTLEGROUND",IF(G287&lt;&gt;"LIBSETS_SETTYPE_SPECIAL",IF(Y287&lt;&gt;"",VLOOKUP(Y287,'ESO zone constants'!$D$2:$H$4950,5,FALSE),""),""),"")</f>
        <v/>
      </c>
      <c r="AA287" s="3" t="str">
        <f>IF(Z287&lt;&gt;"",IF(Z287&lt;&gt;"LIBSETS_DROP_MECHANIC_MONSTER_NAME",VLOOKUP(Z287,'LibSets constants'!$I$4:$L$1000,3,FALSE),""),"")</f>
        <v/>
      </c>
      <c r="AB287" s="3" t="str">
        <f>IF(Z287&lt;&gt;"",IF(Z287&lt;&gt;"LIBSETS_DROP_MECHANIC_MONSTER_NAME",VLOOKUP(Z287,'LibSets constants'!$I$4:$L$1000,4,FALSE),""),"")</f>
        <v/>
      </c>
      <c r="AC287" s="3" t="str">
        <f>IF(G287&lt;&gt;"LIBSETS_SETTYPE_BATTLEGROUND",IF(G287&lt;&gt;"LIBSETS_SETTYPE_SPECIAL",IF(AD287&lt;&gt;"",VLOOKUP(AD287,'ESO zone constants'!$D$2:$H$4950,5,FALSE),""),""),"")</f>
        <v/>
      </c>
      <c r="AF287" s="3" t="str">
        <f>IF(AE287&lt;&gt;"",IF(AE287&lt;&gt;"LIBSETS_DROP_MECHANIC_MONSTER_NAME",VLOOKUP(AE287,'LibSets constants'!$I$4:$L$1000,3,FALSE),""),"")</f>
        <v/>
      </c>
      <c r="AG287" s="3" t="str">
        <f>IF(AE287&lt;&gt;"",IF(AE287&lt;&gt;"LIBSETS_DROP_MECHANIC_MONSTER_NAME",VLOOKUP(AE287,'LibSets constants'!$I$4:$L$1000,4,FALSE),""),"")</f>
        <v/>
      </c>
      <c r="AH287" s="3" t="str">
        <f>IF(G287&lt;&gt;"LIBSETS_SETTYPE_BATTLEGROUND",IF(G287&lt;&gt;"LIBSETS_SETTYPE_SPECIAL",IF(AI287&lt;&gt;"",VLOOKUP(AI287,'ESO zone constants'!$D$2:$H$4950,5,FALSE),""),""),"")</f>
        <v/>
      </c>
      <c r="AK287" s="3" t="str">
        <f>IF(AJ287&lt;&gt;"",IF(AJ287&lt;&gt;"LIBSETS_DROP_MECHANIC_MONSTER_NAME",VLOOKUP(AJ287,'LibSets constants'!$I$4:$L$1000,3,FALSE),""),"")</f>
        <v/>
      </c>
      <c r="AL287" s="3" t="str">
        <f>IF(AJ287&lt;&gt;"",IF(AJ287&lt;&gt;"LIBSETS_DROP_MECHANIC_MONSTER_NAME",VLOOKUP(AJ287,'LibSets constants'!$I$4:$L$1000,4,FALSE),""),"")</f>
        <v/>
      </c>
      <c r="AM287" s="3" t="str">
        <f>IF(G287&lt;&gt;"LIBSETS_SETTYPE_BATTLEGROUND",IF(G287&lt;&gt;"LIBSETS_SETTYPE_SPECIAL",IF(AN287&lt;&gt;"",VLOOKUP(AN287,'ESO zone constants'!$D$2:$H$4950,5,FALSE),""),""),"")</f>
        <v/>
      </c>
      <c r="AP287" s="3" t="str">
        <f>IF(AO287&lt;&gt;"",IF(AO287&lt;&gt;"LIBSETS_DROP_MECHANIC_MONSTER_NAME",VLOOKUP(AO287,'LibSets constants'!$I$4:$L$1000,3,FALSE),""),"")</f>
        <v/>
      </c>
      <c r="AQ287" s="3" t="str">
        <f>IF(AO287&lt;&gt;"",IF(AO287&lt;&gt;"LIBSETS_DROP_MECHANIC_MONSTER_NAME",VLOOKUP(AO287,'LibSets constants'!$I$4:$L$1000,4,FALSE),""),"")</f>
        <v/>
      </c>
      <c r="AR287" s="3" t="str">
        <f>IF(G287&lt;&gt;"LIBSETS_SETTYPE_BATTLEGROUND",IF(G287&lt;&gt;"LIBSETS_SETTYPE_SPECIAL",IF(AS287&lt;&gt;"",VLOOKUP(AS287,'ESO zone constants'!$D$2:$H$4950,5,FALSE),""),""),"")</f>
        <v/>
      </c>
      <c r="AU287" s="3" t="str">
        <f>IF(AT287&lt;&gt;"",IF(AT287&lt;&gt;"LIBSETS_DROP_MECHANIC_MONSTER_NAME",VLOOKUP(AT287,'LibSets constants'!$I$4:$L$1000,3,FALSE),""),"")</f>
        <v/>
      </c>
      <c r="AV287" s="3" t="str">
        <f>IF(AT287&lt;&gt;"",IF(AT287&lt;&gt;"LIBSETS_DROP_MECHANIC_MONSTER_NAME",VLOOKUP(AT287,'LibSets constants'!$I$4:$L$1000,4,FALSE),""),"")</f>
        <v/>
      </c>
      <c r="AW287" s="21" t="str">
        <f t="shared" si="25"/>
        <v>[334] = {wayshrines={-1,-1,-1,}, dlcId=DLC_BASE_GAME</v>
      </c>
      <c r="AX287" s="21" t="str">
        <f t="shared" si="26"/>
        <v>, veteran=false</v>
      </c>
      <c r="AY287" s="21" t="str">
        <f t="shared" si="27"/>
        <v>, setType=LIBSETS_SETTYPE_BATTLEGROUND</v>
      </c>
      <c r="AZ287" s="21" t="str">
        <f t="shared" si="28"/>
        <v>, dropMechanic={LIBSETS_DROP_MECHANIC_BATTLEGROUND_REWARD}},</v>
      </c>
      <c r="BA287" s="21" t="str">
        <f t="shared" si="29"/>
        <v xml:space="preserve"> --Impregnable Armor / Unüberwindliche Rüstung   [!Battleground]</v>
      </c>
    </row>
    <row r="288" spans="1:53" x14ac:dyDescent="0.25">
      <c r="A288" s="12">
        <v>335</v>
      </c>
      <c r="B288" t="s">
        <v>1260</v>
      </c>
      <c r="C288" t="s">
        <v>1261</v>
      </c>
      <c r="D288" s="3">
        <f t="shared" si="24"/>
        <v>335</v>
      </c>
      <c r="G288" s="8" t="s">
        <v>1652</v>
      </c>
      <c r="I288" t="s">
        <v>97</v>
      </c>
      <c r="J288" t="s">
        <v>97</v>
      </c>
      <c r="K288">
        <v>-1</v>
      </c>
      <c r="L288">
        <v>-1</v>
      </c>
      <c r="M288">
        <v>-1</v>
      </c>
      <c r="N288">
        <v>0</v>
      </c>
      <c r="O288" s="70" t="s">
        <v>44</v>
      </c>
      <c r="P288" s="3">
        <f>IF(AND(G288&lt;&gt;"LIBSETS_SETTYPE_BATTLEGROUND",G288&lt;&gt;"LIBSETS_SETTYPE_SPECIAL",G288&lt;&gt;"LIBSETS_SETTYPE_MYTHIC"), IF(Q288&lt;&gt;"",VLOOKUP(Q288,'ESO zone constants'!$D$2:$H$4950,5,FALSE),""),"")</f>
        <v>974</v>
      </c>
      <c r="Q288" t="str">
        <f>IF(OR(K288="",K288&lt;=0,ISERROR(K288)),IF(AND(O288&lt;&gt;"",NOT(ISERROR(O288))),O288, ""),VLOOKUP(K288,'ESO wayshrine node constants'!$A$3:$D$10003,4,FALSE))</f>
        <v>Falkreath Hold</v>
      </c>
      <c r="S288" s="19" t="str">
        <f>IF(AND(R288&lt;&gt;"",NOT(ISERROR(R288))),R288,IF(P288&lt;&gt;"",IF(NOT(ISERROR(VLOOKUP(P288,'ESO Dungeon constants'!$D$3:$H$9999,5,FALSE))),VLOOKUP(P288,'ESO Dungeon constants'!$D$3:$I$9999,6,FALSE),VLOOKUP(P288,'ESO zone constants'!$H$2:$K$9984,4,FALSE)),""))</f>
        <v>DLC_HORNS_OF_THE_REACH</v>
      </c>
      <c r="T288" s="3" t="str">
        <f>IF(S288&lt;&gt;"",VLOOKUP(S288,'LibSets constants'!$B$4:$C$1000,2,FALSE),"")</f>
        <v>Horns of the Reach</v>
      </c>
      <c r="V288" s="44" t="str">
        <f>IF(U288&lt;&gt;"",IF(U288&lt;&gt;"LIBSETS_DROP_MECHANIC_MONSTER_NAME",VLOOKUP(U288,'LibSets constants'!$I$4:$L$1000,3,FALSE),""),"")</f>
        <v/>
      </c>
      <c r="W288" s="3" t="str">
        <f>IF(U288&lt;&gt;"",IF(U288&lt;&gt;"LIBSETS_DROP_MECHANIC_MONSTER_NAME",VLOOKUP(U288,'LibSets constants'!$I$4:$L$1000,4,FALSE),""),"")</f>
        <v/>
      </c>
      <c r="X288" s="3" t="str">
        <f>IF(G288&lt;&gt;"LIBSETS_SETTYPE_BATTLEGROUND",IF(G288&lt;&gt;"LIBSETS_SETTYPE_SPECIAL",IF(Y288&lt;&gt;"",VLOOKUP(Y288,'ESO zone constants'!$D$2:$H$4950,5,FALSE),""),""),"")</f>
        <v/>
      </c>
      <c r="Z288" s="45"/>
      <c r="AA288" s="44" t="str">
        <f>IF(Z288&lt;&gt;"",IF(Z288&lt;&gt;"LIBSETS_DROP_MECHANIC_MONSTER_NAME",VLOOKUP(Z288,'LibSets constants'!$I$4:$L$1000,3,FALSE),""),"")</f>
        <v/>
      </c>
      <c r="AB288" s="44" t="str">
        <f>IF(Z288&lt;&gt;"",IF(Z288&lt;&gt;"LIBSETS_DROP_MECHANIC_MONSTER_NAME",VLOOKUP(Z288,'LibSets constants'!$I$4:$L$1000,4,FALSE),""),"")</f>
        <v/>
      </c>
      <c r="AC288" s="3" t="str">
        <f>IF(G288&lt;&gt;"LIBSETS_SETTYPE_BATTLEGROUND",IF(G288&lt;&gt;"LIBSETS_SETTYPE_SPECIAL",IF(AD288&lt;&gt;"",VLOOKUP(AD288,'ESO zone constants'!$D$2:$H$4950,5,FALSE),""),""),"")</f>
        <v/>
      </c>
      <c r="AE288" s="45"/>
      <c r="AF288" s="44" t="str">
        <f>IF(AE288&lt;&gt;"",IF(AE288&lt;&gt;"LIBSETS_DROP_MECHANIC_MONSTER_NAME",VLOOKUP(AE288,'LibSets constants'!$I$4:$L$1000,3,FALSE),""),"")</f>
        <v/>
      </c>
      <c r="AG288" s="44" t="str">
        <f>IF(AE288&lt;&gt;"",IF(AE288&lt;&gt;"LIBSETS_DROP_MECHANIC_MONSTER_NAME",VLOOKUP(AE288,'LibSets constants'!$I$4:$L$1000,4,FALSE),""),"")</f>
        <v/>
      </c>
      <c r="AH288" s="3" t="str">
        <f>IF(G288&lt;&gt;"LIBSETS_SETTYPE_BATTLEGROUND",IF(G288&lt;&gt;"LIBSETS_SETTYPE_SPECIAL",IF(AI288&lt;&gt;"",VLOOKUP(AI288,'ESO zone constants'!$D$2:$H$4950,5,FALSE),""),""),"")</f>
        <v/>
      </c>
      <c r="AJ288" s="45"/>
      <c r="AK288" s="44" t="str">
        <f>IF(AJ288&lt;&gt;"",IF(AJ288&lt;&gt;"LIBSETS_DROP_MECHANIC_MONSTER_NAME",VLOOKUP(AJ288,'LibSets constants'!$I$4:$L$1000,3,FALSE),""),"")</f>
        <v/>
      </c>
      <c r="AL288" s="44" t="str">
        <f>IF(AJ288&lt;&gt;"",IF(AJ288&lt;&gt;"LIBSETS_DROP_MECHANIC_MONSTER_NAME",VLOOKUP(AJ288,'LibSets constants'!$I$4:$L$1000,4,FALSE),""),"")</f>
        <v/>
      </c>
      <c r="AM288" s="3" t="str">
        <f>IF(G288&lt;&gt;"LIBSETS_SETTYPE_BATTLEGROUND",IF(G288&lt;&gt;"LIBSETS_SETTYPE_SPECIAL",IF(AN288&lt;&gt;"",VLOOKUP(AN288,'ESO zone constants'!$D$2:$H$4950,5,FALSE),""),""),"")</f>
        <v/>
      </c>
      <c r="AO288" s="45"/>
      <c r="AP288" s="44" t="str">
        <f>IF(AO288&lt;&gt;"",IF(AO288&lt;&gt;"LIBSETS_DROP_MECHANIC_MONSTER_NAME",VLOOKUP(AO288,'LibSets constants'!$I$4:$L$1000,3,FALSE),""),"")</f>
        <v/>
      </c>
      <c r="AQ288" s="44" t="str">
        <f>IF(AO288&lt;&gt;"",IF(AO288&lt;&gt;"LIBSETS_DROP_MECHANIC_MONSTER_NAME",VLOOKUP(AO288,'LibSets constants'!$I$4:$L$1000,4,FALSE),""),"")</f>
        <v/>
      </c>
      <c r="AR288" s="3" t="str">
        <f>IF(G288&lt;&gt;"LIBSETS_SETTYPE_BATTLEGROUND",IF(G288&lt;&gt;"LIBSETS_SETTYPE_SPECIAL",IF(AS288&lt;&gt;"",VLOOKUP(AS288,'ESO zone constants'!$D$2:$H$4950,5,FALSE),""),""),"")</f>
        <v/>
      </c>
      <c r="AT288" s="45"/>
      <c r="AU288" s="44" t="str">
        <f>IF(AT288&lt;&gt;"",IF(AT288&lt;&gt;"LIBSETS_DROP_MECHANIC_MONSTER_NAME",VLOOKUP(AT288,'LibSets constants'!$I$4:$L$1000,3,FALSE),""),"")</f>
        <v/>
      </c>
      <c r="AV288" s="44" t="str">
        <f>IF(AT288&lt;&gt;"",IF(AT288&lt;&gt;"LIBSETS_DROP_MECHANIC_MONSTER_NAME",VLOOKUP(AT288,'LibSets constants'!$I$4:$L$1000,4,FALSE),""),"")</f>
        <v/>
      </c>
      <c r="AW288" s="21" t="str">
        <f t="shared" si="25"/>
        <v>[335] = {wayshrines={-1,-1,-1,}, dlcId=DLC_HORNS_OF_THE_REACH</v>
      </c>
      <c r="AX288" s="21" t="str">
        <f t="shared" si="26"/>
        <v>, zoneIds={974}, veteran=false</v>
      </c>
      <c r="AY288" s="21" t="str">
        <f t="shared" si="27"/>
        <v>, setType=LIBSETS_SETTYPE_DUNGEON</v>
      </c>
      <c r="AZ288" s="21" t="str">
        <f t="shared" si="28"/>
        <v>},</v>
      </c>
      <c r="BA288" s="21" t="str">
        <f t="shared" si="29"/>
        <v xml:space="preserve"> --Draugr's Rest / Draugrruhe   [Falkreath Hold]</v>
      </c>
    </row>
    <row r="289" spans="1:53" x14ac:dyDescent="0.25">
      <c r="A289" s="12">
        <v>336</v>
      </c>
      <c r="B289" t="s">
        <v>1262</v>
      </c>
      <c r="C289" t="s">
        <v>1263</v>
      </c>
      <c r="D289" s="3">
        <f t="shared" si="24"/>
        <v>336</v>
      </c>
      <c r="G289" s="8" t="s">
        <v>1652</v>
      </c>
      <c r="I289" t="s">
        <v>97</v>
      </c>
      <c r="J289" t="s">
        <v>97</v>
      </c>
      <c r="K289">
        <v>-1</v>
      </c>
      <c r="L289">
        <v>-1</v>
      </c>
      <c r="M289">
        <v>-1</v>
      </c>
      <c r="N289">
        <v>0</v>
      </c>
      <c r="O289" s="70" t="s">
        <v>44</v>
      </c>
      <c r="P289" s="3">
        <f>IF(AND(G289&lt;&gt;"LIBSETS_SETTYPE_BATTLEGROUND",G289&lt;&gt;"LIBSETS_SETTYPE_SPECIAL",G289&lt;&gt;"LIBSETS_SETTYPE_MYTHIC"), IF(Q289&lt;&gt;"",VLOOKUP(Q289,'ESO zone constants'!$D$2:$H$4950,5,FALSE),""),"")</f>
        <v>974</v>
      </c>
      <c r="Q289" t="str">
        <f>IF(OR(K289="",K289&lt;=0,ISERROR(K289)),IF(AND(O289&lt;&gt;"",NOT(ISERROR(O289))),O289, ""),VLOOKUP(K289,'ESO wayshrine node constants'!$A$3:$D$10003,4,FALSE))</f>
        <v>Falkreath Hold</v>
      </c>
      <c r="S289" s="19" t="str">
        <f>IF(AND(R289&lt;&gt;"",NOT(ISERROR(R289))),R289,IF(P289&lt;&gt;"",IF(NOT(ISERROR(VLOOKUP(P289,'ESO Dungeon constants'!$D$3:$H$9999,5,FALSE))),VLOOKUP(P289,'ESO Dungeon constants'!$D$3:$I$9999,6,FALSE),VLOOKUP(P289,'ESO zone constants'!$H$2:$K$9984,4,FALSE)),""))</f>
        <v>DLC_HORNS_OF_THE_REACH</v>
      </c>
      <c r="T289" s="3" t="str">
        <f>IF(S289&lt;&gt;"",VLOOKUP(S289,'LibSets constants'!$B$4:$C$1000,2,FALSE),"")</f>
        <v>Horns of the Reach</v>
      </c>
      <c r="V289" s="44" t="str">
        <f>IF(U289&lt;&gt;"",IF(U289&lt;&gt;"LIBSETS_DROP_MECHANIC_MONSTER_NAME",VLOOKUP(U289,'LibSets constants'!$I$4:$L$1000,3,FALSE),""),"")</f>
        <v/>
      </c>
      <c r="W289" s="3" t="str">
        <f>IF(U289&lt;&gt;"",IF(U289&lt;&gt;"LIBSETS_DROP_MECHANIC_MONSTER_NAME",VLOOKUP(U289,'LibSets constants'!$I$4:$L$1000,4,FALSE),""),"")</f>
        <v/>
      </c>
      <c r="X289" s="3" t="str">
        <f>IF(G289&lt;&gt;"LIBSETS_SETTYPE_BATTLEGROUND",IF(G289&lt;&gt;"LIBSETS_SETTYPE_SPECIAL",IF(Y289&lt;&gt;"",VLOOKUP(Y289,'ESO zone constants'!$D$2:$H$4950,5,FALSE),""),""),"")</f>
        <v/>
      </c>
      <c r="Z289" s="45"/>
      <c r="AA289" s="44" t="str">
        <f>IF(Z289&lt;&gt;"",IF(Z289&lt;&gt;"LIBSETS_DROP_MECHANIC_MONSTER_NAME",VLOOKUP(Z289,'LibSets constants'!$I$4:$L$1000,3,FALSE),""),"")</f>
        <v/>
      </c>
      <c r="AB289" s="44" t="str">
        <f>IF(Z289&lt;&gt;"",IF(Z289&lt;&gt;"LIBSETS_DROP_MECHANIC_MONSTER_NAME",VLOOKUP(Z289,'LibSets constants'!$I$4:$L$1000,4,FALSE),""),"")</f>
        <v/>
      </c>
      <c r="AC289" s="3" t="str">
        <f>IF(G289&lt;&gt;"LIBSETS_SETTYPE_BATTLEGROUND",IF(G289&lt;&gt;"LIBSETS_SETTYPE_SPECIAL",IF(AD289&lt;&gt;"",VLOOKUP(AD289,'ESO zone constants'!$D$2:$H$4950,5,FALSE),""),""),"")</f>
        <v/>
      </c>
      <c r="AE289" s="45"/>
      <c r="AF289" s="44" t="str">
        <f>IF(AE289&lt;&gt;"",IF(AE289&lt;&gt;"LIBSETS_DROP_MECHANIC_MONSTER_NAME",VLOOKUP(AE289,'LibSets constants'!$I$4:$L$1000,3,FALSE),""),"")</f>
        <v/>
      </c>
      <c r="AG289" s="44" t="str">
        <f>IF(AE289&lt;&gt;"",IF(AE289&lt;&gt;"LIBSETS_DROP_MECHANIC_MONSTER_NAME",VLOOKUP(AE289,'LibSets constants'!$I$4:$L$1000,4,FALSE),""),"")</f>
        <v/>
      </c>
      <c r="AH289" s="3" t="str">
        <f>IF(G289&lt;&gt;"LIBSETS_SETTYPE_BATTLEGROUND",IF(G289&lt;&gt;"LIBSETS_SETTYPE_SPECIAL",IF(AI289&lt;&gt;"",VLOOKUP(AI289,'ESO zone constants'!$D$2:$H$4950,5,FALSE),""),""),"")</f>
        <v/>
      </c>
      <c r="AJ289" s="45"/>
      <c r="AK289" s="44" t="str">
        <f>IF(AJ289&lt;&gt;"",IF(AJ289&lt;&gt;"LIBSETS_DROP_MECHANIC_MONSTER_NAME",VLOOKUP(AJ289,'LibSets constants'!$I$4:$L$1000,3,FALSE),""),"")</f>
        <v/>
      </c>
      <c r="AL289" s="44" t="str">
        <f>IF(AJ289&lt;&gt;"",IF(AJ289&lt;&gt;"LIBSETS_DROP_MECHANIC_MONSTER_NAME",VLOOKUP(AJ289,'LibSets constants'!$I$4:$L$1000,4,FALSE),""),"")</f>
        <v/>
      </c>
      <c r="AM289" s="3" t="str">
        <f>IF(G289&lt;&gt;"LIBSETS_SETTYPE_BATTLEGROUND",IF(G289&lt;&gt;"LIBSETS_SETTYPE_SPECIAL",IF(AN289&lt;&gt;"",VLOOKUP(AN289,'ESO zone constants'!$D$2:$H$4950,5,FALSE),""),""),"")</f>
        <v/>
      </c>
      <c r="AO289" s="45"/>
      <c r="AP289" s="44" t="str">
        <f>IF(AO289&lt;&gt;"",IF(AO289&lt;&gt;"LIBSETS_DROP_MECHANIC_MONSTER_NAME",VLOOKUP(AO289,'LibSets constants'!$I$4:$L$1000,3,FALSE),""),"")</f>
        <v/>
      </c>
      <c r="AQ289" s="44" t="str">
        <f>IF(AO289&lt;&gt;"",IF(AO289&lt;&gt;"LIBSETS_DROP_MECHANIC_MONSTER_NAME",VLOOKUP(AO289,'LibSets constants'!$I$4:$L$1000,4,FALSE),""),"")</f>
        <v/>
      </c>
      <c r="AR289" s="3" t="str">
        <f>IF(G289&lt;&gt;"LIBSETS_SETTYPE_BATTLEGROUND",IF(G289&lt;&gt;"LIBSETS_SETTYPE_SPECIAL",IF(AS289&lt;&gt;"",VLOOKUP(AS289,'ESO zone constants'!$D$2:$H$4950,5,FALSE),""),""),"")</f>
        <v/>
      </c>
      <c r="AT289" s="45"/>
      <c r="AU289" s="44" t="str">
        <f>IF(AT289&lt;&gt;"",IF(AT289&lt;&gt;"LIBSETS_DROP_MECHANIC_MONSTER_NAME",VLOOKUP(AT289,'LibSets constants'!$I$4:$L$1000,3,FALSE),""),"")</f>
        <v/>
      </c>
      <c r="AV289" s="44" t="str">
        <f>IF(AT289&lt;&gt;"",IF(AT289&lt;&gt;"LIBSETS_DROP_MECHANIC_MONSTER_NAME",VLOOKUP(AT289,'LibSets constants'!$I$4:$L$1000,4,FALSE),""),"")</f>
        <v/>
      </c>
      <c r="AW289" s="21" t="str">
        <f t="shared" si="25"/>
        <v>[336] = {wayshrines={-1,-1,-1,}, dlcId=DLC_HORNS_OF_THE_REACH</v>
      </c>
      <c r="AX289" s="21" t="str">
        <f t="shared" si="26"/>
        <v>, zoneIds={974}, veteran=false</v>
      </c>
      <c r="AY289" s="21" t="str">
        <f t="shared" si="27"/>
        <v>, setType=LIBSETS_SETTYPE_DUNGEON</v>
      </c>
      <c r="AZ289" s="21" t="str">
        <f t="shared" si="28"/>
        <v>},</v>
      </c>
      <c r="BA289" s="21" t="str">
        <f t="shared" si="29"/>
        <v xml:space="preserve"> --Pillar of Nirn / Säulen von Nirn   [Falkreath Hold]</v>
      </c>
    </row>
    <row r="290" spans="1:53" x14ac:dyDescent="0.25">
      <c r="A290" s="12">
        <v>337</v>
      </c>
      <c r="B290" t="s">
        <v>1264</v>
      </c>
      <c r="C290" t="s">
        <v>1265</v>
      </c>
      <c r="D290" s="3">
        <f t="shared" si="24"/>
        <v>337</v>
      </c>
      <c r="G290" s="8" t="s">
        <v>1652</v>
      </c>
      <c r="I290" t="s">
        <v>97</v>
      </c>
      <c r="J290" t="s">
        <v>97</v>
      </c>
      <c r="K290">
        <v>-1</v>
      </c>
      <c r="L290">
        <v>-1</v>
      </c>
      <c r="M290">
        <v>-1</v>
      </c>
      <c r="N290">
        <v>0</v>
      </c>
      <c r="O290" s="70" t="s">
        <v>44</v>
      </c>
      <c r="P290" s="3">
        <f>IF(AND(G290&lt;&gt;"LIBSETS_SETTYPE_BATTLEGROUND",G290&lt;&gt;"LIBSETS_SETTYPE_SPECIAL",G290&lt;&gt;"LIBSETS_SETTYPE_MYTHIC"), IF(Q290&lt;&gt;"",VLOOKUP(Q290,'ESO zone constants'!$D$2:$H$4950,5,FALSE),""),"")</f>
        <v>974</v>
      </c>
      <c r="Q290" t="str">
        <f>IF(OR(K290="",K290&lt;=0,ISERROR(K290)),IF(AND(O290&lt;&gt;"",NOT(ISERROR(O290))),O290, ""),VLOOKUP(K290,'ESO wayshrine node constants'!$A$3:$D$10003,4,FALSE))</f>
        <v>Falkreath Hold</v>
      </c>
      <c r="S290" s="19" t="str">
        <f>IF(AND(R290&lt;&gt;"",NOT(ISERROR(R290))),R290,IF(P290&lt;&gt;"",IF(NOT(ISERROR(VLOOKUP(P290,'ESO Dungeon constants'!$D$3:$H$9999,5,FALSE))),VLOOKUP(P290,'ESO Dungeon constants'!$D$3:$I$9999,6,FALSE),VLOOKUP(P290,'ESO zone constants'!$H$2:$K$9984,4,FALSE)),""))</f>
        <v>DLC_HORNS_OF_THE_REACH</v>
      </c>
      <c r="T290" s="3" t="str">
        <f>IF(S290&lt;&gt;"",VLOOKUP(S290,'LibSets constants'!$B$4:$C$1000,2,FALSE),"")</f>
        <v>Horns of the Reach</v>
      </c>
      <c r="V290" s="44" t="str">
        <f>IF(U290&lt;&gt;"",IF(U290&lt;&gt;"LIBSETS_DROP_MECHANIC_MONSTER_NAME",VLOOKUP(U290,'LibSets constants'!$I$4:$L$1000,3,FALSE),""),"")</f>
        <v/>
      </c>
      <c r="W290" s="44" t="str">
        <f>IF(U290&lt;&gt;"",IF(U290&lt;&gt;"LIBSETS_DROP_MECHANIC_MONSTER_NAME",VLOOKUP(U290,'LibSets constants'!$I$4:$L$1000,4,FALSE),""),"")</f>
        <v/>
      </c>
      <c r="X290" s="3" t="str">
        <f>IF(G290&lt;&gt;"LIBSETS_SETTYPE_BATTLEGROUND",IF(G290&lt;&gt;"LIBSETS_SETTYPE_SPECIAL",IF(Y290&lt;&gt;"",VLOOKUP(Y290,'ESO zone constants'!$D$2:$H$4950,5,FALSE),""),""),"")</f>
        <v/>
      </c>
      <c r="Z290" s="45"/>
      <c r="AA290" s="44" t="str">
        <f>IF(Z290&lt;&gt;"",IF(Z290&lt;&gt;"LIBSETS_DROP_MECHANIC_MONSTER_NAME",VLOOKUP(Z290,'LibSets constants'!$I$4:$L$1000,3,FALSE),""),"")</f>
        <v/>
      </c>
      <c r="AB290" s="44" t="str">
        <f>IF(Z290&lt;&gt;"",IF(Z290&lt;&gt;"LIBSETS_DROP_MECHANIC_MONSTER_NAME",VLOOKUP(Z290,'LibSets constants'!$I$4:$L$1000,4,FALSE),""),"")</f>
        <v/>
      </c>
      <c r="AC290" s="3" t="str">
        <f>IF(G290&lt;&gt;"LIBSETS_SETTYPE_BATTLEGROUND",IF(G290&lt;&gt;"LIBSETS_SETTYPE_SPECIAL",IF(AD290&lt;&gt;"",VLOOKUP(AD290,'ESO zone constants'!$D$2:$H$4950,5,FALSE),""),""),"")</f>
        <v/>
      </c>
      <c r="AE290" s="45"/>
      <c r="AF290" s="44" t="str">
        <f>IF(AE290&lt;&gt;"",IF(AE290&lt;&gt;"LIBSETS_DROP_MECHANIC_MONSTER_NAME",VLOOKUP(AE290,'LibSets constants'!$I$4:$L$1000,3,FALSE),""),"")</f>
        <v/>
      </c>
      <c r="AG290" s="44" t="str">
        <f>IF(AE290&lt;&gt;"",IF(AE290&lt;&gt;"LIBSETS_DROP_MECHANIC_MONSTER_NAME",VLOOKUP(AE290,'LibSets constants'!$I$4:$L$1000,4,FALSE),""),"")</f>
        <v/>
      </c>
      <c r="AH290" s="3" t="str">
        <f>IF(G290&lt;&gt;"LIBSETS_SETTYPE_BATTLEGROUND",IF(G290&lt;&gt;"LIBSETS_SETTYPE_SPECIAL",IF(AI290&lt;&gt;"",VLOOKUP(AI290,'ESO zone constants'!$D$2:$H$4950,5,FALSE),""),""),"")</f>
        <v/>
      </c>
      <c r="AJ290" s="45"/>
      <c r="AK290" s="44" t="str">
        <f>IF(AJ290&lt;&gt;"",IF(AJ290&lt;&gt;"LIBSETS_DROP_MECHANIC_MONSTER_NAME",VLOOKUP(AJ290,'LibSets constants'!$I$4:$L$1000,3,FALSE),""),"")</f>
        <v/>
      </c>
      <c r="AL290" s="44" t="str">
        <f>IF(AJ290&lt;&gt;"",IF(AJ290&lt;&gt;"LIBSETS_DROP_MECHANIC_MONSTER_NAME",VLOOKUP(AJ290,'LibSets constants'!$I$4:$L$1000,4,FALSE),""),"")</f>
        <v/>
      </c>
      <c r="AM290" s="3" t="str">
        <f>IF(G290&lt;&gt;"LIBSETS_SETTYPE_BATTLEGROUND",IF(G290&lt;&gt;"LIBSETS_SETTYPE_SPECIAL",IF(AN290&lt;&gt;"",VLOOKUP(AN290,'ESO zone constants'!$D$2:$H$4950,5,FALSE),""),""),"")</f>
        <v/>
      </c>
      <c r="AO290" s="45"/>
      <c r="AP290" s="44" t="str">
        <f>IF(AO290&lt;&gt;"",IF(AO290&lt;&gt;"LIBSETS_DROP_MECHANIC_MONSTER_NAME",VLOOKUP(AO290,'LibSets constants'!$I$4:$L$1000,3,FALSE),""),"")</f>
        <v/>
      </c>
      <c r="AQ290" s="44" t="str">
        <f>IF(AO290&lt;&gt;"",IF(AO290&lt;&gt;"LIBSETS_DROP_MECHANIC_MONSTER_NAME",VLOOKUP(AO290,'LibSets constants'!$I$4:$L$1000,4,FALSE),""),"")</f>
        <v/>
      </c>
      <c r="AR290" s="3" t="str">
        <f>IF(G290&lt;&gt;"LIBSETS_SETTYPE_BATTLEGROUND",IF(G290&lt;&gt;"LIBSETS_SETTYPE_SPECIAL",IF(AS290&lt;&gt;"",VLOOKUP(AS290,'ESO zone constants'!$D$2:$H$4950,5,FALSE),""),""),"")</f>
        <v/>
      </c>
      <c r="AT290" s="45"/>
      <c r="AU290" s="44" t="str">
        <f>IF(AT290&lt;&gt;"",IF(AT290&lt;&gt;"LIBSETS_DROP_MECHANIC_MONSTER_NAME",VLOOKUP(AT290,'LibSets constants'!$I$4:$L$1000,3,FALSE),""),"")</f>
        <v/>
      </c>
      <c r="AV290" s="44" t="str">
        <f>IF(AT290&lt;&gt;"",IF(AT290&lt;&gt;"LIBSETS_DROP_MECHANIC_MONSTER_NAME",VLOOKUP(AT290,'LibSets constants'!$I$4:$L$1000,4,FALSE),""),"")</f>
        <v/>
      </c>
      <c r="AW290" s="21" t="str">
        <f t="shared" si="25"/>
        <v>[337] = {wayshrines={-1,-1,-1,}, dlcId=DLC_HORNS_OF_THE_REACH</v>
      </c>
      <c r="AX290" s="21" t="str">
        <f t="shared" si="26"/>
        <v>, zoneIds={974}, veteran=false</v>
      </c>
      <c r="AY290" s="21" t="str">
        <f t="shared" si="27"/>
        <v>, setType=LIBSETS_SETTYPE_DUNGEON</v>
      </c>
      <c r="AZ290" s="21" t="str">
        <f t="shared" si="28"/>
        <v>},</v>
      </c>
      <c r="BA290" s="21" t="str">
        <f t="shared" si="29"/>
        <v xml:space="preserve"> --Ironblood / Eisenblut   [Falkreath Hold]</v>
      </c>
    </row>
    <row r="291" spans="1:53" x14ac:dyDescent="0.25">
      <c r="A291" s="12">
        <v>338</v>
      </c>
      <c r="B291" t="s">
        <v>1266</v>
      </c>
      <c r="C291" t="s">
        <v>1267</v>
      </c>
      <c r="D291" s="3">
        <f t="shared" si="24"/>
        <v>338</v>
      </c>
      <c r="G291" s="8" t="s">
        <v>1652</v>
      </c>
      <c r="I291" t="s">
        <v>97</v>
      </c>
      <c r="J291" t="s">
        <v>97</v>
      </c>
      <c r="K291">
        <v>-1</v>
      </c>
      <c r="L291">
        <v>-1</v>
      </c>
      <c r="M291">
        <v>-1</v>
      </c>
      <c r="N291">
        <v>0</v>
      </c>
      <c r="O291" s="70" t="s">
        <v>45</v>
      </c>
      <c r="P291" s="3">
        <f>IF(AND(G291&lt;&gt;"LIBSETS_SETTYPE_BATTLEGROUND",G291&lt;&gt;"LIBSETS_SETTYPE_SPECIAL",G291&lt;&gt;"LIBSETS_SETTYPE_MYTHIC"), IF(Q291&lt;&gt;"",VLOOKUP(Q291,'ESO zone constants'!$D$2:$H$4950,5,FALSE),""),"")</f>
        <v>973</v>
      </c>
      <c r="Q291" t="str">
        <f>IF(OR(K291="",K291&lt;=0,ISERROR(K291)),IF(AND(O291&lt;&gt;"",NOT(ISERROR(O291))),O291, ""),VLOOKUP(K291,'ESO wayshrine node constants'!$A$3:$D$10003,4,FALSE))</f>
        <v>Bloodroot Forge</v>
      </c>
      <c r="S291" s="19" t="str">
        <f>IF(AND(R291&lt;&gt;"",NOT(ISERROR(R291))),R291,IF(P291&lt;&gt;"",IF(NOT(ISERROR(VLOOKUP(P291,'ESO Dungeon constants'!$D$3:$H$9999,5,FALSE))),VLOOKUP(P291,'ESO Dungeon constants'!$D$3:$I$9999,6,FALSE),VLOOKUP(P291,'ESO zone constants'!$H$2:$K$9984,4,FALSE)),""))</f>
        <v>DLC_HORNS_OF_THE_REACH</v>
      </c>
      <c r="T291" s="3" t="str">
        <f>IF(S291&lt;&gt;"",VLOOKUP(S291,'LibSets constants'!$B$4:$C$1000,2,FALSE),"")</f>
        <v>Horns of the Reach</v>
      </c>
      <c r="V291" s="44" t="str">
        <f>IF(U291&lt;&gt;"",IF(U291&lt;&gt;"LIBSETS_DROP_MECHANIC_MONSTER_NAME",VLOOKUP(U291,'LibSets constants'!$I$4:$L$1000,3,FALSE),""),"")</f>
        <v/>
      </c>
      <c r="W291" s="44" t="str">
        <f>IF(U291&lt;&gt;"",IF(U291&lt;&gt;"LIBSETS_DROP_MECHANIC_MONSTER_NAME",VLOOKUP(U291,'LibSets constants'!$I$4:$L$1000,4,FALSE),""),"")</f>
        <v/>
      </c>
      <c r="X291" s="3" t="str">
        <f>IF(G291&lt;&gt;"LIBSETS_SETTYPE_BATTLEGROUND",IF(G291&lt;&gt;"LIBSETS_SETTYPE_SPECIAL",IF(Y291&lt;&gt;"",VLOOKUP(Y291,'ESO zone constants'!$D$2:$H$4950,5,FALSE),""),""),"")</f>
        <v/>
      </c>
      <c r="Z291" s="45"/>
      <c r="AA291" s="44" t="str">
        <f>IF(Z291&lt;&gt;"",IF(Z291&lt;&gt;"LIBSETS_DROP_MECHANIC_MONSTER_NAME",VLOOKUP(Z291,'LibSets constants'!$I$4:$L$1000,3,FALSE),""),"")</f>
        <v/>
      </c>
      <c r="AB291" s="44" t="str">
        <f>IF(Z291&lt;&gt;"",IF(Z291&lt;&gt;"LIBSETS_DROP_MECHANIC_MONSTER_NAME",VLOOKUP(Z291,'LibSets constants'!$I$4:$L$1000,4,FALSE),""),"")</f>
        <v/>
      </c>
      <c r="AC291" s="3" t="str">
        <f>IF(G291&lt;&gt;"LIBSETS_SETTYPE_BATTLEGROUND",IF(G291&lt;&gt;"LIBSETS_SETTYPE_SPECIAL",IF(AD291&lt;&gt;"",VLOOKUP(AD291,'ESO zone constants'!$D$2:$H$4950,5,FALSE),""),""),"")</f>
        <v/>
      </c>
      <c r="AE291" s="45"/>
      <c r="AF291" s="44" t="str">
        <f>IF(AE291&lt;&gt;"",IF(AE291&lt;&gt;"LIBSETS_DROP_MECHANIC_MONSTER_NAME",VLOOKUP(AE291,'LibSets constants'!$I$4:$L$1000,3,FALSE),""),"")</f>
        <v/>
      </c>
      <c r="AG291" s="44" t="str">
        <f>IF(AE291&lt;&gt;"",IF(AE291&lt;&gt;"LIBSETS_DROP_MECHANIC_MONSTER_NAME",VLOOKUP(AE291,'LibSets constants'!$I$4:$L$1000,4,FALSE),""),"")</f>
        <v/>
      </c>
      <c r="AH291" s="3" t="str">
        <f>IF(G291&lt;&gt;"LIBSETS_SETTYPE_BATTLEGROUND",IF(G291&lt;&gt;"LIBSETS_SETTYPE_SPECIAL",IF(AI291&lt;&gt;"",VLOOKUP(AI291,'ESO zone constants'!$D$2:$H$4950,5,FALSE),""),""),"")</f>
        <v/>
      </c>
      <c r="AJ291" s="45"/>
      <c r="AK291" s="44" t="str">
        <f>IF(AJ291&lt;&gt;"",IF(AJ291&lt;&gt;"LIBSETS_DROP_MECHANIC_MONSTER_NAME",VLOOKUP(AJ291,'LibSets constants'!$I$4:$L$1000,3,FALSE),""),"")</f>
        <v/>
      </c>
      <c r="AL291" s="44" t="str">
        <f>IF(AJ291&lt;&gt;"",IF(AJ291&lt;&gt;"LIBSETS_DROP_MECHANIC_MONSTER_NAME",VLOOKUP(AJ291,'LibSets constants'!$I$4:$L$1000,4,FALSE),""),"")</f>
        <v/>
      </c>
      <c r="AM291" s="3" t="str">
        <f>IF(G291&lt;&gt;"LIBSETS_SETTYPE_BATTLEGROUND",IF(G291&lt;&gt;"LIBSETS_SETTYPE_SPECIAL",IF(AN291&lt;&gt;"",VLOOKUP(AN291,'ESO zone constants'!$D$2:$H$4950,5,FALSE),""),""),"")</f>
        <v/>
      </c>
      <c r="AO291" s="45"/>
      <c r="AP291" s="44" t="str">
        <f>IF(AO291&lt;&gt;"",IF(AO291&lt;&gt;"LIBSETS_DROP_MECHANIC_MONSTER_NAME",VLOOKUP(AO291,'LibSets constants'!$I$4:$L$1000,3,FALSE),""),"")</f>
        <v/>
      </c>
      <c r="AQ291" s="44" t="str">
        <f>IF(AO291&lt;&gt;"",IF(AO291&lt;&gt;"LIBSETS_DROP_MECHANIC_MONSTER_NAME",VLOOKUP(AO291,'LibSets constants'!$I$4:$L$1000,4,FALSE),""),"")</f>
        <v/>
      </c>
      <c r="AR291" s="3" t="str">
        <f>IF(G291&lt;&gt;"LIBSETS_SETTYPE_BATTLEGROUND",IF(G291&lt;&gt;"LIBSETS_SETTYPE_SPECIAL",IF(AS291&lt;&gt;"",VLOOKUP(AS291,'ESO zone constants'!$D$2:$H$4950,5,FALSE),""),""),"")</f>
        <v/>
      </c>
      <c r="AT291" s="45"/>
      <c r="AU291" s="44" t="str">
        <f>IF(AT291&lt;&gt;"",IF(AT291&lt;&gt;"LIBSETS_DROP_MECHANIC_MONSTER_NAME",VLOOKUP(AT291,'LibSets constants'!$I$4:$L$1000,3,FALSE),""),"")</f>
        <v/>
      </c>
      <c r="AV291" s="44" t="str">
        <f>IF(AT291&lt;&gt;"",IF(AT291&lt;&gt;"LIBSETS_DROP_MECHANIC_MONSTER_NAME",VLOOKUP(AT291,'LibSets constants'!$I$4:$L$1000,4,FALSE),""),"")</f>
        <v/>
      </c>
      <c r="AW291" s="21" t="str">
        <f t="shared" si="25"/>
        <v>[338] = {wayshrines={-1,-1,-1,}, dlcId=DLC_HORNS_OF_THE_REACH</v>
      </c>
      <c r="AX291" s="21" t="str">
        <f t="shared" si="26"/>
        <v>, zoneIds={973}, veteran=false</v>
      </c>
      <c r="AY291" s="21" t="str">
        <f t="shared" si="27"/>
        <v>, setType=LIBSETS_SETTYPE_DUNGEON</v>
      </c>
      <c r="AZ291" s="21" t="str">
        <f t="shared" si="28"/>
        <v>},</v>
      </c>
      <c r="BA291" s="21" t="str">
        <f t="shared" si="29"/>
        <v xml:space="preserve"> --Flame Blossom / Flammenblüte   [Bloodroot Forge]</v>
      </c>
    </row>
    <row r="292" spans="1:53" x14ac:dyDescent="0.25">
      <c r="A292" s="12">
        <v>339</v>
      </c>
      <c r="B292" t="s">
        <v>1268</v>
      </c>
      <c r="C292" t="s">
        <v>1269</v>
      </c>
      <c r="D292" s="3">
        <f t="shared" si="24"/>
        <v>339</v>
      </c>
      <c r="G292" s="8" t="s">
        <v>1652</v>
      </c>
      <c r="I292" t="s">
        <v>97</v>
      </c>
      <c r="J292" t="s">
        <v>97</v>
      </c>
      <c r="K292">
        <v>-1</v>
      </c>
      <c r="L292">
        <v>-1</v>
      </c>
      <c r="M292">
        <v>-1</v>
      </c>
      <c r="N292">
        <v>0</v>
      </c>
      <c r="O292" s="70" t="s">
        <v>45</v>
      </c>
      <c r="P292" s="3">
        <f>IF(AND(G292&lt;&gt;"LIBSETS_SETTYPE_BATTLEGROUND",G292&lt;&gt;"LIBSETS_SETTYPE_SPECIAL",G292&lt;&gt;"LIBSETS_SETTYPE_MYTHIC"), IF(Q292&lt;&gt;"",VLOOKUP(Q292,'ESO zone constants'!$D$2:$H$4950,5,FALSE),""),"")</f>
        <v>973</v>
      </c>
      <c r="Q292" t="str">
        <f>IF(OR(K292="",K292&lt;=0,ISERROR(K292)),IF(AND(O292&lt;&gt;"",NOT(ISERROR(O292))),O292, ""),VLOOKUP(K292,'ESO wayshrine node constants'!$A$3:$D$10003,4,FALSE))</f>
        <v>Bloodroot Forge</v>
      </c>
      <c r="S292" s="19" t="str">
        <f>IF(AND(R292&lt;&gt;"",NOT(ISERROR(R292))),R292,IF(P292&lt;&gt;"",IF(NOT(ISERROR(VLOOKUP(P292,'ESO Dungeon constants'!$D$3:$H$9999,5,FALSE))),VLOOKUP(P292,'ESO Dungeon constants'!$D$3:$I$9999,6,FALSE),VLOOKUP(P292,'ESO zone constants'!$H$2:$K$9984,4,FALSE)),""))</f>
        <v>DLC_HORNS_OF_THE_REACH</v>
      </c>
      <c r="T292" s="3" t="str">
        <f>IF(S292&lt;&gt;"",VLOOKUP(S292,'LibSets constants'!$B$4:$C$1000,2,FALSE),"")</f>
        <v>Horns of the Reach</v>
      </c>
      <c r="V292" s="44" t="str">
        <f>IF(U292&lt;&gt;"",IF(U292&lt;&gt;"LIBSETS_DROP_MECHANIC_MONSTER_NAME",VLOOKUP(U292,'LibSets constants'!$I$4:$L$1000,3,FALSE),""),"")</f>
        <v/>
      </c>
      <c r="W292" s="44" t="str">
        <f>IF(U292&lt;&gt;"",IF(U292&lt;&gt;"LIBSETS_DROP_MECHANIC_MONSTER_NAME",VLOOKUP(U292,'LibSets constants'!$I$4:$L$1000,4,FALSE),""),"")</f>
        <v/>
      </c>
      <c r="X292" s="3" t="str">
        <f>IF(G292&lt;&gt;"LIBSETS_SETTYPE_BATTLEGROUND",IF(G292&lt;&gt;"LIBSETS_SETTYPE_SPECIAL",IF(Y292&lt;&gt;"",VLOOKUP(Y292,'ESO zone constants'!$D$2:$H$4950,5,FALSE),""),""),"")</f>
        <v/>
      </c>
      <c r="Z292" s="45"/>
      <c r="AA292" s="44" t="str">
        <f>IF(Z292&lt;&gt;"",IF(Z292&lt;&gt;"LIBSETS_DROP_MECHANIC_MONSTER_NAME",VLOOKUP(Z292,'LibSets constants'!$I$4:$L$1000,3,FALSE),""),"")</f>
        <v/>
      </c>
      <c r="AB292" s="44" t="str">
        <f>IF(Z292&lt;&gt;"",IF(Z292&lt;&gt;"LIBSETS_DROP_MECHANIC_MONSTER_NAME",VLOOKUP(Z292,'LibSets constants'!$I$4:$L$1000,4,FALSE),""),"")</f>
        <v/>
      </c>
      <c r="AC292" s="3" t="str">
        <f>IF(G292&lt;&gt;"LIBSETS_SETTYPE_BATTLEGROUND",IF(G292&lt;&gt;"LIBSETS_SETTYPE_SPECIAL",IF(AD292&lt;&gt;"",VLOOKUP(AD292,'ESO zone constants'!$D$2:$H$4950,5,FALSE),""),""),"")</f>
        <v/>
      </c>
      <c r="AE292" s="45"/>
      <c r="AF292" s="44" t="str">
        <f>IF(AE292&lt;&gt;"",IF(AE292&lt;&gt;"LIBSETS_DROP_MECHANIC_MONSTER_NAME",VLOOKUP(AE292,'LibSets constants'!$I$4:$L$1000,3,FALSE),""),"")</f>
        <v/>
      </c>
      <c r="AG292" s="44" t="str">
        <f>IF(AE292&lt;&gt;"",IF(AE292&lt;&gt;"LIBSETS_DROP_MECHANIC_MONSTER_NAME",VLOOKUP(AE292,'LibSets constants'!$I$4:$L$1000,4,FALSE),""),"")</f>
        <v/>
      </c>
      <c r="AH292" s="3" t="str">
        <f>IF(G292&lt;&gt;"LIBSETS_SETTYPE_BATTLEGROUND",IF(G292&lt;&gt;"LIBSETS_SETTYPE_SPECIAL",IF(AI292&lt;&gt;"",VLOOKUP(AI292,'ESO zone constants'!$D$2:$H$4950,5,FALSE),""),""),"")</f>
        <v/>
      </c>
      <c r="AJ292" s="45"/>
      <c r="AK292" s="44" t="str">
        <f>IF(AJ292&lt;&gt;"",IF(AJ292&lt;&gt;"LIBSETS_DROP_MECHANIC_MONSTER_NAME",VLOOKUP(AJ292,'LibSets constants'!$I$4:$L$1000,3,FALSE),""),"")</f>
        <v/>
      </c>
      <c r="AL292" s="44" t="str">
        <f>IF(AJ292&lt;&gt;"",IF(AJ292&lt;&gt;"LIBSETS_DROP_MECHANIC_MONSTER_NAME",VLOOKUP(AJ292,'LibSets constants'!$I$4:$L$1000,4,FALSE),""),"")</f>
        <v/>
      </c>
      <c r="AM292" s="3" t="str">
        <f>IF(G292&lt;&gt;"LIBSETS_SETTYPE_BATTLEGROUND",IF(G292&lt;&gt;"LIBSETS_SETTYPE_SPECIAL",IF(AN292&lt;&gt;"",VLOOKUP(AN292,'ESO zone constants'!$D$2:$H$4950,5,FALSE),""),""),"")</f>
        <v/>
      </c>
      <c r="AO292" s="45"/>
      <c r="AP292" s="44" t="str">
        <f>IF(AO292&lt;&gt;"",IF(AO292&lt;&gt;"LIBSETS_DROP_MECHANIC_MONSTER_NAME",VLOOKUP(AO292,'LibSets constants'!$I$4:$L$1000,3,FALSE),""),"")</f>
        <v/>
      </c>
      <c r="AQ292" s="44" t="str">
        <f>IF(AO292&lt;&gt;"",IF(AO292&lt;&gt;"LIBSETS_DROP_MECHANIC_MONSTER_NAME",VLOOKUP(AO292,'LibSets constants'!$I$4:$L$1000,4,FALSE),""),"")</f>
        <v/>
      </c>
      <c r="AR292" s="3" t="str">
        <f>IF(G292&lt;&gt;"LIBSETS_SETTYPE_BATTLEGROUND",IF(G292&lt;&gt;"LIBSETS_SETTYPE_SPECIAL",IF(AS292&lt;&gt;"",VLOOKUP(AS292,'ESO zone constants'!$D$2:$H$4950,5,FALSE),""),""),"")</f>
        <v/>
      </c>
      <c r="AT292" s="45"/>
      <c r="AU292" s="44" t="str">
        <f>IF(AT292&lt;&gt;"",IF(AT292&lt;&gt;"LIBSETS_DROP_MECHANIC_MONSTER_NAME",VLOOKUP(AT292,'LibSets constants'!$I$4:$L$1000,3,FALSE),""),"")</f>
        <v/>
      </c>
      <c r="AV292" s="44" t="str">
        <f>IF(AT292&lt;&gt;"",IF(AT292&lt;&gt;"LIBSETS_DROP_MECHANIC_MONSTER_NAME",VLOOKUP(AT292,'LibSets constants'!$I$4:$L$1000,4,FALSE),""),"")</f>
        <v/>
      </c>
      <c r="AW292" s="21" t="str">
        <f t="shared" si="25"/>
        <v>[339] = {wayshrines={-1,-1,-1,}, dlcId=DLC_HORNS_OF_THE_REACH</v>
      </c>
      <c r="AX292" s="21" t="str">
        <f t="shared" si="26"/>
        <v>, zoneIds={973}, veteran=false</v>
      </c>
      <c r="AY292" s="21" t="str">
        <f t="shared" si="27"/>
        <v>, setType=LIBSETS_SETTYPE_DUNGEON</v>
      </c>
      <c r="AZ292" s="21" t="str">
        <f t="shared" si="28"/>
        <v>},</v>
      </c>
      <c r="BA292" s="21" t="str">
        <f t="shared" si="29"/>
        <v xml:space="preserve"> --Blooddrinker / Bluttrinker   [Bloodroot Forge]</v>
      </c>
    </row>
    <row r="293" spans="1:53" x14ac:dyDescent="0.25">
      <c r="A293" s="12">
        <v>340</v>
      </c>
      <c r="B293" t="s">
        <v>1270</v>
      </c>
      <c r="C293" t="s">
        <v>1271</v>
      </c>
      <c r="D293" s="3">
        <f t="shared" si="24"/>
        <v>340</v>
      </c>
      <c r="G293" s="8" t="s">
        <v>1652</v>
      </c>
      <c r="I293" t="s">
        <v>97</v>
      </c>
      <c r="J293" t="s">
        <v>97</v>
      </c>
      <c r="K293">
        <v>-1</v>
      </c>
      <c r="L293">
        <v>-1</v>
      </c>
      <c r="M293">
        <v>-1</v>
      </c>
      <c r="N293">
        <v>0</v>
      </c>
      <c r="O293" s="70" t="s">
        <v>45</v>
      </c>
      <c r="P293" s="3">
        <f>IF(AND(G293&lt;&gt;"LIBSETS_SETTYPE_BATTLEGROUND",G293&lt;&gt;"LIBSETS_SETTYPE_SPECIAL",G293&lt;&gt;"LIBSETS_SETTYPE_MYTHIC"), IF(Q293&lt;&gt;"",VLOOKUP(Q293,'ESO zone constants'!$D$2:$H$4950,5,FALSE),""),"")</f>
        <v>973</v>
      </c>
      <c r="Q293" t="str">
        <f>IF(OR(K293="",K293&lt;=0,ISERROR(K293)),IF(AND(O293&lt;&gt;"",NOT(ISERROR(O293))),O293, ""),VLOOKUP(K293,'ESO wayshrine node constants'!$A$3:$D$10003,4,FALSE))</f>
        <v>Bloodroot Forge</v>
      </c>
      <c r="S293" s="19" t="str">
        <f>IF(AND(R293&lt;&gt;"",NOT(ISERROR(R293))),R293,IF(P293&lt;&gt;"",IF(NOT(ISERROR(VLOOKUP(P293,'ESO Dungeon constants'!$D$3:$H$9999,5,FALSE))),VLOOKUP(P293,'ESO Dungeon constants'!$D$3:$I$9999,6,FALSE),VLOOKUP(P293,'ESO zone constants'!$H$2:$K$9984,4,FALSE)),""))</f>
        <v>DLC_HORNS_OF_THE_REACH</v>
      </c>
      <c r="T293" s="3" t="str">
        <f>IF(S293&lt;&gt;"",VLOOKUP(S293,'LibSets constants'!$B$4:$C$1000,2,FALSE),"")</f>
        <v>Horns of the Reach</v>
      </c>
      <c r="V293" s="44" t="str">
        <f>IF(U293&lt;&gt;"",IF(U293&lt;&gt;"LIBSETS_DROP_MECHANIC_MONSTER_NAME",VLOOKUP(U293,'LibSets constants'!$I$4:$L$1000,3,FALSE),""),"")</f>
        <v/>
      </c>
      <c r="W293" s="44" t="str">
        <f>IF(U293&lt;&gt;"",IF(U293&lt;&gt;"LIBSETS_DROP_MECHANIC_MONSTER_NAME",VLOOKUP(U293,'LibSets constants'!$I$4:$L$1000,4,FALSE),""),"")</f>
        <v/>
      </c>
      <c r="X293" s="3" t="str">
        <f>IF(G293&lt;&gt;"LIBSETS_SETTYPE_BATTLEGROUND",IF(G293&lt;&gt;"LIBSETS_SETTYPE_SPECIAL",IF(Y293&lt;&gt;"",VLOOKUP(Y293,'ESO zone constants'!$D$2:$H$4950,5,FALSE),""),""),"")</f>
        <v/>
      </c>
      <c r="Z293" s="45"/>
      <c r="AA293" s="44" t="str">
        <f>IF(Z293&lt;&gt;"",IF(Z293&lt;&gt;"LIBSETS_DROP_MECHANIC_MONSTER_NAME",VLOOKUP(Z293,'LibSets constants'!$I$4:$L$1000,3,FALSE),""),"")</f>
        <v/>
      </c>
      <c r="AB293" s="44" t="str">
        <f>IF(Z293&lt;&gt;"",IF(Z293&lt;&gt;"LIBSETS_DROP_MECHANIC_MONSTER_NAME",VLOOKUP(Z293,'LibSets constants'!$I$4:$L$1000,4,FALSE),""),"")</f>
        <v/>
      </c>
      <c r="AC293" s="3" t="str">
        <f>IF(G293&lt;&gt;"LIBSETS_SETTYPE_BATTLEGROUND",IF(G293&lt;&gt;"LIBSETS_SETTYPE_SPECIAL",IF(AD293&lt;&gt;"",VLOOKUP(AD293,'ESO zone constants'!$D$2:$H$4950,5,FALSE),""),""),"")</f>
        <v/>
      </c>
      <c r="AE293" s="45"/>
      <c r="AF293" s="44" t="str">
        <f>IF(AE293&lt;&gt;"",IF(AE293&lt;&gt;"LIBSETS_DROP_MECHANIC_MONSTER_NAME",VLOOKUP(AE293,'LibSets constants'!$I$4:$L$1000,3,FALSE),""),"")</f>
        <v/>
      </c>
      <c r="AG293" s="44" t="str">
        <f>IF(AE293&lt;&gt;"",IF(AE293&lt;&gt;"LIBSETS_DROP_MECHANIC_MONSTER_NAME",VLOOKUP(AE293,'LibSets constants'!$I$4:$L$1000,4,FALSE),""),"")</f>
        <v/>
      </c>
      <c r="AH293" s="3" t="str">
        <f>IF(G293&lt;&gt;"LIBSETS_SETTYPE_BATTLEGROUND",IF(G293&lt;&gt;"LIBSETS_SETTYPE_SPECIAL",IF(AI293&lt;&gt;"",VLOOKUP(AI293,'ESO zone constants'!$D$2:$H$4950,5,FALSE),""),""),"")</f>
        <v/>
      </c>
      <c r="AJ293" s="45"/>
      <c r="AK293" s="44" t="str">
        <f>IF(AJ293&lt;&gt;"",IF(AJ293&lt;&gt;"LIBSETS_DROP_MECHANIC_MONSTER_NAME",VLOOKUP(AJ293,'LibSets constants'!$I$4:$L$1000,3,FALSE),""),"")</f>
        <v/>
      </c>
      <c r="AL293" s="44" t="str">
        <f>IF(AJ293&lt;&gt;"",IF(AJ293&lt;&gt;"LIBSETS_DROP_MECHANIC_MONSTER_NAME",VLOOKUP(AJ293,'LibSets constants'!$I$4:$L$1000,4,FALSE),""),"")</f>
        <v/>
      </c>
      <c r="AM293" s="3" t="str">
        <f>IF(G293&lt;&gt;"LIBSETS_SETTYPE_BATTLEGROUND",IF(G293&lt;&gt;"LIBSETS_SETTYPE_SPECIAL",IF(AN293&lt;&gt;"",VLOOKUP(AN293,'ESO zone constants'!$D$2:$H$4950,5,FALSE),""),""),"")</f>
        <v/>
      </c>
      <c r="AO293" s="45"/>
      <c r="AP293" s="44" t="str">
        <f>IF(AO293&lt;&gt;"",IF(AO293&lt;&gt;"LIBSETS_DROP_MECHANIC_MONSTER_NAME",VLOOKUP(AO293,'LibSets constants'!$I$4:$L$1000,3,FALSE),""),"")</f>
        <v/>
      </c>
      <c r="AQ293" s="44" t="str">
        <f>IF(AO293&lt;&gt;"",IF(AO293&lt;&gt;"LIBSETS_DROP_MECHANIC_MONSTER_NAME",VLOOKUP(AO293,'LibSets constants'!$I$4:$L$1000,4,FALSE),""),"")</f>
        <v/>
      </c>
      <c r="AR293" s="3" t="str">
        <f>IF(G293&lt;&gt;"LIBSETS_SETTYPE_BATTLEGROUND",IF(G293&lt;&gt;"LIBSETS_SETTYPE_SPECIAL",IF(AS293&lt;&gt;"",VLOOKUP(AS293,'ESO zone constants'!$D$2:$H$4950,5,FALSE),""),""),"")</f>
        <v/>
      </c>
      <c r="AT293" s="45"/>
      <c r="AU293" s="44" t="str">
        <f>IF(AT293&lt;&gt;"",IF(AT293&lt;&gt;"LIBSETS_DROP_MECHANIC_MONSTER_NAME",VLOOKUP(AT293,'LibSets constants'!$I$4:$L$1000,3,FALSE),""),"")</f>
        <v/>
      </c>
      <c r="AV293" s="44" t="str">
        <f>IF(AT293&lt;&gt;"",IF(AT293&lt;&gt;"LIBSETS_DROP_MECHANIC_MONSTER_NAME",VLOOKUP(AT293,'LibSets constants'!$I$4:$L$1000,4,FALSE),""),"")</f>
        <v/>
      </c>
      <c r="AW293" s="21" t="str">
        <f t="shared" si="25"/>
        <v>[340] = {wayshrines={-1,-1,-1,}, dlcId=DLC_HORNS_OF_THE_REACH</v>
      </c>
      <c r="AX293" s="21" t="str">
        <f t="shared" si="26"/>
        <v>, zoneIds={973}, veteran=false</v>
      </c>
      <c r="AY293" s="21" t="str">
        <f t="shared" si="27"/>
        <v>, setType=LIBSETS_SETTYPE_DUNGEON</v>
      </c>
      <c r="AZ293" s="21" t="str">
        <f t="shared" si="28"/>
        <v>},</v>
      </c>
      <c r="BA293" s="21" t="str">
        <f t="shared" si="29"/>
        <v xml:space="preserve"> --Hagraven's Garden / Vettelgarten   [Bloodroot Forge]</v>
      </c>
    </row>
    <row r="294" spans="1:53" x14ac:dyDescent="0.25">
      <c r="A294" s="5">
        <v>341</v>
      </c>
      <c r="B294" t="s">
        <v>1272</v>
      </c>
      <c r="C294" t="s">
        <v>4</v>
      </c>
      <c r="D294" s="3">
        <f t="shared" si="24"/>
        <v>341</v>
      </c>
      <c r="G294" s="8" t="s">
        <v>1654</v>
      </c>
      <c r="H294">
        <v>3</v>
      </c>
      <c r="I294" t="s">
        <v>1641</v>
      </c>
      <c r="J294" t="s">
        <v>97</v>
      </c>
      <c r="K294">
        <v>-1</v>
      </c>
      <c r="L294">
        <v>-1</v>
      </c>
      <c r="M294">
        <v>-1</v>
      </c>
      <c r="N294">
        <v>0</v>
      </c>
      <c r="O294" s="70" t="s">
        <v>45</v>
      </c>
      <c r="P294" s="3">
        <f>IF(AND(G294&lt;&gt;"LIBSETS_SETTYPE_BATTLEGROUND",G294&lt;&gt;"LIBSETS_SETTYPE_SPECIAL",G294&lt;&gt;"LIBSETS_SETTYPE_MYTHIC"), IF(Q294&lt;&gt;"",VLOOKUP(Q294,'ESO zone constants'!$D$2:$H$4950,5,FALSE),""),"")</f>
        <v>973</v>
      </c>
      <c r="Q294" t="str">
        <f>IF(OR(K294="",K294&lt;=0,ISERROR(K294)),IF(AND(O294&lt;&gt;"",NOT(ISERROR(O294))),O294, ""),VLOOKUP(K294,'ESO wayshrine node constants'!$A$3:$D$10003,4,FALSE))</f>
        <v>Bloodroot Forge</v>
      </c>
      <c r="S294" s="19" t="str">
        <f>IF(AND(R294&lt;&gt;"",NOT(ISERROR(R294))),R294,IF(P294&lt;&gt;"",IF(NOT(ISERROR(VLOOKUP(P294,'ESO Dungeon constants'!$D$3:$H$9999,5,FALSE))),VLOOKUP(P294,'ESO Dungeon constants'!$D$3:$I$9999,6,FALSE),VLOOKUP(P294,'ESO zone constants'!$H$2:$K$9984,4,FALSE)),""))</f>
        <v>DLC_HORNS_OF_THE_REACH</v>
      </c>
      <c r="T294" s="3" t="str">
        <f>IF(S294&lt;&gt;"",VLOOKUP(S294,'LibSets constants'!$B$4:$C$1000,2,FALSE),"")</f>
        <v>Horns of the Reach</v>
      </c>
      <c r="U294" s="33" t="s">
        <v>1726</v>
      </c>
      <c r="V294" s="40" t="s">
        <v>1736</v>
      </c>
      <c r="W294" s="40" t="s">
        <v>1827</v>
      </c>
      <c r="X294" s="3" t="str">
        <f>IF(G294&lt;&gt;"LIBSETS_SETTYPE_BATTLEGROUND",IF(G294&lt;&gt;"LIBSETS_SETTYPE_SPECIAL",IF(Y294&lt;&gt;"",VLOOKUP(Y294,'ESO zone constants'!$D$2:$H$4950,5,FALSE),""),""),"")</f>
        <v/>
      </c>
      <c r="Z294" s="40"/>
      <c r="AA294" s="40"/>
      <c r="AB294" s="40"/>
      <c r="AC294" s="3" t="str">
        <f>IF(G294&lt;&gt;"LIBSETS_SETTYPE_BATTLEGROUND",IF(G294&lt;&gt;"LIBSETS_SETTYPE_SPECIAL",IF(AD294&lt;&gt;"",VLOOKUP(AD294,'ESO zone constants'!$D$2:$H$4950,5,FALSE),""),""),"")</f>
        <v/>
      </c>
      <c r="AE294" s="40"/>
      <c r="AF294" s="40"/>
      <c r="AG294" s="40"/>
      <c r="AH294" s="3" t="str">
        <f>IF(G294&lt;&gt;"LIBSETS_SETTYPE_BATTLEGROUND",IF(G294&lt;&gt;"LIBSETS_SETTYPE_SPECIAL",IF(AI294&lt;&gt;"",VLOOKUP(AI294,'ESO zone constants'!$D$2:$H$4950,5,FALSE),""),""),"")</f>
        <v/>
      </c>
      <c r="AJ294" s="40"/>
      <c r="AK294" s="40"/>
      <c r="AL294" s="40"/>
      <c r="AM294" s="3" t="str">
        <f>IF(G294&lt;&gt;"LIBSETS_SETTYPE_BATTLEGROUND",IF(G294&lt;&gt;"LIBSETS_SETTYPE_SPECIAL",IF(AN294&lt;&gt;"",VLOOKUP(AN294,'ESO zone constants'!$D$2:$H$4950,5,FALSE),""),""),"")</f>
        <v/>
      </c>
      <c r="AO294" s="40"/>
      <c r="AP294" s="40"/>
      <c r="AQ294" s="40"/>
      <c r="AR294" s="3" t="str">
        <f>IF(G294&lt;&gt;"LIBSETS_SETTYPE_BATTLEGROUND",IF(G294&lt;&gt;"LIBSETS_SETTYPE_SPECIAL",IF(AS294&lt;&gt;"",VLOOKUP(AS294,'ESO zone constants'!$D$2:$H$4950,5,FALSE),""),""),"")</f>
        <v/>
      </c>
      <c r="AT294" s="40"/>
      <c r="AU294" s="40"/>
      <c r="AV294" s="40"/>
      <c r="AW294" s="21" t="str">
        <f t="shared" si="25"/>
        <v>[341] = {wayshrines={-1,-1,-1,}, dlcId=DLC_HORNS_OF_THE_REACH</v>
      </c>
      <c r="AX294" s="21" t="str">
        <f t="shared" si="26"/>
        <v>, zoneIds={973}, veteran={[EQUIP_TYPE_HEAD]=true, [EQUIP_TYPE_SHOULDERS]=false}</v>
      </c>
      <c r="AY294" s="21" t="str">
        <f t="shared" si="27"/>
        <v>, setType=LIBSETS_SETTYPE_MONSTER</v>
      </c>
      <c r="AZ294" s="21" t="str">
        <f t="shared" si="28"/>
        <v>, dropMechanic={LIBSETS_DROP_MECHANIC_MONSTER_NAME}, dropMechanicNames={['en']='Earthgore Amalgam', ['de']='Erdbluter-Amalgam'}},</v>
      </c>
      <c r="BA294" s="21" t="str">
        <f t="shared" si="29"/>
        <v xml:space="preserve"> --Earthgore / Erdbluter   [Bloodroot Forge]</v>
      </c>
    </row>
    <row r="295" spans="1:53" x14ac:dyDescent="0.25">
      <c r="A295" s="5">
        <v>342</v>
      </c>
      <c r="B295" t="s">
        <v>3</v>
      </c>
      <c r="C295" t="s">
        <v>3</v>
      </c>
      <c r="D295" s="3">
        <f t="shared" si="24"/>
        <v>342</v>
      </c>
      <c r="G295" s="8" t="s">
        <v>1654</v>
      </c>
      <c r="H295">
        <v>3</v>
      </c>
      <c r="I295" t="s">
        <v>1641</v>
      </c>
      <c r="J295" t="s">
        <v>97</v>
      </c>
      <c r="K295">
        <v>-1</v>
      </c>
      <c r="L295">
        <v>-1</v>
      </c>
      <c r="M295">
        <v>-1</v>
      </c>
      <c r="N295">
        <v>0</v>
      </c>
      <c r="O295" s="70" t="s">
        <v>44</v>
      </c>
      <c r="P295" s="3">
        <f>IF(AND(G295&lt;&gt;"LIBSETS_SETTYPE_BATTLEGROUND",G295&lt;&gt;"LIBSETS_SETTYPE_SPECIAL",G295&lt;&gt;"LIBSETS_SETTYPE_MYTHIC"), IF(Q295&lt;&gt;"",VLOOKUP(Q295,'ESO zone constants'!$D$2:$H$4950,5,FALSE),""),"")</f>
        <v>974</v>
      </c>
      <c r="Q295" t="str">
        <f>IF(OR(K295="",K295&lt;=0,ISERROR(K295)),IF(AND(O295&lt;&gt;"",NOT(ISERROR(O295))),O295, ""),VLOOKUP(K295,'ESO wayshrine node constants'!$A$3:$D$10003,4,FALSE))</f>
        <v>Falkreath Hold</v>
      </c>
      <c r="S295" s="19" t="str">
        <f>IF(AND(R295&lt;&gt;"",NOT(ISERROR(R295))),R295,IF(P295&lt;&gt;"",IF(NOT(ISERROR(VLOOKUP(P295,'ESO Dungeon constants'!$D$3:$H$9999,5,FALSE))),VLOOKUP(P295,'ESO Dungeon constants'!$D$3:$I$9999,6,FALSE),VLOOKUP(P295,'ESO zone constants'!$H$2:$K$9984,4,FALSE)),""))</f>
        <v>DLC_HORNS_OF_THE_REACH</v>
      </c>
      <c r="T295" s="3" t="str">
        <f>IF(S295&lt;&gt;"",VLOOKUP(S295,'LibSets constants'!$B$4:$C$1000,2,FALSE),"")</f>
        <v>Horns of the Reach</v>
      </c>
      <c r="U295" s="33" t="s">
        <v>1726</v>
      </c>
      <c r="V295" s="40" t="s">
        <v>1528</v>
      </c>
      <c r="W295" s="40" t="s">
        <v>1815</v>
      </c>
      <c r="X295" s="3" t="str">
        <f>IF(G295&lt;&gt;"LIBSETS_SETTYPE_BATTLEGROUND",IF(G295&lt;&gt;"LIBSETS_SETTYPE_SPECIAL",IF(Y295&lt;&gt;"",VLOOKUP(Y295,'ESO zone constants'!$D$2:$H$4950,5,FALSE),""),""),"")</f>
        <v/>
      </c>
      <c r="Z295" s="40"/>
      <c r="AA295" s="40"/>
      <c r="AB295" s="40"/>
      <c r="AC295" s="3" t="str">
        <f>IF(G295&lt;&gt;"LIBSETS_SETTYPE_BATTLEGROUND",IF(G295&lt;&gt;"LIBSETS_SETTYPE_SPECIAL",IF(AD295&lt;&gt;"",VLOOKUP(AD295,'ESO zone constants'!$D$2:$H$4950,5,FALSE),""),""),"")</f>
        <v/>
      </c>
      <c r="AE295" s="40"/>
      <c r="AF295" s="40"/>
      <c r="AG295" s="40"/>
      <c r="AH295" s="3" t="str">
        <f>IF(G295&lt;&gt;"LIBSETS_SETTYPE_BATTLEGROUND",IF(G295&lt;&gt;"LIBSETS_SETTYPE_SPECIAL",IF(AI295&lt;&gt;"",VLOOKUP(AI295,'ESO zone constants'!$D$2:$H$4950,5,FALSE),""),""),"")</f>
        <v/>
      </c>
      <c r="AJ295" s="40"/>
      <c r="AK295" s="40"/>
      <c r="AL295" s="40"/>
      <c r="AM295" s="3" t="str">
        <f>IF(G295&lt;&gt;"LIBSETS_SETTYPE_BATTLEGROUND",IF(G295&lt;&gt;"LIBSETS_SETTYPE_SPECIAL",IF(AN295&lt;&gt;"",VLOOKUP(AN295,'ESO zone constants'!$D$2:$H$4950,5,FALSE),""),""),"")</f>
        <v/>
      </c>
      <c r="AO295" s="40"/>
      <c r="AP295" s="40"/>
      <c r="AQ295" s="40"/>
      <c r="AR295" s="3" t="str">
        <f>IF(G295&lt;&gt;"LIBSETS_SETTYPE_BATTLEGROUND",IF(G295&lt;&gt;"LIBSETS_SETTYPE_SPECIAL",IF(AS295&lt;&gt;"",VLOOKUP(AS295,'ESO zone constants'!$D$2:$H$4950,5,FALSE),""),""),"")</f>
        <v/>
      </c>
      <c r="AT295" s="40"/>
      <c r="AU295" s="40"/>
      <c r="AV295" s="40"/>
      <c r="AW295" s="21" t="str">
        <f t="shared" si="25"/>
        <v>[342] = {wayshrines={-1,-1,-1,}, dlcId=DLC_HORNS_OF_THE_REACH</v>
      </c>
      <c r="AX295" s="21" t="str">
        <f t="shared" si="26"/>
        <v>, zoneIds={974}, veteran={[EQUIP_TYPE_HEAD]=true, [EQUIP_TYPE_SHOULDERS]=false}</v>
      </c>
      <c r="AY295" s="21" t="str">
        <f t="shared" si="27"/>
        <v>, setType=LIBSETS_SETTYPE_MONSTER</v>
      </c>
      <c r="AZ295" s="21" t="str">
        <f t="shared" si="28"/>
        <v>, dropMechanic={LIBSETS_DROP_MECHANIC_MONSTER_NAME}, dropMechanicNames={['en']='Domihaus the Bloody-Hornedin', ['de']='Domihaus der Blutgehörnte'}},</v>
      </c>
      <c r="BA295" s="21" t="str">
        <f t="shared" si="29"/>
        <v xml:space="preserve"> --Domihaus / Domihaus   [Falkreath Hold]</v>
      </c>
    </row>
    <row r="296" spans="1:53" x14ac:dyDescent="0.25">
      <c r="A296" s="12">
        <v>343</v>
      </c>
      <c r="B296" t="s">
        <v>1273</v>
      </c>
      <c r="C296" t="s">
        <v>1274</v>
      </c>
      <c r="D296" s="3">
        <f t="shared" si="24"/>
        <v>343</v>
      </c>
      <c r="G296" s="8" t="s">
        <v>1652</v>
      </c>
      <c r="I296" t="s">
        <v>97</v>
      </c>
      <c r="J296" t="s">
        <v>97</v>
      </c>
      <c r="K296">
        <v>-1</v>
      </c>
      <c r="L296">
        <v>-1</v>
      </c>
      <c r="M296">
        <v>-1</v>
      </c>
      <c r="N296">
        <v>0</v>
      </c>
      <c r="O296" s="70" t="s">
        <v>69</v>
      </c>
      <c r="P296" s="3">
        <f>IF(AND(G296&lt;&gt;"LIBSETS_SETTYPE_BATTLEGROUND",G296&lt;&gt;"LIBSETS_SETTYPE_SPECIAL",G296&lt;&gt;"LIBSETS_SETTYPE_MYTHIC"), IF(Q296&lt;&gt;"",VLOOKUP(Q296,'ESO zone constants'!$D$2:$H$4950,5,FALSE),""),"")</f>
        <v>1009</v>
      </c>
      <c r="Q296" t="str">
        <f>IF(OR(K296="",K296&lt;=0,ISERROR(K296)),IF(AND(O296&lt;&gt;"",NOT(ISERROR(O296))),O296, ""),VLOOKUP(K296,'ESO wayshrine node constants'!$A$3:$D$10003,4,FALSE))</f>
        <v>Fang Lair</v>
      </c>
      <c r="S296" s="19" t="str">
        <f>IF(AND(R296&lt;&gt;"",NOT(ISERROR(R296))),R296,IF(P296&lt;&gt;"",IF(NOT(ISERROR(VLOOKUP(P296,'ESO Dungeon constants'!$D$3:$H$9999,5,FALSE))),VLOOKUP(P296,'ESO Dungeon constants'!$D$3:$I$9999,6,FALSE),VLOOKUP(P296,'ESO zone constants'!$H$2:$K$9984,4,FALSE)),""))</f>
        <v>DLC_DRAGON_BONES</v>
      </c>
      <c r="T296" s="3" t="str">
        <f>IF(S296&lt;&gt;"",VLOOKUP(S296,'LibSets constants'!$B$4:$C$1000,2,FALSE),"")</f>
        <v>Dragon Bones</v>
      </c>
      <c r="V296" s="44" t="str">
        <f>IF(U296&lt;&gt;"",IF(U296&lt;&gt;"LIBSETS_DROP_MECHANIC_MONSTER_NAME",VLOOKUP(U296,'LibSets constants'!$I$4:$L$1000,3,FALSE),""),"")</f>
        <v/>
      </c>
      <c r="W296" s="44" t="str">
        <f>IF(U296&lt;&gt;"",IF(U296&lt;&gt;"LIBSETS_DROP_MECHANIC_MONSTER_NAME",VLOOKUP(U296,'LibSets constants'!$I$4:$L$1000,4,FALSE),""),"")</f>
        <v/>
      </c>
      <c r="X296" s="3" t="str">
        <f>IF(G296&lt;&gt;"LIBSETS_SETTYPE_BATTLEGROUND",IF(G296&lt;&gt;"LIBSETS_SETTYPE_SPECIAL",IF(Y296&lt;&gt;"",VLOOKUP(Y296,'ESO zone constants'!$D$2:$H$4950,5,FALSE),""),""),"")</f>
        <v/>
      </c>
      <c r="Z296" s="45"/>
      <c r="AA296" s="44" t="str">
        <f>IF(Z296&lt;&gt;"",IF(Z296&lt;&gt;"LIBSETS_DROP_MECHANIC_MONSTER_NAME",VLOOKUP(Z296,'LibSets constants'!$I$4:$L$1000,3,FALSE),""),"")</f>
        <v/>
      </c>
      <c r="AB296" s="44" t="str">
        <f>IF(Z296&lt;&gt;"",IF(Z296&lt;&gt;"LIBSETS_DROP_MECHANIC_MONSTER_NAME",VLOOKUP(Z296,'LibSets constants'!$I$4:$L$1000,4,FALSE),""),"")</f>
        <v/>
      </c>
      <c r="AC296" s="3" t="str">
        <f>IF(G296&lt;&gt;"LIBSETS_SETTYPE_BATTLEGROUND",IF(G296&lt;&gt;"LIBSETS_SETTYPE_SPECIAL",IF(AD296&lt;&gt;"",VLOOKUP(AD296,'ESO zone constants'!$D$2:$H$4950,5,FALSE),""),""),"")</f>
        <v/>
      </c>
      <c r="AE296" s="45"/>
      <c r="AF296" s="44" t="str">
        <f>IF(AE296&lt;&gt;"",IF(AE296&lt;&gt;"LIBSETS_DROP_MECHANIC_MONSTER_NAME",VLOOKUP(AE296,'LibSets constants'!$I$4:$L$1000,3,FALSE),""),"")</f>
        <v/>
      </c>
      <c r="AG296" s="44" t="str">
        <f>IF(AE296&lt;&gt;"",IF(AE296&lt;&gt;"LIBSETS_DROP_MECHANIC_MONSTER_NAME",VLOOKUP(AE296,'LibSets constants'!$I$4:$L$1000,4,FALSE),""),"")</f>
        <v/>
      </c>
      <c r="AH296" s="3" t="str">
        <f>IF(G296&lt;&gt;"LIBSETS_SETTYPE_BATTLEGROUND",IF(G296&lt;&gt;"LIBSETS_SETTYPE_SPECIAL",IF(AI296&lt;&gt;"",VLOOKUP(AI296,'ESO zone constants'!$D$2:$H$4950,5,FALSE),""),""),"")</f>
        <v/>
      </c>
      <c r="AJ296" s="45"/>
      <c r="AK296" s="44" t="str">
        <f>IF(AJ296&lt;&gt;"",IF(AJ296&lt;&gt;"LIBSETS_DROP_MECHANIC_MONSTER_NAME",VLOOKUP(AJ296,'LibSets constants'!$I$4:$L$1000,3,FALSE),""),"")</f>
        <v/>
      </c>
      <c r="AL296" s="44" t="str">
        <f>IF(AJ296&lt;&gt;"",IF(AJ296&lt;&gt;"LIBSETS_DROP_MECHANIC_MONSTER_NAME",VLOOKUP(AJ296,'LibSets constants'!$I$4:$L$1000,4,FALSE),""),"")</f>
        <v/>
      </c>
      <c r="AM296" s="3" t="str">
        <f>IF(G296&lt;&gt;"LIBSETS_SETTYPE_BATTLEGROUND",IF(G296&lt;&gt;"LIBSETS_SETTYPE_SPECIAL",IF(AN296&lt;&gt;"",VLOOKUP(AN296,'ESO zone constants'!$D$2:$H$4950,5,FALSE),""),""),"")</f>
        <v/>
      </c>
      <c r="AO296" s="45"/>
      <c r="AP296" s="44" t="str">
        <f>IF(AO296&lt;&gt;"",IF(AO296&lt;&gt;"LIBSETS_DROP_MECHANIC_MONSTER_NAME",VLOOKUP(AO296,'LibSets constants'!$I$4:$L$1000,3,FALSE),""),"")</f>
        <v/>
      </c>
      <c r="AQ296" s="44" t="str">
        <f>IF(AO296&lt;&gt;"",IF(AO296&lt;&gt;"LIBSETS_DROP_MECHANIC_MONSTER_NAME",VLOOKUP(AO296,'LibSets constants'!$I$4:$L$1000,4,FALSE),""),"")</f>
        <v/>
      </c>
      <c r="AR296" s="3" t="str">
        <f>IF(G296&lt;&gt;"LIBSETS_SETTYPE_BATTLEGROUND",IF(G296&lt;&gt;"LIBSETS_SETTYPE_SPECIAL",IF(AS296&lt;&gt;"",VLOOKUP(AS296,'ESO zone constants'!$D$2:$H$4950,5,FALSE),""),""),"")</f>
        <v/>
      </c>
      <c r="AT296" s="45"/>
      <c r="AU296" s="44" t="str">
        <f>IF(AT296&lt;&gt;"",IF(AT296&lt;&gt;"LIBSETS_DROP_MECHANIC_MONSTER_NAME",VLOOKUP(AT296,'LibSets constants'!$I$4:$L$1000,3,FALSE),""),"")</f>
        <v/>
      </c>
      <c r="AV296" s="44" t="str">
        <f>IF(AT296&lt;&gt;"",IF(AT296&lt;&gt;"LIBSETS_DROP_MECHANIC_MONSTER_NAME",VLOOKUP(AT296,'LibSets constants'!$I$4:$L$1000,4,FALSE),""),"")</f>
        <v/>
      </c>
      <c r="AW296" s="21" t="str">
        <f t="shared" si="25"/>
        <v>[343] = {wayshrines={-1,-1,-1,}, dlcId=DLC_DRAGON_BONES</v>
      </c>
      <c r="AX296" s="21" t="str">
        <f t="shared" si="26"/>
        <v>, zoneIds={1009}, veteran=false</v>
      </c>
      <c r="AY296" s="21" t="str">
        <f t="shared" si="27"/>
        <v>, setType=LIBSETS_SETTYPE_DUNGEON</v>
      </c>
      <c r="AZ296" s="21" t="str">
        <f t="shared" si="28"/>
        <v>},</v>
      </c>
      <c r="BA296" s="21" t="str">
        <f t="shared" si="29"/>
        <v xml:space="preserve"> --Caluurion's Legacy / Caluurions Erbe   [Fang Lair]</v>
      </c>
    </row>
    <row r="297" spans="1:53" x14ac:dyDescent="0.25">
      <c r="A297" s="12">
        <v>344</v>
      </c>
      <c r="B297" t="s">
        <v>1275</v>
      </c>
      <c r="C297" t="s">
        <v>1276</v>
      </c>
      <c r="D297" s="3">
        <f t="shared" si="24"/>
        <v>344</v>
      </c>
      <c r="G297" s="8" t="s">
        <v>1652</v>
      </c>
      <c r="I297" t="s">
        <v>97</v>
      </c>
      <c r="J297" t="s">
        <v>97</v>
      </c>
      <c r="K297">
        <v>-1</v>
      </c>
      <c r="L297">
        <v>-1</v>
      </c>
      <c r="M297">
        <v>-1</v>
      </c>
      <c r="N297">
        <v>0</v>
      </c>
      <c r="O297" s="70" t="s">
        <v>69</v>
      </c>
      <c r="P297" s="3">
        <f>IF(AND(G297&lt;&gt;"LIBSETS_SETTYPE_BATTLEGROUND",G297&lt;&gt;"LIBSETS_SETTYPE_SPECIAL",G297&lt;&gt;"LIBSETS_SETTYPE_MYTHIC"), IF(Q297&lt;&gt;"",VLOOKUP(Q297,'ESO zone constants'!$D$2:$H$4950,5,FALSE),""),"")</f>
        <v>1009</v>
      </c>
      <c r="Q297" t="str">
        <f>IF(OR(K297="",K297&lt;=0,ISERROR(K297)),IF(AND(O297&lt;&gt;"",NOT(ISERROR(O297))),O297, ""),VLOOKUP(K297,'ESO wayshrine node constants'!$A$3:$D$10003,4,FALSE))</f>
        <v>Fang Lair</v>
      </c>
      <c r="S297" s="19" t="str">
        <f>IF(AND(R297&lt;&gt;"",NOT(ISERROR(R297))),R297,IF(P297&lt;&gt;"",IF(NOT(ISERROR(VLOOKUP(P297,'ESO Dungeon constants'!$D$3:$H$9999,5,FALSE))),VLOOKUP(P297,'ESO Dungeon constants'!$D$3:$I$9999,6,FALSE),VLOOKUP(P297,'ESO zone constants'!$H$2:$K$9984,4,FALSE)),""))</f>
        <v>DLC_DRAGON_BONES</v>
      </c>
      <c r="T297" s="3" t="str">
        <f>IF(S297&lt;&gt;"",VLOOKUP(S297,'LibSets constants'!$B$4:$C$1000,2,FALSE),"")</f>
        <v>Dragon Bones</v>
      </c>
      <c r="V297" s="44" t="str">
        <f>IF(U297&lt;&gt;"",IF(U297&lt;&gt;"LIBSETS_DROP_MECHANIC_MONSTER_NAME",VLOOKUP(U297,'LibSets constants'!$I$4:$L$1000,3,FALSE),""),"")</f>
        <v/>
      </c>
      <c r="W297" s="44" t="str">
        <f>IF(U297&lt;&gt;"",IF(U297&lt;&gt;"LIBSETS_DROP_MECHANIC_MONSTER_NAME",VLOOKUP(U297,'LibSets constants'!$I$4:$L$1000,4,FALSE),""),"")</f>
        <v/>
      </c>
      <c r="X297" s="3" t="str">
        <f>IF(G297&lt;&gt;"LIBSETS_SETTYPE_BATTLEGROUND",IF(G297&lt;&gt;"LIBSETS_SETTYPE_SPECIAL",IF(Y297&lt;&gt;"",VLOOKUP(Y297,'ESO zone constants'!$D$2:$H$4950,5,FALSE),""),""),"")</f>
        <v/>
      </c>
      <c r="Z297" s="45"/>
      <c r="AA297" s="44" t="str">
        <f>IF(Z297&lt;&gt;"",IF(Z297&lt;&gt;"LIBSETS_DROP_MECHANIC_MONSTER_NAME",VLOOKUP(Z297,'LibSets constants'!$I$4:$L$1000,3,FALSE),""),"")</f>
        <v/>
      </c>
      <c r="AB297" s="44" t="str">
        <f>IF(Z297&lt;&gt;"",IF(Z297&lt;&gt;"LIBSETS_DROP_MECHANIC_MONSTER_NAME",VLOOKUP(Z297,'LibSets constants'!$I$4:$L$1000,4,FALSE),""),"")</f>
        <v/>
      </c>
      <c r="AC297" s="3" t="str">
        <f>IF(G297&lt;&gt;"LIBSETS_SETTYPE_BATTLEGROUND",IF(G297&lt;&gt;"LIBSETS_SETTYPE_SPECIAL",IF(AD297&lt;&gt;"",VLOOKUP(AD297,'ESO zone constants'!$D$2:$H$4950,5,FALSE),""),""),"")</f>
        <v/>
      </c>
      <c r="AE297" s="45"/>
      <c r="AF297" s="44" t="str">
        <f>IF(AE297&lt;&gt;"",IF(AE297&lt;&gt;"LIBSETS_DROP_MECHANIC_MONSTER_NAME",VLOOKUP(AE297,'LibSets constants'!$I$4:$L$1000,3,FALSE),""),"")</f>
        <v/>
      </c>
      <c r="AG297" s="44" t="str">
        <f>IF(AE297&lt;&gt;"",IF(AE297&lt;&gt;"LIBSETS_DROP_MECHANIC_MONSTER_NAME",VLOOKUP(AE297,'LibSets constants'!$I$4:$L$1000,4,FALSE),""),"")</f>
        <v/>
      </c>
      <c r="AH297" s="3" t="str">
        <f>IF(G297&lt;&gt;"LIBSETS_SETTYPE_BATTLEGROUND",IF(G297&lt;&gt;"LIBSETS_SETTYPE_SPECIAL",IF(AI297&lt;&gt;"",VLOOKUP(AI297,'ESO zone constants'!$D$2:$H$4950,5,FALSE),""),""),"")</f>
        <v/>
      </c>
      <c r="AJ297" s="45"/>
      <c r="AK297" s="44" t="str">
        <f>IF(AJ297&lt;&gt;"",IF(AJ297&lt;&gt;"LIBSETS_DROP_MECHANIC_MONSTER_NAME",VLOOKUP(AJ297,'LibSets constants'!$I$4:$L$1000,3,FALSE),""),"")</f>
        <v/>
      </c>
      <c r="AL297" s="44" t="str">
        <f>IF(AJ297&lt;&gt;"",IF(AJ297&lt;&gt;"LIBSETS_DROP_MECHANIC_MONSTER_NAME",VLOOKUP(AJ297,'LibSets constants'!$I$4:$L$1000,4,FALSE),""),"")</f>
        <v/>
      </c>
      <c r="AM297" s="3" t="str">
        <f>IF(G297&lt;&gt;"LIBSETS_SETTYPE_BATTLEGROUND",IF(G297&lt;&gt;"LIBSETS_SETTYPE_SPECIAL",IF(AN297&lt;&gt;"",VLOOKUP(AN297,'ESO zone constants'!$D$2:$H$4950,5,FALSE),""),""),"")</f>
        <v/>
      </c>
      <c r="AO297" s="45"/>
      <c r="AP297" s="44" t="str">
        <f>IF(AO297&lt;&gt;"",IF(AO297&lt;&gt;"LIBSETS_DROP_MECHANIC_MONSTER_NAME",VLOOKUP(AO297,'LibSets constants'!$I$4:$L$1000,3,FALSE),""),"")</f>
        <v/>
      </c>
      <c r="AQ297" s="44" t="str">
        <f>IF(AO297&lt;&gt;"",IF(AO297&lt;&gt;"LIBSETS_DROP_MECHANIC_MONSTER_NAME",VLOOKUP(AO297,'LibSets constants'!$I$4:$L$1000,4,FALSE),""),"")</f>
        <v/>
      </c>
      <c r="AR297" s="3" t="str">
        <f>IF(G297&lt;&gt;"LIBSETS_SETTYPE_BATTLEGROUND",IF(G297&lt;&gt;"LIBSETS_SETTYPE_SPECIAL",IF(AS297&lt;&gt;"",VLOOKUP(AS297,'ESO zone constants'!$D$2:$H$4950,5,FALSE),""),""),"")</f>
        <v/>
      </c>
      <c r="AT297" s="45"/>
      <c r="AU297" s="44" t="str">
        <f>IF(AT297&lt;&gt;"",IF(AT297&lt;&gt;"LIBSETS_DROP_MECHANIC_MONSTER_NAME",VLOOKUP(AT297,'LibSets constants'!$I$4:$L$1000,3,FALSE),""),"")</f>
        <v/>
      </c>
      <c r="AV297" s="44" t="str">
        <f>IF(AT297&lt;&gt;"",IF(AT297&lt;&gt;"LIBSETS_DROP_MECHANIC_MONSTER_NAME",VLOOKUP(AT297,'LibSets constants'!$I$4:$L$1000,4,FALSE),""),"")</f>
        <v/>
      </c>
      <c r="AW297" s="21" t="str">
        <f t="shared" si="25"/>
        <v>[344] = {wayshrines={-1,-1,-1,}, dlcId=DLC_DRAGON_BONES</v>
      </c>
      <c r="AX297" s="21" t="str">
        <f t="shared" si="26"/>
        <v>, zoneIds={1009}, veteran=false</v>
      </c>
      <c r="AY297" s="21" t="str">
        <f t="shared" si="27"/>
        <v>, setType=LIBSETS_SETTYPE_DUNGEON</v>
      </c>
      <c r="AZ297" s="21" t="str">
        <f t="shared" si="28"/>
        <v>},</v>
      </c>
      <c r="BA297" s="21" t="str">
        <f t="shared" si="29"/>
        <v xml:space="preserve"> --Trappings of Invigoration / Stärkungsprunk   [Fang Lair]</v>
      </c>
    </row>
    <row r="298" spans="1:53" x14ac:dyDescent="0.25">
      <c r="A298" s="12">
        <v>345</v>
      </c>
      <c r="B298" t="s">
        <v>1277</v>
      </c>
      <c r="C298" t="s">
        <v>1278</v>
      </c>
      <c r="D298" s="3">
        <f t="shared" si="24"/>
        <v>345</v>
      </c>
      <c r="G298" s="8" t="s">
        <v>1652</v>
      </c>
      <c r="I298" t="s">
        <v>97</v>
      </c>
      <c r="J298" t="s">
        <v>97</v>
      </c>
      <c r="K298">
        <v>-1</v>
      </c>
      <c r="L298">
        <v>-1</v>
      </c>
      <c r="M298">
        <v>-1</v>
      </c>
      <c r="N298">
        <v>0</v>
      </c>
      <c r="O298" s="70" t="s">
        <v>69</v>
      </c>
      <c r="P298" s="3">
        <f>IF(AND(G298&lt;&gt;"LIBSETS_SETTYPE_BATTLEGROUND",G298&lt;&gt;"LIBSETS_SETTYPE_SPECIAL",G298&lt;&gt;"LIBSETS_SETTYPE_MYTHIC"), IF(Q298&lt;&gt;"",VLOOKUP(Q298,'ESO zone constants'!$D$2:$H$4950,5,FALSE),""),"")</f>
        <v>1009</v>
      </c>
      <c r="Q298" t="str">
        <f>IF(OR(K298="",K298&lt;=0,ISERROR(K298)),IF(AND(O298&lt;&gt;"",NOT(ISERROR(O298))),O298, ""),VLOOKUP(K298,'ESO wayshrine node constants'!$A$3:$D$10003,4,FALSE))</f>
        <v>Fang Lair</v>
      </c>
      <c r="S298" s="19" t="str">
        <f>IF(AND(R298&lt;&gt;"",NOT(ISERROR(R298))),R298,IF(P298&lt;&gt;"",IF(NOT(ISERROR(VLOOKUP(P298,'ESO Dungeon constants'!$D$3:$H$9999,5,FALSE))),VLOOKUP(P298,'ESO Dungeon constants'!$D$3:$I$9999,6,FALSE),VLOOKUP(P298,'ESO zone constants'!$H$2:$K$9984,4,FALSE)),""))</f>
        <v>DLC_DRAGON_BONES</v>
      </c>
      <c r="T298" s="3" t="str">
        <f>IF(S298&lt;&gt;"",VLOOKUP(S298,'LibSets constants'!$B$4:$C$1000,2,FALSE),"")</f>
        <v>Dragon Bones</v>
      </c>
      <c r="V298" s="44" t="str">
        <f>IF(U298&lt;&gt;"",IF(U298&lt;&gt;"LIBSETS_DROP_MECHANIC_MONSTER_NAME",VLOOKUP(U298,'LibSets constants'!$I$4:$L$1000,3,FALSE),""),"")</f>
        <v/>
      </c>
      <c r="W298" s="44" t="str">
        <f>IF(U298&lt;&gt;"",IF(U298&lt;&gt;"LIBSETS_DROP_MECHANIC_MONSTER_NAME",VLOOKUP(U298,'LibSets constants'!$I$4:$L$1000,4,FALSE),""),"")</f>
        <v/>
      </c>
      <c r="X298" s="3" t="str">
        <f>IF(G298&lt;&gt;"LIBSETS_SETTYPE_BATTLEGROUND",IF(G298&lt;&gt;"LIBSETS_SETTYPE_SPECIAL",IF(Y298&lt;&gt;"",VLOOKUP(Y298,'ESO zone constants'!$D$2:$H$4950,5,FALSE),""),""),"")</f>
        <v/>
      </c>
      <c r="Z298" s="45"/>
      <c r="AA298" s="44" t="str">
        <f>IF(Z298&lt;&gt;"",IF(Z298&lt;&gt;"LIBSETS_DROP_MECHANIC_MONSTER_NAME",VLOOKUP(Z298,'LibSets constants'!$I$4:$L$1000,3,FALSE),""),"")</f>
        <v/>
      </c>
      <c r="AB298" s="44" t="str">
        <f>IF(Z298&lt;&gt;"",IF(Z298&lt;&gt;"LIBSETS_DROP_MECHANIC_MONSTER_NAME",VLOOKUP(Z298,'LibSets constants'!$I$4:$L$1000,4,FALSE),""),"")</f>
        <v/>
      </c>
      <c r="AC298" s="3" t="str">
        <f>IF(G298&lt;&gt;"LIBSETS_SETTYPE_BATTLEGROUND",IF(G298&lt;&gt;"LIBSETS_SETTYPE_SPECIAL",IF(AD298&lt;&gt;"",VLOOKUP(AD298,'ESO zone constants'!$D$2:$H$4950,5,FALSE),""),""),"")</f>
        <v/>
      </c>
      <c r="AE298" s="45"/>
      <c r="AF298" s="44" t="str">
        <f>IF(AE298&lt;&gt;"",IF(AE298&lt;&gt;"LIBSETS_DROP_MECHANIC_MONSTER_NAME",VLOOKUP(AE298,'LibSets constants'!$I$4:$L$1000,3,FALSE),""),"")</f>
        <v/>
      </c>
      <c r="AG298" s="44" t="str">
        <f>IF(AE298&lt;&gt;"",IF(AE298&lt;&gt;"LIBSETS_DROP_MECHANIC_MONSTER_NAME",VLOOKUP(AE298,'LibSets constants'!$I$4:$L$1000,4,FALSE),""),"")</f>
        <v/>
      </c>
      <c r="AH298" s="3" t="str">
        <f>IF(G298&lt;&gt;"LIBSETS_SETTYPE_BATTLEGROUND",IF(G298&lt;&gt;"LIBSETS_SETTYPE_SPECIAL",IF(AI298&lt;&gt;"",VLOOKUP(AI298,'ESO zone constants'!$D$2:$H$4950,5,FALSE),""),""),"")</f>
        <v/>
      </c>
      <c r="AJ298" s="45"/>
      <c r="AK298" s="44" t="str">
        <f>IF(AJ298&lt;&gt;"",IF(AJ298&lt;&gt;"LIBSETS_DROP_MECHANIC_MONSTER_NAME",VLOOKUP(AJ298,'LibSets constants'!$I$4:$L$1000,3,FALSE),""),"")</f>
        <v/>
      </c>
      <c r="AL298" s="44" t="str">
        <f>IF(AJ298&lt;&gt;"",IF(AJ298&lt;&gt;"LIBSETS_DROP_MECHANIC_MONSTER_NAME",VLOOKUP(AJ298,'LibSets constants'!$I$4:$L$1000,4,FALSE),""),"")</f>
        <v/>
      </c>
      <c r="AM298" s="3" t="str">
        <f>IF(G298&lt;&gt;"LIBSETS_SETTYPE_BATTLEGROUND",IF(G298&lt;&gt;"LIBSETS_SETTYPE_SPECIAL",IF(AN298&lt;&gt;"",VLOOKUP(AN298,'ESO zone constants'!$D$2:$H$4950,5,FALSE),""),""),"")</f>
        <v/>
      </c>
      <c r="AO298" s="45"/>
      <c r="AP298" s="44" t="str">
        <f>IF(AO298&lt;&gt;"",IF(AO298&lt;&gt;"LIBSETS_DROP_MECHANIC_MONSTER_NAME",VLOOKUP(AO298,'LibSets constants'!$I$4:$L$1000,3,FALSE),""),"")</f>
        <v/>
      </c>
      <c r="AQ298" s="44" t="str">
        <f>IF(AO298&lt;&gt;"",IF(AO298&lt;&gt;"LIBSETS_DROP_MECHANIC_MONSTER_NAME",VLOOKUP(AO298,'LibSets constants'!$I$4:$L$1000,4,FALSE),""),"")</f>
        <v/>
      </c>
      <c r="AR298" s="3" t="str">
        <f>IF(G298&lt;&gt;"LIBSETS_SETTYPE_BATTLEGROUND",IF(G298&lt;&gt;"LIBSETS_SETTYPE_SPECIAL",IF(AS298&lt;&gt;"",VLOOKUP(AS298,'ESO zone constants'!$D$2:$H$4950,5,FALSE),""),""),"")</f>
        <v/>
      </c>
      <c r="AT298" s="45"/>
      <c r="AU298" s="44" t="str">
        <f>IF(AT298&lt;&gt;"",IF(AT298&lt;&gt;"LIBSETS_DROP_MECHANIC_MONSTER_NAME",VLOOKUP(AT298,'LibSets constants'!$I$4:$L$1000,3,FALSE),""),"")</f>
        <v/>
      </c>
      <c r="AV298" s="44" t="str">
        <f>IF(AT298&lt;&gt;"",IF(AT298&lt;&gt;"LIBSETS_DROP_MECHANIC_MONSTER_NAME",VLOOKUP(AT298,'LibSets constants'!$I$4:$L$1000,4,FALSE),""),"")</f>
        <v/>
      </c>
      <c r="AW298" s="21" t="str">
        <f t="shared" si="25"/>
        <v>[345] = {wayshrines={-1,-1,-1,}, dlcId=DLC_DRAGON_BONES</v>
      </c>
      <c r="AX298" s="21" t="str">
        <f t="shared" si="26"/>
        <v>, zoneIds={1009}, veteran=false</v>
      </c>
      <c r="AY298" s="21" t="str">
        <f t="shared" si="27"/>
        <v>, setType=LIBSETS_SETTYPE_DUNGEON</v>
      </c>
      <c r="AZ298" s="21" t="str">
        <f t="shared" si="28"/>
        <v>},</v>
      </c>
      <c r="BA298" s="21" t="str">
        <f t="shared" si="29"/>
        <v xml:space="preserve"> --Ulfnor's Favor / Ulfnors Gunst   [Fang Lair]</v>
      </c>
    </row>
    <row r="299" spans="1:53" x14ac:dyDescent="0.25">
      <c r="A299" s="12">
        <v>346</v>
      </c>
      <c r="B299" t="s">
        <v>1279</v>
      </c>
      <c r="C299" t="s">
        <v>1280</v>
      </c>
      <c r="D299" s="3">
        <f t="shared" si="24"/>
        <v>346</v>
      </c>
      <c r="G299" s="8" t="s">
        <v>1652</v>
      </c>
      <c r="I299" t="s">
        <v>97</v>
      </c>
      <c r="J299" t="s">
        <v>97</v>
      </c>
      <c r="K299">
        <v>-1</v>
      </c>
      <c r="L299">
        <v>-1</v>
      </c>
      <c r="M299">
        <v>-1</v>
      </c>
      <c r="N299">
        <v>0</v>
      </c>
      <c r="O299" s="70" t="s">
        <v>74</v>
      </c>
      <c r="P299" s="3">
        <f>IF(AND(G299&lt;&gt;"LIBSETS_SETTYPE_BATTLEGROUND",G299&lt;&gt;"LIBSETS_SETTYPE_SPECIAL",G299&lt;&gt;"LIBSETS_SETTYPE_MYTHIC"), IF(Q299&lt;&gt;"",VLOOKUP(Q299,'ESO zone constants'!$D$2:$H$4950,5,FALSE),""),"")</f>
        <v>1010</v>
      </c>
      <c r="Q299" t="str">
        <f>IF(OR(K299="",K299&lt;=0,ISERROR(K299)),IF(AND(O299&lt;&gt;"",NOT(ISERROR(O299))),O299, ""),VLOOKUP(K299,'ESO wayshrine node constants'!$A$3:$D$10003,4,FALSE))</f>
        <v>Scalecaller Peak</v>
      </c>
      <c r="S299" s="19" t="str">
        <f>IF(AND(R299&lt;&gt;"",NOT(ISERROR(R299))),R299,IF(P299&lt;&gt;"",IF(NOT(ISERROR(VLOOKUP(P299,'ESO Dungeon constants'!$D$3:$H$9999,5,FALSE))),VLOOKUP(P299,'ESO Dungeon constants'!$D$3:$I$9999,6,FALSE),VLOOKUP(P299,'ESO zone constants'!$H$2:$K$9984,4,FALSE)),""))</f>
        <v>DLC_DRAGON_BONES</v>
      </c>
      <c r="T299" s="3" t="str">
        <f>IF(S299&lt;&gt;"",VLOOKUP(S299,'LibSets constants'!$B$4:$C$1000,2,FALSE),"")</f>
        <v>Dragon Bones</v>
      </c>
      <c r="V299" s="44" t="str">
        <f>IF(U299&lt;&gt;"",IF(U299&lt;&gt;"LIBSETS_DROP_MECHANIC_MONSTER_NAME",VLOOKUP(U299,'LibSets constants'!$I$4:$L$1000,3,FALSE),""),"")</f>
        <v/>
      </c>
      <c r="W299" s="44" t="str">
        <f>IF(U299&lt;&gt;"",IF(U299&lt;&gt;"LIBSETS_DROP_MECHANIC_MONSTER_NAME",VLOOKUP(U299,'LibSets constants'!$I$4:$L$1000,4,FALSE),""),"")</f>
        <v/>
      </c>
      <c r="X299" s="3" t="str">
        <f>IF(G299&lt;&gt;"LIBSETS_SETTYPE_BATTLEGROUND",IF(G299&lt;&gt;"LIBSETS_SETTYPE_SPECIAL",IF(Y299&lt;&gt;"",VLOOKUP(Y299,'ESO zone constants'!$D$2:$H$4950,5,FALSE),""),""),"")</f>
        <v/>
      </c>
      <c r="Z299" s="45"/>
      <c r="AA299" s="44" t="str">
        <f>IF(Z299&lt;&gt;"",IF(Z299&lt;&gt;"LIBSETS_DROP_MECHANIC_MONSTER_NAME",VLOOKUP(Z299,'LibSets constants'!$I$4:$L$1000,3,FALSE),""),"")</f>
        <v/>
      </c>
      <c r="AB299" s="44" t="str">
        <f>IF(Z299&lt;&gt;"",IF(Z299&lt;&gt;"LIBSETS_DROP_MECHANIC_MONSTER_NAME",VLOOKUP(Z299,'LibSets constants'!$I$4:$L$1000,4,FALSE),""),"")</f>
        <v/>
      </c>
      <c r="AC299" s="3" t="str">
        <f>IF(G299&lt;&gt;"LIBSETS_SETTYPE_BATTLEGROUND",IF(G299&lt;&gt;"LIBSETS_SETTYPE_SPECIAL",IF(AD299&lt;&gt;"",VLOOKUP(AD299,'ESO zone constants'!$D$2:$H$4950,5,FALSE),""),""),"")</f>
        <v/>
      </c>
      <c r="AE299" s="45"/>
      <c r="AF299" s="44" t="str">
        <f>IF(AE299&lt;&gt;"",IF(AE299&lt;&gt;"LIBSETS_DROP_MECHANIC_MONSTER_NAME",VLOOKUP(AE299,'LibSets constants'!$I$4:$L$1000,3,FALSE),""),"")</f>
        <v/>
      </c>
      <c r="AG299" s="44" t="str">
        <f>IF(AE299&lt;&gt;"",IF(AE299&lt;&gt;"LIBSETS_DROP_MECHANIC_MONSTER_NAME",VLOOKUP(AE299,'LibSets constants'!$I$4:$L$1000,4,FALSE),""),"")</f>
        <v/>
      </c>
      <c r="AH299" s="3" t="str">
        <f>IF(G299&lt;&gt;"LIBSETS_SETTYPE_BATTLEGROUND",IF(G299&lt;&gt;"LIBSETS_SETTYPE_SPECIAL",IF(AI299&lt;&gt;"",VLOOKUP(AI299,'ESO zone constants'!$D$2:$H$4950,5,FALSE),""),""),"")</f>
        <v/>
      </c>
      <c r="AJ299" s="45"/>
      <c r="AK299" s="44" t="str">
        <f>IF(AJ299&lt;&gt;"",IF(AJ299&lt;&gt;"LIBSETS_DROP_MECHANIC_MONSTER_NAME",VLOOKUP(AJ299,'LibSets constants'!$I$4:$L$1000,3,FALSE),""),"")</f>
        <v/>
      </c>
      <c r="AL299" s="44" t="str">
        <f>IF(AJ299&lt;&gt;"",IF(AJ299&lt;&gt;"LIBSETS_DROP_MECHANIC_MONSTER_NAME",VLOOKUP(AJ299,'LibSets constants'!$I$4:$L$1000,4,FALSE),""),"")</f>
        <v/>
      </c>
      <c r="AM299" s="3" t="str">
        <f>IF(G299&lt;&gt;"LIBSETS_SETTYPE_BATTLEGROUND",IF(G299&lt;&gt;"LIBSETS_SETTYPE_SPECIAL",IF(AN299&lt;&gt;"",VLOOKUP(AN299,'ESO zone constants'!$D$2:$H$4950,5,FALSE),""),""),"")</f>
        <v/>
      </c>
      <c r="AO299" s="45"/>
      <c r="AP299" s="44" t="str">
        <f>IF(AO299&lt;&gt;"",IF(AO299&lt;&gt;"LIBSETS_DROP_MECHANIC_MONSTER_NAME",VLOOKUP(AO299,'LibSets constants'!$I$4:$L$1000,3,FALSE),""),"")</f>
        <v/>
      </c>
      <c r="AQ299" s="44" t="str">
        <f>IF(AO299&lt;&gt;"",IF(AO299&lt;&gt;"LIBSETS_DROP_MECHANIC_MONSTER_NAME",VLOOKUP(AO299,'LibSets constants'!$I$4:$L$1000,4,FALSE),""),"")</f>
        <v/>
      </c>
      <c r="AR299" s="3" t="str">
        <f>IF(G299&lt;&gt;"LIBSETS_SETTYPE_BATTLEGROUND",IF(G299&lt;&gt;"LIBSETS_SETTYPE_SPECIAL",IF(AS299&lt;&gt;"",VLOOKUP(AS299,'ESO zone constants'!$D$2:$H$4950,5,FALSE),""),""),"")</f>
        <v/>
      </c>
      <c r="AT299" s="45"/>
      <c r="AU299" s="44" t="str">
        <f>IF(AT299&lt;&gt;"",IF(AT299&lt;&gt;"LIBSETS_DROP_MECHANIC_MONSTER_NAME",VLOOKUP(AT299,'LibSets constants'!$I$4:$L$1000,3,FALSE),""),"")</f>
        <v/>
      </c>
      <c r="AV299" s="44" t="str">
        <f>IF(AT299&lt;&gt;"",IF(AT299&lt;&gt;"LIBSETS_DROP_MECHANIC_MONSTER_NAME",VLOOKUP(AT299,'LibSets constants'!$I$4:$L$1000,4,FALSE),""),"")</f>
        <v/>
      </c>
      <c r="AW299" s="21" t="str">
        <f t="shared" si="25"/>
        <v>[346] = {wayshrines={-1,-1,-1,}, dlcId=DLC_DRAGON_BONES</v>
      </c>
      <c r="AX299" s="21" t="str">
        <f t="shared" si="26"/>
        <v>, zoneIds={1010}, veteran=false</v>
      </c>
      <c r="AY299" s="21" t="str">
        <f t="shared" si="27"/>
        <v>, setType=LIBSETS_SETTYPE_DUNGEON</v>
      </c>
      <c r="AZ299" s="21" t="str">
        <f t="shared" si="28"/>
        <v>},</v>
      </c>
      <c r="BA299" s="21" t="str">
        <f t="shared" si="29"/>
        <v xml:space="preserve"> --Jorvuld's Guidance / Jorvulds Führung   [Scalecaller Peak]</v>
      </c>
    </row>
    <row r="300" spans="1:53" x14ac:dyDescent="0.25">
      <c r="A300" s="12">
        <v>347</v>
      </c>
      <c r="B300" t="s">
        <v>1281</v>
      </c>
      <c r="C300" t="s">
        <v>1282</v>
      </c>
      <c r="D300" s="3">
        <f t="shared" si="24"/>
        <v>347</v>
      </c>
      <c r="G300" s="8" t="s">
        <v>1652</v>
      </c>
      <c r="I300" t="s">
        <v>97</v>
      </c>
      <c r="J300" t="s">
        <v>97</v>
      </c>
      <c r="K300">
        <v>-1</v>
      </c>
      <c r="L300">
        <v>-1</v>
      </c>
      <c r="M300">
        <v>-1</v>
      </c>
      <c r="N300">
        <v>0</v>
      </c>
      <c r="O300" s="70" t="s">
        <v>74</v>
      </c>
      <c r="P300" s="3">
        <f>IF(AND(G300&lt;&gt;"LIBSETS_SETTYPE_BATTLEGROUND",G300&lt;&gt;"LIBSETS_SETTYPE_SPECIAL",G300&lt;&gt;"LIBSETS_SETTYPE_MYTHIC"), IF(Q300&lt;&gt;"",VLOOKUP(Q300,'ESO zone constants'!$D$2:$H$4950,5,FALSE),""),"")</f>
        <v>1010</v>
      </c>
      <c r="Q300" t="str">
        <f>IF(OR(K300="",K300&lt;=0,ISERROR(K300)),IF(AND(O300&lt;&gt;"",NOT(ISERROR(O300))),O300, ""),VLOOKUP(K300,'ESO wayshrine node constants'!$A$3:$D$10003,4,FALSE))</f>
        <v>Scalecaller Peak</v>
      </c>
      <c r="S300" s="19" t="str">
        <f>IF(AND(R300&lt;&gt;"",NOT(ISERROR(R300))),R300,IF(P300&lt;&gt;"",IF(NOT(ISERROR(VLOOKUP(P300,'ESO Dungeon constants'!$D$3:$H$9999,5,FALSE))),VLOOKUP(P300,'ESO Dungeon constants'!$D$3:$I$9999,6,FALSE),VLOOKUP(P300,'ESO zone constants'!$H$2:$K$9984,4,FALSE)),""))</f>
        <v>DLC_DRAGON_BONES</v>
      </c>
      <c r="T300" s="3" t="str">
        <f>IF(S300&lt;&gt;"",VLOOKUP(S300,'LibSets constants'!$B$4:$C$1000,2,FALSE),"")</f>
        <v>Dragon Bones</v>
      </c>
      <c r="V300" s="44" t="str">
        <f>IF(U300&lt;&gt;"",IF(U300&lt;&gt;"LIBSETS_DROP_MECHANIC_MONSTER_NAME",VLOOKUP(U300,'LibSets constants'!$I$4:$L$1000,3,FALSE),""),"")</f>
        <v/>
      </c>
      <c r="W300" s="44" t="str">
        <f>IF(U300&lt;&gt;"",IF(U300&lt;&gt;"LIBSETS_DROP_MECHANIC_MONSTER_NAME",VLOOKUP(U300,'LibSets constants'!$I$4:$L$1000,4,FALSE),""),"")</f>
        <v/>
      </c>
      <c r="X300" s="3" t="str">
        <f>IF(G300&lt;&gt;"LIBSETS_SETTYPE_BATTLEGROUND",IF(G300&lt;&gt;"LIBSETS_SETTYPE_SPECIAL",IF(Y300&lt;&gt;"",VLOOKUP(Y300,'ESO zone constants'!$D$2:$H$4950,5,FALSE),""),""),"")</f>
        <v/>
      </c>
      <c r="Z300" s="45"/>
      <c r="AA300" s="44" t="str">
        <f>IF(Z300&lt;&gt;"",IF(Z300&lt;&gt;"LIBSETS_DROP_MECHANIC_MONSTER_NAME",VLOOKUP(Z300,'LibSets constants'!$I$4:$L$1000,3,FALSE),""),"")</f>
        <v/>
      </c>
      <c r="AB300" s="44" t="str">
        <f>IF(Z300&lt;&gt;"",IF(Z300&lt;&gt;"LIBSETS_DROP_MECHANIC_MONSTER_NAME",VLOOKUP(Z300,'LibSets constants'!$I$4:$L$1000,4,FALSE),""),"")</f>
        <v/>
      </c>
      <c r="AC300" s="3" t="str">
        <f>IF(G300&lt;&gt;"LIBSETS_SETTYPE_BATTLEGROUND",IF(G300&lt;&gt;"LIBSETS_SETTYPE_SPECIAL",IF(AD300&lt;&gt;"",VLOOKUP(AD300,'ESO zone constants'!$D$2:$H$4950,5,FALSE),""),""),"")</f>
        <v/>
      </c>
      <c r="AE300" s="45"/>
      <c r="AF300" s="44" t="str">
        <f>IF(AE300&lt;&gt;"",IF(AE300&lt;&gt;"LIBSETS_DROP_MECHANIC_MONSTER_NAME",VLOOKUP(AE300,'LibSets constants'!$I$4:$L$1000,3,FALSE),""),"")</f>
        <v/>
      </c>
      <c r="AG300" s="44" t="str">
        <f>IF(AE300&lt;&gt;"",IF(AE300&lt;&gt;"LIBSETS_DROP_MECHANIC_MONSTER_NAME",VLOOKUP(AE300,'LibSets constants'!$I$4:$L$1000,4,FALSE),""),"")</f>
        <v/>
      </c>
      <c r="AH300" s="3" t="str">
        <f>IF(G300&lt;&gt;"LIBSETS_SETTYPE_BATTLEGROUND",IF(G300&lt;&gt;"LIBSETS_SETTYPE_SPECIAL",IF(AI300&lt;&gt;"",VLOOKUP(AI300,'ESO zone constants'!$D$2:$H$4950,5,FALSE),""),""),"")</f>
        <v/>
      </c>
      <c r="AJ300" s="45"/>
      <c r="AK300" s="44" t="str">
        <f>IF(AJ300&lt;&gt;"",IF(AJ300&lt;&gt;"LIBSETS_DROP_MECHANIC_MONSTER_NAME",VLOOKUP(AJ300,'LibSets constants'!$I$4:$L$1000,3,FALSE),""),"")</f>
        <v/>
      </c>
      <c r="AL300" s="44" t="str">
        <f>IF(AJ300&lt;&gt;"",IF(AJ300&lt;&gt;"LIBSETS_DROP_MECHANIC_MONSTER_NAME",VLOOKUP(AJ300,'LibSets constants'!$I$4:$L$1000,4,FALSE),""),"")</f>
        <v/>
      </c>
      <c r="AM300" s="3" t="str">
        <f>IF(G300&lt;&gt;"LIBSETS_SETTYPE_BATTLEGROUND",IF(G300&lt;&gt;"LIBSETS_SETTYPE_SPECIAL",IF(AN300&lt;&gt;"",VLOOKUP(AN300,'ESO zone constants'!$D$2:$H$4950,5,FALSE),""),""),"")</f>
        <v/>
      </c>
      <c r="AO300" s="45"/>
      <c r="AP300" s="44" t="str">
        <f>IF(AO300&lt;&gt;"",IF(AO300&lt;&gt;"LIBSETS_DROP_MECHANIC_MONSTER_NAME",VLOOKUP(AO300,'LibSets constants'!$I$4:$L$1000,3,FALSE),""),"")</f>
        <v/>
      </c>
      <c r="AQ300" s="44" t="str">
        <f>IF(AO300&lt;&gt;"",IF(AO300&lt;&gt;"LIBSETS_DROP_MECHANIC_MONSTER_NAME",VLOOKUP(AO300,'LibSets constants'!$I$4:$L$1000,4,FALSE),""),"")</f>
        <v/>
      </c>
      <c r="AR300" s="3" t="str">
        <f>IF(G300&lt;&gt;"LIBSETS_SETTYPE_BATTLEGROUND",IF(G300&lt;&gt;"LIBSETS_SETTYPE_SPECIAL",IF(AS300&lt;&gt;"",VLOOKUP(AS300,'ESO zone constants'!$D$2:$H$4950,5,FALSE),""),""),"")</f>
        <v/>
      </c>
      <c r="AT300" s="45"/>
      <c r="AU300" s="44" t="str">
        <f>IF(AT300&lt;&gt;"",IF(AT300&lt;&gt;"LIBSETS_DROP_MECHANIC_MONSTER_NAME",VLOOKUP(AT300,'LibSets constants'!$I$4:$L$1000,3,FALSE),""),"")</f>
        <v/>
      </c>
      <c r="AV300" s="44" t="str">
        <f>IF(AT300&lt;&gt;"",IF(AT300&lt;&gt;"LIBSETS_DROP_MECHANIC_MONSTER_NAME",VLOOKUP(AT300,'LibSets constants'!$I$4:$L$1000,4,FALSE),""),"")</f>
        <v/>
      </c>
      <c r="AW300" s="21" t="str">
        <f t="shared" si="25"/>
        <v>[347] = {wayshrines={-1,-1,-1,}, dlcId=DLC_DRAGON_BONES</v>
      </c>
      <c r="AX300" s="21" t="str">
        <f t="shared" si="26"/>
        <v>, zoneIds={1010}, veteran=false</v>
      </c>
      <c r="AY300" s="21" t="str">
        <f t="shared" si="27"/>
        <v>, setType=LIBSETS_SETTYPE_DUNGEON</v>
      </c>
      <c r="AZ300" s="21" t="str">
        <f t="shared" si="28"/>
        <v>},</v>
      </c>
      <c r="BA300" s="21" t="str">
        <f t="shared" si="29"/>
        <v xml:space="preserve"> --Plague Slinger / Seuchenschleuder   [Scalecaller Peak]</v>
      </c>
    </row>
    <row r="301" spans="1:53" x14ac:dyDescent="0.25">
      <c r="A301" s="12">
        <v>348</v>
      </c>
      <c r="B301" t="s">
        <v>1283</v>
      </c>
      <c r="C301" t="s">
        <v>1284</v>
      </c>
      <c r="D301" s="3">
        <f t="shared" si="24"/>
        <v>348</v>
      </c>
      <c r="G301" s="8" t="s">
        <v>1652</v>
      </c>
      <c r="I301" t="s">
        <v>97</v>
      </c>
      <c r="J301" t="s">
        <v>97</v>
      </c>
      <c r="K301">
        <v>-1</v>
      </c>
      <c r="L301">
        <v>-1</v>
      </c>
      <c r="M301">
        <v>-1</v>
      </c>
      <c r="N301">
        <v>0</v>
      </c>
      <c r="O301" s="70" t="s">
        <v>74</v>
      </c>
      <c r="P301" s="3">
        <f>IF(AND(G301&lt;&gt;"LIBSETS_SETTYPE_BATTLEGROUND",G301&lt;&gt;"LIBSETS_SETTYPE_SPECIAL",G301&lt;&gt;"LIBSETS_SETTYPE_MYTHIC"), IF(Q301&lt;&gt;"",VLOOKUP(Q301,'ESO zone constants'!$D$2:$H$4950,5,FALSE),""),"")</f>
        <v>1010</v>
      </c>
      <c r="Q301" t="str">
        <f>IF(OR(K301="",K301&lt;=0,ISERROR(K301)),IF(AND(O301&lt;&gt;"",NOT(ISERROR(O301))),O301, ""),VLOOKUP(K301,'ESO wayshrine node constants'!$A$3:$D$10003,4,FALSE))</f>
        <v>Scalecaller Peak</v>
      </c>
      <c r="S301" s="19" t="str">
        <f>IF(AND(R301&lt;&gt;"",NOT(ISERROR(R301))),R301,IF(P301&lt;&gt;"",IF(NOT(ISERROR(VLOOKUP(P301,'ESO Dungeon constants'!$D$3:$H$9999,5,FALSE))),VLOOKUP(P301,'ESO Dungeon constants'!$D$3:$I$9999,6,FALSE),VLOOKUP(P301,'ESO zone constants'!$H$2:$K$9984,4,FALSE)),""))</f>
        <v>DLC_DRAGON_BONES</v>
      </c>
      <c r="T301" s="3" t="str">
        <f>IF(S301&lt;&gt;"",VLOOKUP(S301,'LibSets constants'!$B$4:$C$1000,2,FALSE),"")</f>
        <v>Dragon Bones</v>
      </c>
      <c r="V301" s="44" t="str">
        <f>IF(U301&lt;&gt;"",IF(U301&lt;&gt;"LIBSETS_DROP_MECHANIC_MONSTER_NAME",VLOOKUP(U301,'LibSets constants'!$I$4:$L$1000,3,FALSE),""),"")</f>
        <v/>
      </c>
      <c r="W301" s="44" t="str">
        <f>IF(U301&lt;&gt;"",IF(U301&lt;&gt;"LIBSETS_DROP_MECHANIC_MONSTER_NAME",VLOOKUP(U301,'LibSets constants'!$I$4:$L$1000,4,FALSE),""),"")</f>
        <v/>
      </c>
      <c r="X301" s="3" t="str">
        <f>IF(G301&lt;&gt;"LIBSETS_SETTYPE_BATTLEGROUND",IF(G301&lt;&gt;"LIBSETS_SETTYPE_SPECIAL",IF(Y301&lt;&gt;"",VLOOKUP(Y301,'ESO zone constants'!$D$2:$H$4950,5,FALSE),""),""),"")</f>
        <v/>
      </c>
      <c r="Z301" s="45"/>
      <c r="AA301" s="44" t="str">
        <f>IF(Z301&lt;&gt;"",IF(Z301&lt;&gt;"LIBSETS_DROP_MECHANIC_MONSTER_NAME",VLOOKUP(Z301,'LibSets constants'!$I$4:$L$1000,3,FALSE),""),"")</f>
        <v/>
      </c>
      <c r="AB301" s="44" t="str">
        <f>IF(Z301&lt;&gt;"",IF(Z301&lt;&gt;"LIBSETS_DROP_MECHANIC_MONSTER_NAME",VLOOKUP(Z301,'LibSets constants'!$I$4:$L$1000,4,FALSE),""),"")</f>
        <v/>
      </c>
      <c r="AC301" s="3" t="str">
        <f>IF(G301&lt;&gt;"LIBSETS_SETTYPE_BATTLEGROUND",IF(G301&lt;&gt;"LIBSETS_SETTYPE_SPECIAL",IF(AD301&lt;&gt;"",VLOOKUP(AD301,'ESO zone constants'!$D$2:$H$4950,5,FALSE),""),""),"")</f>
        <v/>
      </c>
      <c r="AE301" s="45"/>
      <c r="AF301" s="44" t="str">
        <f>IF(AE301&lt;&gt;"",IF(AE301&lt;&gt;"LIBSETS_DROP_MECHANIC_MONSTER_NAME",VLOOKUP(AE301,'LibSets constants'!$I$4:$L$1000,3,FALSE),""),"")</f>
        <v/>
      </c>
      <c r="AG301" s="44" t="str">
        <f>IF(AE301&lt;&gt;"",IF(AE301&lt;&gt;"LIBSETS_DROP_MECHANIC_MONSTER_NAME",VLOOKUP(AE301,'LibSets constants'!$I$4:$L$1000,4,FALSE),""),"")</f>
        <v/>
      </c>
      <c r="AH301" s="3" t="str">
        <f>IF(G301&lt;&gt;"LIBSETS_SETTYPE_BATTLEGROUND",IF(G301&lt;&gt;"LIBSETS_SETTYPE_SPECIAL",IF(AI301&lt;&gt;"",VLOOKUP(AI301,'ESO zone constants'!$D$2:$H$4950,5,FALSE),""),""),"")</f>
        <v/>
      </c>
      <c r="AJ301" s="45"/>
      <c r="AK301" s="44" t="str">
        <f>IF(AJ301&lt;&gt;"",IF(AJ301&lt;&gt;"LIBSETS_DROP_MECHANIC_MONSTER_NAME",VLOOKUP(AJ301,'LibSets constants'!$I$4:$L$1000,3,FALSE),""),"")</f>
        <v/>
      </c>
      <c r="AL301" s="44" t="str">
        <f>IF(AJ301&lt;&gt;"",IF(AJ301&lt;&gt;"LIBSETS_DROP_MECHANIC_MONSTER_NAME",VLOOKUP(AJ301,'LibSets constants'!$I$4:$L$1000,4,FALSE),""),"")</f>
        <v/>
      </c>
      <c r="AM301" s="3" t="str">
        <f>IF(G301&lt;&gt;"LIBSETS_SETTYPE_BATTLEGROUND",IF(G301&lt;&gt;"LIBSETS_SETTYPE_SPECIAL",IF(AN301&lt;&gt;"",VLOOKUP(AN301,'ESO zone constants'!$D$2:$H$4950,5,FALSE),""),""),"")</f>
        <v/>
      </c>
      <c r="AO301" s="45"/>
      <c r="AP301" s="44" t="str">
        <f>IF(AO301&lt;&gt;"",IF(AO301&lt;&gt;"LIBSETS_DROP_MECHANIC_MONSTER_NAME",VLOOKUP(AO301,'LibSets constants'!$I$4:$L$1000,3,FALSE),""),"")</f>
        <v/>
      </c>
      <c r="AQ301" s="44" t="str">
        <f>IF(AO301&lt;&gt;"",IF(AO301&lt;&gt;"LIBSETS_DROP_MECHANIC_MONSTER_NAME",VLOOKUP(AO301,'LibSets constants'!$I$4:$L$1000,4,FALSE),""),"")</f>
        <v/>
      </c>
      <c r="AR301" s="3" t="str">
        <f>IF(G301&lt;&gt;"LIBSETS_SETTYPE_BATTLEGROUND",IF(G301&lt;&gt;"LIBSETS_SETTYPE_SPECIAL",IF(AS301&lt;&gt;"",VLOOKUP(AS301,'ESO zone constants'!$D$2:$H$4950,5,FALSE),""),""),"")</f>
        <v/>
      </c>
      <c r="AT301" s="45"/>
      <c r="AU301" s="44" t="str">
        <f>IF(AT301&lt;&gt;"",IF(AT301&lt;&gt;"LIBSETS_DROP_MECHANIC_MONSTER_NAME",VLOOKUP(AT301,'LibSets constants'!$I$4:$L$1000,3,FALSE),""),"")</f>
        <v/>
      </c>
      <c r="AV301" s="44" t="str">
        <f>IF(AT301&lt;&gt;"",IF(AT301&lt;&gt;"LIBSETS_DROP_MECHANIC_MONSTER_NAME",VLOOKUP(AT301,'LibSets constants'!$I$4:$L$1000,4,FALSE),""),"")</f>
        <v/>
      </c>
      <c r="AW301" s="21" t="str">
        <f t="shared" si="25"/>
        <v>[348] = {wayshrines={-1,-1,-1,}, dlcId=DLC_DRAGON_BONES</v>
      </c>
      <c r="AX301" s="21" t="str">
        <f t="shared" si="26"/>
        <v>, zoneIds={1010}, veteran=false</v>
      </c>
      <c r="AY301" s="21" t="str">
        <f t="shared" si="27"/>
        <v>, setType=LIBSETS_SETTYPE_DUNGEON</v>
      </c>
      <c r="AZ301" s="21" t="str">
        <f t="shared" si="28"/>
        <v>},</v>
      </c>
      <c r="BA301" s="21" t="str">
        <f t="shared" si="29"/>
        <v xml:space="preserve"> --Curse of Doylemish / Fluch von Doylemish   [Scalecaller Peak]</v>
      </c>
    </row>
    <row r="302" spans="1:53" x14ac:dyDescent="0.25">
      <c r="A302" s="5">
        <v>349</v>
      </c>
      <c r="B302" t="s">
        <v>30</v>
      </c>
      <c r="C302" t="s">
        <v>30</v>
      </c>
      <c r="D302" s="3">
        <f t="shared" si="24"/>
        <v>349</v>
      </c>
      <c r="G302" s="8" t="s">
        <v>1654</v>
      </c>
      <c r="H302">
        <v>3</v>
      </c>
      <c r="I302" t="s">
        <v>1641</v>
      </c>
      <c r="J302" t="s">
        <v>97</v>
      </c>
      <c r="K302">
        <v>-1</v>
      </c>
      <c r="L302">
        <v>-1</v>
      </c>
      <c r="M302">
        <v>-1</v>
      </c>
      <c r="N302">
        <v>0</v>
      </c>
      <c r="O302" s="70" t="s">
        <v>69</v>
      </c>
      <c r="P302" s="3">
        <f>IF(AND(G302&lt;&gt;"LIBSETS_SETTYPE_BATTLEGROUND",G302&lt;&gt;"LIBSETS_SETTYPE_SPECIAL",G302&lt;&gt;"LIBSETS_SETTYPE_MYTHIC"), IF(Q302&lt;&gt;"",VLOOKUP(Q302,'ESO zone constants'!$D$2:$H$4950,5,FALSE),""),"")</f>
        <v>1009</v>
      </c>
      <c r="Q302" t="str">
        <f>IF(OR(K302="",K302&lt;=0,ISERROR(K302)),IF(AND(O302&lt;&gt;"",NOT(ISERROR(O302))),O302, ""),VLOOKUP(K302,'ESO wayshrine node constants'!$A$3:$D$10003,4,FALSE))</f>
        <v>Fang Lair</v>
      </c>
      <c r="S302" s="19" t="str">
        <f>IF(AND(R302&lt;&gt;"",NOT(ISERROR(R302))),R302,IF(P302&lt;&gt;"",IF(NOT(ISERROR(VLOOKUP(P302,'ESO Dungeon constants'!$D$3:$H$9999,5,FALSE))),VLOOKUP(P302,'ESO Dungeon constants'!$D$3:$I$9999,6,FALSE),VLOOKUP(P302,'ESO zone constants'!$H$2:$K$9984,4,FALSE)),""))</f>
        <v>DLC_DRAGON_BONES</v>
      </c>
      <c r="T302" s="3" t="str">
        <f>IF(S302&lt;&gt;"",VLOOKUP(S302,'LibSets constants'!$B$4:$C$1000,2,FALSE),"")</f>
        <v>Dragon Bones</v>
      </c>
      <c r="U302" s="33" t="s">
        <v>1726</v>
      </c>
      <c r="V302" s="43" t="s">
        <v>30</v>
      </c>
      <c r="W302" s="43" t="s">
        <v>30</v>
      </c>
      <c r="X302" s="3" t="str">
        <f>IF(G302&lt;&gt;"LIBSETS_SETTYPE_BATTLEGROUND",IF(G302&lt;&gt;"LIBSETS_SETTYPE_SPECIAL",IF(Y302&lt;&gt;"",VLOOKUP(Y302,'ESO zone constants'!$D$2:$H$4950,5,FALSE),""),""),"")</f>
        <v/>
      </c>
      <c r="Z302" s="40"/>
      <c r="AA302" s="40"/>
      <c r="AB302" s="40"/>
      <c r="AC302" s="3" t="str">
        <f>IF(G302&lt;&gt;"LIBSETS_SETTYPE_BATTLEGROUND",IF(G302&lt;&gt;"LIBSETS_SETTYPE_SPECIAL",IF(AD302&lt;&gt;"",VLOOKUP(AD302,'ESO zone constants'!$D$2:$H$4950,5,FALSE),""),""),"")</f>
        <v/>
      </c>
      <c r="AE302" s="40"/>
      <c r="AF302" s="40"/>
      <c r="AG302" s="40"/>
      <c r="AH302" s="3" t="str">
        <f>IF(G302&lt;&gt;"LIBSETS_SETTYPE_BATTLEGROUND",IF(G302&lt;&gt;"LIBSETS_SETTYPE_SPECIAL",IF(AI302&lt;&gt;"",VLOOKUP(AI302,'ESO zone constants'!$D$2:$H$4950,5,FALSE),""),""),"")</f>
        <v/>
      </c>
      <c r="AJ302" s="40"/>
      <c r="AK302" s="40"/>
      <c r="AL302" s="40"/>
      <c r="AM302" s="3" t="str">
        <f>IF(G302&lt;&gt;"LIBSETS_SETTYPE_BATTLEGROUND",IF(G302&lt;&gt;"LIBSETS_SETTYPE_SPECIAL",IF(AN302&lt;&gt;"",VLOOKUP(AN302,'ESO zone constants'!$D$2:$H$4950,5,FALSE),""),""),"")</f>
        <v/>
      </c>
      <c r="AO302" s="40"/>
      <c r="AP302" s="40"/>
      <c r="AQ302" s="40"/>
      <c r="AR302" s="3" t="str">
        <f>IF(G302&lt;&gt;"LIBSETS_SETTYPE_BATTLEGROUND",IF(G302&lt;&gt;"LIBSETS_SETTYPE_SPECIAL",IF(AS302&lt;&gt;"",VLOOKUP(AS302,'ESO zone constants'!$D$2:$H$4950,5,FALSE),""),""),"")</f>
        <v/>
      </c>
      <c r="AT302" s="40"/>
      <c r="AU302" s="40"/>
      <c r="AV302" s="40"/>
      <c r="AW302" s="21" t="str">
        <f t="shared" si="25"/>
        <v>[349] = {wayshrines={-1,-1,-1,}, dlcId=DLC_DRAGON_BONES</v>
      </c>
      <c r="AX302" s="21" t="str">
        <f t="shared" si="26"/>
        <v>, zoneIds={1009}, veteran={[EQUIP_TYPE_HEAD]=true, [EQUIP_TYPE_SHOULDERS]=false}</v>
      </c>
      <c r="AY302" s="21" t="str">
        <f t="shared" si="27"/>
        <v>, setType=LIBSETS_SETTYPE_MONSTER</v>
      </c>
      <c r="AZ302" s="21" t="str">
        <f t="shared" si="28"/>
        <v>, dropMechanic={LIBSETS_DROP_MECHANIC_MONSTER_NAME}, dropMechanicNames={['en']='Thurvokun', ['de']='Thurvokun'}},</v>
      </c>
      <c r="BA302" s="21" t="str">
        <f t="shared" si="29"/>
        <v xml:space="preserve"> --Thurvokun / Thurvokun   [Fang Lair]</v>
      </c>
    </row>
    <row r="303" spans="1:53" x14ac:dyDescent="0.25">
      <c r="A303" s="5">
        <v>350</v>
      </c>
      <c r="B303" t="s">
        <v>34</v>
      </c>
      <c r="C303" t="s">
        <v>34</v>
      </c>
      <c r="D303" s="3">
        <f t="shared" si="24"/>
        <v>350</v>
      </c>
      <c r="G303" s="8" t="s">
        <v>1654</v>
      </c>
      <c r="H303">
        <v>3</v>
      </c>
      <c r="I303" t="s">
        <v>1641</v>
      </c>
      <c r="J303" t="s">
        <v>97</v>
      </c>
      <c r="K303">
        <v>-1</v>
      </c>
      <c r="L303">
        <v>-1</v>
      </c>
      <c r="M303">
        <v>-1</v>
      </c>
      <c r="N303">
        <v>0</v>
      </c>
      <c r="O303" s="70" t="s">
        <v>74</v>
      </c>
      <c r="P303" s="3">
        <f>IF(AND(G303&lt;&gt;"LIBSETS_SETTYPE_BATTLEGROUND",G303&lt;&gt;"LIBSETS_SETTYPE_SPECIAL",G303&lt;&gt;"LIBSETS_SETTYPE_MYTHIC"), IF(Q303&lt;&gt;"",VLOOKUP(Q303,'ESO zone constants'!$D$2:$H$4950,5,FALSE),""),"")</f>
        <v>1010</v>
      </c>
      <c r="Q303" t="str">
        <f>IF(OR(K303="",K303&lt;=0,ISERROR(K303)),IF(AND(O303&lt;&gt;"",NOT(ISERROR(O303))),O303, ""),VLOOKUP(K303,'ESO wayshrine node constants'!$A$3:$D$10003,4,FALSE))</f>
        <v>Scalecaller Peak</v>
      </c>
      <c r="S303" s="19" t="str">
        <f>IF(AND(R303&lt;&gt;"",NOT(ISERROR(R303))),R303,IF(P303&lt;&gt;"",IF(NOT(ISERROR(VLOOKUP(P303,'ESO Dungeon constants'!$D$3:$H$9999,5,FALSE))),VLOOKUP(P303,'ESO Dungeon constants'!$D$3:$I$9999,6,FALSE),VLOOKUP(P303,'ESO zone constants'!$H$2:$K$9984,4,FALSE)),""))</f>
        <v>DLC_DRAGON_BONES</v>
      </c>
      <c r="T303" s="3" t="str">
        <f>IF(S303&lt;&gt;"",VLOOKUP(S303,'LibSets constants'!$B$4:$C$1000,2,FALSE),"")</f>
        <v>Dragon Bones</v>
      </c>
      <c r="U303" s="33" t="s">
        <v>1726</v>
      </c>
      <c r="V303" s="43" t="s">
        <v>34</v>
      </c>
      <c r="W303" s="40" t="s">
        <v>34</v>
      </c>
      <c r="X303" s="3" t="str">
        <f>IF(G303&lt;&gt;"LIBSETS_SETTYPE_BATTLEGROUND",IF(G303&lt;&gt;"LIBSETS_SETTYPE_SPECIAL",IF(Y303&lt;&gt;"",VLOOKUP(Y303,'ESO zone constants'!$D$2:$H$4950,5,FALSE),""),""),"")</f>
        <v/>
      </c>
      <c r="Z303" s="40"/>
      <c r="AA303" s="40"/>
      <c r="AB303" s="40"/>
      <c r="AC303" s="3" t="str">
        <f>IF(G303&lt;&gt;"LIBSETS_SETTYPE_BATTLEGROUND",IF(G303&lt;&gt;"LIBSETS_SETTYPE_SPECIAL",IF(AD303&lt;&gt;"",VLOOKUP(AD303,'ESO zone constants'!$D$2:$H$4950,5,FALSE),""),""),"")</f>
        <v/>
      </c>
      <c r="AE303" s="40"/>
      <c r="AF303" s="40"/>
      <c r="AG303" s="40"/>
      <c r="AH303" s="3" t="str">
        <f>IF(G303&lt;&gt;"LIBSETS_SETTYPE_BATTLEGROUND",IF(G303&lt;&gt;"LIBSETS_SETTYPE_SPECIAL",IF(AI303&lt;&gt;"",VLOOKUP(AI303,'ESO zone constants'!$D$2:$H$4950,5,FALSE),""),""),"")</f>
        <v/>
      </c>
      <c r="AJ303" s="40"/>
      <c r="AK303" s="40"/>
      <c r="AL303" s="40"/>
      <c r="AM303" s="3" t="str">
        <f>IF(G303&lt;&gt;"LIBSETS_SETTYPE_BATTLEGROUND",IF(G303&lt;&gt;"LIBSETS_SETTYPE_SPECIAL",IF(AN303&lt;&gt;"",VLOOKUP(AN303,'ESO zone constants'!$D$2:$H$4950,5,FALSE),""),""),"")</f>
        <v/>
      </c>
      <c r="AO303" s="40"/>
      <c r="AP303" s="40"/>
      <c r="AQ303" s="40"/>
      <c r="AR303" s="3" t="str">
        <f>IF(G303&lt;&gt;"LIBSETS_SETTYPE_BATTLEGROUND",IF(G303&lt;&gt;"LIBSETS_SETTYPE_SPECIAL",IF(AS303&lt;&gt;"",VLOOKUP(AS303,'ESO zone constants'!$D$2:$H$4950,5,FALSE),""),""),"")</f>
        <v/>
      </c>
      <c r="AT303" s="40"/>
      <c r="AU303" s="40"/>
      <c r="AV303" s="40"/>
      <c r="AW303" s="21" t="str">
        <f t="shared" si="25"/>
        <v>[350] = {wayshrines={-1,-1,-1,}, dlcId=DLC_DRAGON_BONES</v>
      </c>
      <c r="AX303" s="21" t="str">
        <f t="shared" si="26"/>
        <v>, zoneIds={1010}, veteran={[EQUIP_TYPE_HEAD]=true, [EQUIP_TYPE_SHOULDERS]=false}</v>
      </c>
      <c r="AY303" s="21" t="str">
        <f t="shared" si="27"/>
        <v>, setType=LIBSETS_SETTYPE_MONSTER</v>
      </c>
      <c r="AZ303" s="21" t="str">
        <f t="shared" si="28"/>
        <v>, dropMechanic={LIBSETS_DROP_MECHANIC_MONSTER_NAME}, dropMechanicNames={['en']='Zaan', ['de']='Zaan'}},</v>
      </c>
      <c r="BA303" s="21" t="str">
        <f t="shared" si="29"/>
        <v xml:space="preserve"> --Zaan / Zaan   [Scalecaller Peak]</v>
      </c>
    </row>
    <row r="304" spans="1:53" x14ac:dyDescent="0.25">
      <c r="A304" s="5">
        <v>351</v>
      </c>
      <c r="B304" t="s">
        <v>1285</v>
      </c>
      <c r="C304" t="s">
        <v>1286</v>
      </c>
      <c r="D304" s="3">
        <f t="shared" si="24"/>
        <v>351</v>
      </c>
      <c r="G304" s="8" t="s">
        <v>1649</v>
      </c>
      <c r="I304" t="s">
        <v>97</v>
      </c>
      <c r="J304" t="s">
        <v>97</v>
      </c>
      <c r="K304">
        <v>339</v>
      </c>
      <c r="L304">
        <v>339</v>
      </c>
      <c r="M304">
        <v>339</v>
      </c>
      <c r="N304">
        <v>6</v>
      </c>
      <c r="P304" s="3">
        <f>IF(AND(G304&lt;&gt;"LIBSETS_SETTYPE_BATTLEGROUND",G304&lt;&gt;"LIBSETS_SETTYPE_SPECIAL",G304&lt;&gt;"LIBSETS_SETTYPE_MYTHIC"), IF(Q304&lt;&gt;"",VLOOKUP(Q304,'ESO zone constants'!$D$2:$H$4950,5,FALSE),""),"")</f>
        <v>980</v>
      </c>
      <c r="Q304" t="str">
        <f>IF(OR(K304="",K304&lt;=0,ISERROR(K304)),IF(AND(O304&lt;&gt;"",NOT(ISERROR(O304))),O304, ""),VLOOKUP(K304,'ESO wayshrine node constants'!$A$3:$D$10003,4,FALSE))</f>
        <v>Clockwork City</v>
      </c>
      <c r="S304" s="19" t="str">
        <f>IF(AND(R304&lt;&gt;"",NOT(ISERROR(R304))),R304,IF(P304&lt;&gt;"",IF(NOT(ISERROR(VLOOKUP(P304,'ESO Dungeon constants'!$D$3:$H$9999,5,FALSE))),VLOOKUP(P304,'ESO Dungeon constants'!$D$3:$I$9999,6,FALSE),VLOOKUP(P304,'ESO zone constants'!$H$2:$K$9984,4,FALSE)),""))</f>
        <v>DLC_CLOCKWORK_CITY</v>
      </c>
      <c r="T304" s="3" t="str">
        <f>IF(S304&lt;&gt;"",VLOOKUP(S304,'LibSets constants'!$B$4:$C$1000,2,FALSE),"")</f>
        <v>Clockwork City</v>
      </c>
      <c r="V304" s="3" t="str">
        <f>IF(U304&lt;&gt;"",IF(U304&lt;&gt;"LIBSETS_DROP_MECHANIC_MONSTER_NAME",VLOOKUP(U304,'LibSets constants'!$I$4:$L$1000,3,FALSE),""),"")</f>
        <v/>
      </c>
      <c r="W304" s="3" t="str">
        <f>IF(U304&lt;&gt;"",IF(U304&lt;&gt;"LIBSETS_DROP_MECHANIC_MONSTER_NAME",VLOOKUP(U304,'LibSets constants'!$I$4:$L$1000,4,FALSE),""),"")</f>
        <v/>
      </c>
      <c r="X304" s="3">
        <f>IF(G304&lt;&gt;"LIBSETS_SETTYPE_BATTLEGROUND",IF(G304&lt;&gt;"LIBSETS_SETTYPE_SPECIAL",IF(Y304&lt;&gt;"",VLOOKUP(Y304,'ESO zone constants'!$D$2:$H$4950,5,FALSE),""),""),"")</f>
        <v>980</v>
      </c>
      <c r="Y304" t="str">
        <f>VLOOKUP(L304,'ESO wayshrine node constants'!$A$3:$D$10003,4,FALSE)</f>
        <v>Clockwork City</v>
      </c>
      <c r="AA304" s="3" t="str">
        <f>IF(Z304&lt;&gt;"",IF(Z304&lt;&gt;"LIBSETS_DROP_MECHANIC_MONSTER_NAME",VLOOKUP(Z304,'LibSets constants'!$I$4:$L$1000,3,FALSE),""),"")</f>
        <v/>
      </c>
      <c r="AB304" s="3" t="str">
        <f>IF(Z304&lt;&gt;"",IF(Z304&lt;&gt;"LIBSETS_DROP_MECHANIC_MONSTER_NAME",VLOOKUP(Z304,'LibSets constants'!$I$4:$L$1000,4,FALSE),""),"")</f>
        <v/>
      </c>
      <c r="AC304" s="3">
        <f>IF(G304&lt;&gt;"LIBSETS_SETTYPE_BATTLEGROUND",IF(G304&lt;&gt;"LIBSETS_SETTYPE_SPECIAL",IF(AD304&lt;&gt;"",VLOOKUP(AD304,'ESO zone constants'!$D$2:$H$4950,5,FALSE),""),""),"")</f>
        <v>980</v>
      </c>
      <c r="AD304" t="str">
        <f>VLOOKUP(M304,'ESO wayshrine node constants'!$A$3:$D$10003,4,FALSE)</f>
        <v>Clockwork City</v>
      </c>
      <c r="AF304" s="3" t="str">
        <f>IF(AE304&lt;&gt;"",IF(AE304&lt;&gt;"LIBSETS_DROP_MECHANIC_MONSTER_NAME",VLOOKUP(AE304,'LibSets constants'!$I$4:$L$1000,3,FALSE),""),"")</f>
        <v/>
      </c>
      <c r="AG304" s="3" t="str">
        <f>IF(AE304&lt;&gt;"",IF(AE304&lt;&gt;"LIBSETS_DROP_MECHANIC_MONSTER_NAME",VLOOKUP(AE304,'LibSets constants'!$I$4:$L$1000,4,FALSE),""),"")</f>
        <v/>
      </c>
      <c r="AH304" s="3" t="str">
        <f>IF(G304&lt;&gt;"LIBSETS_SETTYPE_BATTLEGROUND",IF(G304&lt;&gt;"LIBSETS_SETTYPE_SPECIAL",IF(AI304&lt;&gt;"",VLOOKUP(AI304,'ESO zone constants'!$D$2:$H$4950,5,FALSE),""),""),"")</f>
        <v/>
      </c>
      <c r="AK304" s="3" t="str">
        <f>IF(AJ304&lt;&gt;"",IF(AJ304&lt;&gt;"LIBSETS_DROP_MECHANIC_MONSTER_NAME",VLOOKUP(AJ304,'LibSets constants'!$I$4:$L$1000,3,FALSE),""),"")</f>
        <v/>
      </c>
      <c r="AL304" s="3" t="str">
        <f>IF(AJ304&lt;&gt;"",IF(AJ304&lt;&gt;"LIBSETS_DROP_MECHANIC_MONSTER_NAME",VLOOKUP(AJ304,'LibSets constants'!$I$4:$L$1000,4,FALSE),""),"")</f>
        <v/>
      </c>
      <c r="AM304" s="3" t="str">
        <f>IF(G304&lt;&gt;"LIBSETS_SETTYPE_BATTLEGROUND",IF(G304&lt;&gt;"LIBSETS_SETTYPE_SPECIAL",IF(AN304&lt;&gt;"",VLOOKUP(AN304,'ESO zone constants'!$D$2:$H$4950,5,FALSE),""),""),"")</f>
        <v/>
      </c>
      <c r="AP304" s="3" t="str">
        <f>IF(AO304&lt;&gt;"",IF(AO304&lt;&gt;"LIBSETS_DROP_MECHANIC_MONSTER_NAME",VLOOKUP(AO304,'LibSets constants'!$I$4:$L$1000,3,FALSE),""),"")</f>
        <v/>
      </c>
      <c r="AQ304" s="3" t="str">
        <f>IF(AO304&lt;&gt;"",IF(AO304&lt;&gt;"LIBSETS_DROP_MECHANIC_MONSTER_NAME",VLOOKUP(AO304,'LibSets constants'!$I$4:$L$1000,4,FALSE),""),"")</f>
        <v/>
      </c>
      <c r="AR304" s="3" t="str">
        <f>IF(G304&lt;&gt;"LIBSETS_SETTYPE_BATTLEGROUND",IF(G304&lt;&gt;"LIBSETS_SETTYPE_SPECIAL",IF(AS304&lt;&gt;"",VLOOKUP(AS304,'ESO zone constants'!$D$2:$H$4950,5,FALSE),""),""),"")</f>
        <v/>
      </c>
      <c r="AU304" s="3" t="str">
        <f>IF(AT304&lt;&gt;"",IF(AT304&lt;&gt;"LIBSETS_DROP_MECHANIC_MONSTER_NAME",VLOOKUP(AT304,'LibSets constants'!$I$4:$L$1000,3,FALSE),""),"")</f>
        <v/>
      </c>
      <c r="AV304" s="3" t="str">
        <f>IF(AT304&lt;&gt;"",IF(AT304&lt;&gt;"LIBSETS_DROP_MECHANIC_MONSTER_NAME",VLOOKUP(AT304,'LibSets constants'!$I$4:$L$1000,4,FALSE),""),"")</f>
        <v/>
      </c>
      <c r="AW304" s="21" t="str">
        <f t="shared" si="25"/>
        <v>[351] = {wayshrines={339,339,339,}, traitsNeeded=6, dlcId=DLC_CLOCKWORK_CITY</v>
      </c>
      <c r="AX304" s="21" t="str">
        <f t="shared" si="26"/>
        <v>, zoneIds={980,980,980}, veteran=false</v>
      </c>
      <c r="AY304" s="21" t="str">
        <f t="shared" si="27"/>
        <v>, setType=LIBSETS_SETTYPE_CRAFTED</v>
      </c>
      <c r="AZ304" s="21" t="str">
        <f t="shared" si="28"/>
        <v>},</v>
      </c>
      <c r="BA304" s="21" t="str">
        <f t="shared" si="29"/>
        <v xml:space="preserve"> --Innate Axiom / Kernaxiom   [Clockwork City, Clockwork City, Clockwork City]</v>
      </c>
    </row>
    <row r="305" spans="1:53" x14ac:dyDescent="0.25">
      <c r="A305" s="5">
        <v>352</v>
      </c>
      <c r="B305" t="s">
        <v>1287</v>
      </c>
      <c r="C305" t="s">
        <v>1288</v>
      </c>
      <c r="D305" s="3">
        <f t="shared" si="24"/>
        <v>352</v>
      </c>
      <c r="G305" s="8" t="s">
        <v>1649</v>
      </c>
      <c r="I305" t="s">
        <v>97</v>
      </c>
      <c r="J305" t="s">
        <v>97</v>
      </c>
      <c r="K305">
        <v>337</v>
      </c>
      <c r="L305">
        <v>337</v>
      </c>
      <c r="M305">
        <v>337</v>
      </c>
      <c r="N305">
        <v>2</v>
      </c>
      <c r="P305" s="3">
        <f>IF(AND(G305&lt;&gt;"LIBSETS_SETTYPE_BATTLEGROUND",G305&lt;&gt;"LIBSETS_SETTYPE_SPECIAL",G305&lt;&gt;"LIBSETS_SETTYPE_MYTHIC"), IF(Q305&lt;&gt;"",VLOOKUP(Q305,'ESO zone constants'!$D$2:$H$4950,5,FALSE),""),"")</f>
        <v>980</v>
      </c>
      <c r="Q305" t="str">
        <f>IF(OR(K305="",K305&lt;=0,ISERROR(K305)),IF(AND(O305&lt;&gt;"",NOT(ISERROR(O305))),O305, ""),VLOOKUP(K305,'ESO wayshrine node constants'!$A$3:$D$10003,4,FALSE))</f>
        <v>Clockwork City</v>
      </c>
      <c r="S305" s="19" t="str">
        <f>IF(AND(R305&lt;&gt;"",NOT(ISERROR(R305))),R305,IF(P305&lt;&gt;"",IF(NOT(ISERROR(VLOOKUP(P305,'ESO Dungeon constants'!$D$3:$H$9999,5,FALSE))),VLOOKUP(P305,'ESO Dungeon constants'!$D$3:$I$9999,6,FALSE),VLOOKUP(P305,'ESO zone constants'!$H$2:$K$9984,4,FALSE)),""))</f>
        <v>DLC_CLOCKWORK_CITY</v>
      </c>
      <c r="T305" s="3" t="str">
        <f>IF(S305&lt;&gt;"",VLOOKUP(S305,'LibSets constants'!$B$4:$C$1000,2,FALSE),"")</f>
        <v>Clockwork City</v>
      </c>
      <c r="V305" s="3" t="str">
        <f>IF(U305&lt;&gt;"",IF(U305&lt;&gt;"LIBSETS_DROP_MECHANIC_MONSTER_NAME",VLOOKUP(U305,'LibSets constants'!$I$4:$L$1000,3,FALSE),""),"")</f>
        <v/>
      </c>
      <c r="W305" s="3" t="str">
        <f>IF(U305&lt;&gt;"",IF(U305&lt;&gt;"LIBSETS_DROP_MECHANIC_MONSTER_NAME",VLOOKUP(U305,'LibSets constants'!$I$4:$L$1000,4,FALSE),""),"")</f>
        <v/>
      </c>
      <c r="X305" s="3">
        <f>IF(G305&lt;&gt;"LIBSETS_SETTYPE_BATTLEGROUND",IF(G305&lt;&gt;"LIBSETS_SETTYPE_SPECIAL",IF(Y305&lt;&gt;"",VLOOKUP(Y305,'ESO zone constants'!$D$2:$H$4950,5,FALSE),""),""),"")</f>
        <v>980</v>
      </c>
      <c r="Y305" t="str">
        <f>VLOOKUP(L305,'ESO wayshrine node constants'!$A$3:$D$10003,4,FALSE)</f>
        <v>Clockwork City</v>
      </c>
      <c r="AA305" s="3" t="str">
        <f>IF(Z305&lt;&gt;"",IF(Z305&lt;&gt;"LIBSETS_DROP_MECHANIC_MONSTER_NAME",VLOOKUP(Z305,'LibSets constants'!$I$4:$L$1000,3,FALSE),""),"")</f>
        <v/>
      </c>
      <c r="AB305" s="3" t="str">
        <f>IF(Z305&lt;&gt;"",IF(Z305&lt;&gt;"LIBSETS_DROP_MECHANIC_MONSTER_NAME",VLOOKUP(Z305,'LibSets constants'!$I$4:$L$1000,4,FALSE),""),"")</f>
        <v/>
      </c>
      <c r="AC305" s="3">
        <f>IF(G305&lt;&gt;"LIBSETS_SETTYPE_BATTLEGROUND",IF(G305&lt;&gt;"LIBSETS_SETTYPE_SPECIAL",IF(AD305&lt;&gt;"",VLOOKUP(AD305,'ESO zone constants'!$D$2:$H$4950,5,FALSE),""),""),"")</f>
        <v>980</v>
      </c>
      <c r="AD305" t="str">
        <f>VLOOKUP(M305,'ESO wayshrine node constants'!$A$3:$D$10003,4,FALSE)</f>
        <v>Clockwork City</v>
      </c>
      <c r="AF305" s="3" t="str">
        <f>IF(AE305&lt;&gt;"",IF(AE305&lt;&gt;"LIBSETS_DROP_MECHANIC_MONSTER_NAME",VLOOKUP(AE305,'LibSets constants'!$I$4:$L$1000,3,FALSE),""),"")</f>
        <v/>
      </c>
      <c r="AG305" s="3" t="str">
        <f>IF(AE305&lt;&gt;"",IF(AE305&lt;&gt;"LIBSETS_DROP_MECHANIC_MONSTER_NAME",VLOOKUP(AE305,'LibSets constants'!$I$4:$L$1000,4,FALSE),""),"")</f>
        <v/>
      </c>
      <c r="AH305" s="3" t="str">
        <f>IF(G305&lt;&gt;"LIBSETS_SETTYPE_BATTLEGROUND",IF(G305&lt;&gt;"LIBSETS_SETTYPE_SPECIAL",IF(AI305&lt;&gt;"",VLOOKUP(AI305,'ESO zone constants'!$D$2:$H$4950,5,FALSE),""),""),"")</f>
        <v/>
      </c>
      <c r="AK305" s="3" t="str">
        <f>IF(AJ305&lt;&gt;"",IF(AJ305&lt;&gt;"LIBSETS_DROP_MECHANIC_MONSTER_NAME",VLOOKUP(AJ305,'LibSets constants'!$I$4:$L$1000,3,FALSE),""),"")</f>
        <v/>
      </c>
      <c r="AL305" s="3" t="str">
        <f>IF(AJ305&lt;&gt;"",IF(AJ305&lt;&gt;"LIBSETS_DROP_MECHANIC_MONSTER_NAME",VLOOKUP(AJ305,'LibSets constants'!$I$4:$L$1000,4,FALSE),""),"")</f>
        <v/>
      </c>
      <c r="AM305" s="3" t="str">
        <f>IF(G305&lt;&gt;"LIBSETS_SETTYPE_BATTLEGROUND",IF(G305&lt;&gt;"LIBSETS_SETTYPE_SPECIAL",IF(AN305&lt;&gt;"",VLOOKUP(AN305,'ESO zone constants'!$D$2:$H$4950,5,FALSE),""),""),"")</f>
        <v/>
      </c>
      <c r="AP305" s="3" t="str">
        <f>IF(AO305&lt;&gt;"",IF(AO305&lt;&gt;"LIBSETS_DROP_MECHANIC_MONSTER_NAME",VLOOKUP(AO305,'LibSets constants'!$I$4:$L$1000,3,FALSE),""),"")</f>
        <v/>
      </c>
      <c r="AQ305" s="3" t="str">
        <f>IF(AO305&lt;&gt;"",IF(AO305&lt;&gt;"LIBSETS_DROP_MECHANIC_MONSTER_NAME",VLOOKUP(AO305,'LibSets constants'!$I$4:$L$1000,4,FALSE),""),"")</f>
        <v/>
      </c>
      <c r="AR305" s="3" t="str">
        <f>IF(G305&lt;&gt;"LIBSETS_SETTYPE_BATTLEGROUND",IF(G305&lt;&gt;"LIBSETS_SETTYPE_SPECIAL",IF(AS305&lt;&gt;"",VLOOKUP(AS305,'ESO zone constants'!$D$2:$H$4950,5,FALSE),""),""),"")</f>
        <v/>
      </c>
      <c r="AU305" s="3" t="str">
        <f>IF(AT305&lt;&gt;"",IF(AT305&lt;&gt;"LIBSETS_DROP_MECHANIC_MONSTER_NAME",VLOOKUP(AT305,'LibSets constants'!$I$4:$L$1000,3,FALSE),""),"")</f>
        <v/>
      </c>
      <c r="AV305" s="3" t="str">
        <f>IF(AT305&lt;&gt;"",IF(AT305&lt;&gt;"LIBSETS_DROP_MECHANIC_MONSTER_NAME",VLOOKUP(AT305,'LibSets constants'!$I$4:$L$1000,4,FALSE),""),"")</f>
        <v/>
      </c>
      <c r="AW305" s="21" t="str">
        <f t="shared" si="25"/>
        <v>[352] = {wayshrines={337,337,337,}, traitsNeeded=2, dlcId=DLC_CLOCKWORK_CITY</v>
      </c>
      <c r="AX305" s="21" t="str">
        <f t="shared" si="26"/>
        <v>, zoneIds={980,980,980}, veteran=false</v>
      </c>
      <c r="AY305" s="21" t="str">
        <f t="shared" si="27"/>
        <v>, setType=LIBSETS_SETTYPE_CRAFTED</v>
      </c>
      <c r="AZ305" s="21" t="str">
        <f t="shared" si="28"/>
        <v>},</v>
      </c>
      <c r="BA305" s="21" t="str">
        <f t="shared" si="29"/>
        <v xml:space="preserve"> --Fortified Brass / Messingpanzer   [Clockwork City, Clockwork City, Clockwork City]</v>
      </c>
    </row>
    <row r="306" spans="1:53" x14ac:dyDescent="0.25">
      <c r="A306" s="5">
        <v>353</v>
      </c>
      <c r="B306" t="s">
        <v>1289</v>
      </c>
      <c r="C306" t="s">
        <v>1290</v>
      </c>
      <c r="D306" s="3">
        <f t="shared" si="24"/>
        <v>353</v>
      </c>
      <c r="G306" s="8" t="s">
        <v>1649</v>
      </c>
      <c r="I306" t="s">
        <v>97</v>
      </c>
      <c r="J306" t="s">
        <v>97</v>
      </c>
      <c r="K306">
        <v>338</v>
      </c>
      <c r="L306">
        <v>338</v>
      </c>
      <c r="M306">
        <v>338</v>
      </c>
      <c r="N306">
        <v>4</v>
      </c>
      <c r="P306" s="3">
        <f>IF(AND(G306&lt;&gt;"LIBSETS_SETTYPE_BATTLEGROUND",G306&lt;&gt;"LIBSETS_SETTYPE_SPECIAL",G306&lt;&gt;"LIBSETS_SETTYPE_MYTHIC"), IF(Q306&lt;&gt;"",VLOOKUP(Q306,'ESO zone constants'!$D$2:$H$4950,5,FALSE),""),"")</f>
        <v>980</v>
      </c>
      <c r="Q306" t="str">
        <f>IF(OR(K306="",K306&lt;=0,ISERROR(K306)),IF(AND(O306&lt;&gt;"",NOT(ISERROR(O306))),O306, ""),VLOOKUP(K306,'ESO wayshrine node constants'!$A$3:$D$10003,4,FALSE))</f>
        <v>Clockwork City</v>
      </c>
      <c r="S306" s="19" t="str">
        <f>IF(AND(R306&lt;&gt;"",NOT(ISERROR(R306))),R306,IF(P306&lt;&gt;"",IF(NOT(ISERROR(VLOOKUP(P306,'ESO Dungeon constants'!$D$3:$H$9999,5,FALSE))),VLOOKUP(P306,'ESO Dungeon constants'!$D$3:$I$9999,6,FALSE),VLOOKUP(P306,'ESO zone constants'!$H$2:$K$9984,4,FALSE)),""))</f>
        <v>DLC_CLOCKWORK_CITY</v>
      </c>
      <c r="T306" s="3" t="str">
        <f>IF(S306&lt;&gt;"",VLOOKUP(S306,'LibSets constants'!$B$4:$C$1000,2,FALSE),"")</f>
        <v>Clockwork City</v>
      </c>
      <c r="V306" s="3" t="str">
        <f>IF(U306&lt;&gt;"",IF(U306&lt;&gt;"LIBSETS_DROP_MECHANIC_MONSTER_NAME",VLOOKUP(U306,'LibSets constants'!$I$4:$L$1000,3,FALSE),""),"")</f>
        <v/>
      </c>
      <c r="W306" s="3" t="str">
        <f>IF(U306&lt;&gt;"",IF(U306&lt;&gt;"LIBSETS_DROP_MECHANIC_MONSTER_NAME",VLOOKUP(U306,'LibSets constants'!$I$4:$L$1000,4,FALSE),""),"")</f>
        <v/>
      </c>
      <c r="X306" s="3">
        <f>IF(G306&lt;&gt;"LIBSETS_SETTYPE_BATTLEGROUND",IF(G306&lt;&gt;"LIBSETS_SETTYPE_SPECIAL",IF(Y306&lt;&gt;"",VLOOKUP(Y306,'ESO zone constants'!$D$2:$H$4950,5,FALSE),""),""),"")</f>
        <v>980</v>
      </c>
      <c r="Y306" t="str">
        <f>VLOOKUP(L306,'ESO wayshrine node constants'!$A$3:$D$10003,4,FALSE)</f>
        <v>Clockwork City</v>
      </c>
      <c r="AA306" s="3" t="str">
        <f>IF(Z306&lt;&gt;"",IF(Z306&lt;&gt;"LIBSETS_DROP_MECHANIC_MONSTER_NAME",VLOOKUP(Z306,'LibSets constants'!$I$4:$L$1000,3,FALSE),""),"")</f>
        <v/>
      </c>
      <c r="AB306" s="3" t="str">
        <f>IF(Z306&lt;&gt;"",IF(Z306&lt;&gt;"LIBSETS_DROP_MECHANIC_MONSTER_NAME",VLOOKUP(Z306,'LibSets constants'!$I$4:$L$1000,4,FALSE),""),"")</f>
        <v/>
      </c>
      <c r="AC306" s="3">
        <f>IF(G306&lt;&gt;"LIBSETS_SETTYPE_BATTLEGROUND",IF(G306&lt;&gt;"LIBSETS_SETTYPE_SPECIAL",IF(AD306&lt;&gt;"",VLOOKUP(AD306,'ESO zone constants'!$D$2:$H$4950,5,FALSE),""),""),"")</f>
        <v>980</v>
      </c>
      <c r="AD306" t="str">
        <f>VLOOKUP(M306,'ESO wayshrine node constants'!$A$3:$D$10003,4,FALSE)</f>
        <v>Clockwork City</v>
      </c>
      <c r="AF306" s="3" t="str">
        <f>IF(AE306&lt;&gt;"",IF(AE306&lt;&gt;"LIBSETS_DROP_MECHANIC_MONSTER_NAME",VLOOKUP(AE306,'LibSets constants'!$I$4:$L$1000,3,FALSE),""),"")</f>
        <v/>
      </c>
      <c r="AG306" s="3" t="str">
        <f>IF(AE306&lt;&gt;"",IF(AE306&lt;&gt;"LIBSETS_DROP_MECHANIC_MONSTER_NAME",VLOOKUP(AE306,'LibSets constants'!$I$4:$L$1000,4,FALSE),""),"")</f>
        <v/>
      </c>
      <c r="AH306" s="3" t="str">
        <f>IF(G306&lt;&gt;"LIBSETS_SETTYPE_BATTLEGROUND",IF(G306&lt;&gt;"LIBSETS_SETTYPE_SPECIAL",IF(AI306&lt;&gt;"",VLOOKUP(AI306,'ESO zone constants'!$D$2:$H$4950,5,FALSE),""),""),"")</f>
        <v/>
      </c>
      <c r="AK306" s="3" t="str">
        <f>IF(AJ306&lt;&gt;"",IF(AJ306&lt;&gt;"LIBSETS_DROP_MECHANIC_MONSTER_NAME",VLOOKUP(AJ306,'LibSets constants'!$I$4:$L$1000,3,FALSE),""),"")</f>
        <v/>
      </c>
      <c r="AL306" s="3" t="str">
        <f>IF(AJ306&lt;&gt;"",IF(AJ306&lt;&gt;"LIBSETS_DROP_MECHANIC_MONSTER_NAME",VLOOKUP(AJ306,'LibSets constants'!$I$4:$L$1000,4,FALSE),""),"")</f>
        <v/>
      </c>
      <c r="AM306" s="3" t="str">
        <f>IF(G306&lt;&gt;"LIBSETS_SETTYPE_BATTLEGROUND",IF(G306&lt;&gt;"LIBSETS_SETTYPE_SPECIAL",IF(AN306&lt;&gt;"",VLOOKUP(AN306,'ESO zone constants'!$D$2:$H$4950,5,FALSE),""),""),"")</f>
        <v/>
      </c>
      <c r="AP306" s="3" t="str">
        <f>IF(AO306&lt;&gt;"",IF(AO306&lt;&gt;"LIBSETS_DROP_MECHANIC_MONSTER_NAME",VLOOKUP(AO306,'LibSets constants'!$I$4:$L$1000,3,FALSE),""),"")</f>
        <v/>
      </c>
      <c r="AQ306" s="3" t="str">
        <f>IF(AO306&lt;&gt;"",IF(AO306&lt;&gt;"LIBSETS_DROP_MECHANIC_MONSTER_NAME",VLOOKUP(AO306,'LibSets constants'!$I$4:$L$1000,4,FALSE),""),"")</f>
        <v/>
      </c>
      <c r="AR306" s="3" t="str">
        <f>IF(G306&lt;&gt;"LIBSETS_SETTYPE_BATTLEGROUND",IF(G306&lt;&gt;"LIBSETS_SETTYPE_SPECIAL",IF(AS306&lt;&gt;"",VLOOKUP(AS306,'ESO zone constants'!$D$2:$H$4950,5,FALSE),""),""),"")</f>
        <v/>
      </c>
      <c r="AU306" s="3" t="str">
        <f>IF(AT306&lt;&gt;"",IF(AT306&lt;&gt;"LIBSETS_DROP_MECHANIC_MONSTER_NAME",VLOOKUP(AT306,'LibSets constants'!$I$4:$L$1000,3,FALSE),""),"")</f>
        <v/>
      </c>
      <c r="AV306" s="3" t="str">
        <f>IF(AT306&lt;&gt;"",IF(AT306&lt;&gt;"LIBSETS_DROP_MECHANIC_MONSTER_NAME",VLOOKUP(AT306,'LibSets constants'!$I$4:$L$1000,4,FALSE),""),"")</f>
        <v/>
      </c>
      <c r="AW306" s="21" t="str">
        <f t="shared" si="25"/>
        <v>[353] = {wayshrines={338,338,338,}, traitsNeeded=4, dlcId=DLC_CLOCKWORK_CITY</v>
      </c>
      <c r="AX306" s="21" t="str">
        <f t="shared" si="26"/>
        <v>, zoneIds={980,980,980}, veteran=false</v>
      </c>
      <c r="AY306" s="21" t="str">
        <f t="shared" si="27"/>
        <v>, setType=LIBSETS_SETTYPE_CRAFTED</v>
      </c>
      <c r="AZ306" s="21" t="str">
        <f t="shared" si="28"/>
        <v>},</v>
      </c>
      <c r="BA306" s="21" t="str">
        <f t="shared" si="29"/>
        <v xml:space="preserve"> --Mechanical Acuity / Mechanikblick   [Clockwork City, Clockwork City, Clockwork City]</v>
      </c>
    </row>
    <row r="307" spans="1:53" x14ac:dyDescent="0.25">
      <c r="A307" s="12">
        <v>354</v>
      </c>
      <c r="B307" t="s">
        <v>1291</v>
      </c>
      <c r="C307" t="s">
        <v>1292</v>
      </c>
      <c r="D307" s="3">
        <f t="shared" si="24"/>
        <v>354</v>
      </c>
      <c r="G307" s="8" t="s">
        <v>1655</v>
      </c>
      <c r="I307" t="s">
        <v>97</v>
      </c>
      <c r="J307" t="s">
        <v>97</v>
      </c>
      <c r="K307">
        <v>-1</v>
      </c>
      <c r="L307">
        <v>-1</v>
      </c>
      <c r="M307">
        <v>-1</v>
      </c>
      <c r="N307">
        <v>0</v>
      </c>
      <c r="O307" s="70" t="s">
        <v>78</v>
      </c>
      <c r="P307" s="3">
        <f>IF(AND(G307&lt;&gt;"LIBSETS_SETTYPE_BATTLEGROUND",G307&lt;&gt;"LIBSETS_SETTYPE_SPECIAL",G307&lt;&gt;"LIBSETS_SETTYPE_MYTHIC"), IF(Q307&lt;&gt;"",VLOOKUP(Q307,'ESO zone constants'!$D$2:$H$4950,5,FALSE),""),"")</f>
        <v>980</v>
      </c>
      <c r="Q307" t="str">
        <f>IF(OR(K307="",K307&lt;=0,ISERROR(K307)),IF(AND(O307&lt;&gt;"",NOT(ISERROR(O307))),O307, ""),VLOOKUP(K307,'ESO wayshrine node constants'!$A$3:$D$10003,4,FALSE))</f>
        <v>Clockwork City</v>
      </c>
      <c r="S307" s="19" t="str">
        <f>IF(AND(R307&lt;&gt;"",NOT(ISERROR(R307))),R307,IF(P307&lt;&gt;"",IF(NOT(ISERROR(VLOOKUP(P307,'ESO Dungeon constants'!$D$3:$H$9999,5,FALSE))),VLOOKUP(P307,'ESO Dungeon constants'!$D$3:$I$9999,6,FALSE),VLOOKUP(P307,'ESO zone constants'!$H$2:$K$9984,4,FALSE)),""))</f>
        <v>DLC_CLOCKWORK_CITY</v>
      </c>
      <c r="T307" s="3" t="str">
        <f>IF(S307&lt;&gt;"",VLOOKUP(S307,'LibSets constants'!$B$4:$C$1000,2,FALSE),"")</f>
        <v>Clockwork City</v>
      </c>
      <c r="U307" s="33" t="s">
        <v>1742</v>
      </c>
      <c r="V307" s="44" t="str">
        <f>IF(U307&lt;&gt;"",IF(U307&lt;&gt;"LIBSETS_DROP_MECHANIC_MONSTER_NAME",VLOOKUP(U307,'LibSets constants'!$I$4:$L$1000,3,FALSE),""),"")</f>
        <v>Delve bosses have a chance to drop a waist or feet.</v>
      </c>
      <c r="W307" s="44" t="str">
        <f>IF(U307&lt;&gt;"",IF(U307&lt;&gt;"LIBSETS_DROP_MECHANIC_MONSTER_NAME",VLOOKUP(U307,'LibSets constants'!$I$4:$L$1000,4,FALSE),""),"")</f>
        <v>Bosse in Gewölben haben die Chance, eine Taille oder Füße fallen zu lassen.</v>
      </c>
      <c r="X307" s="3" t="str">
        <f>IF(G307&lt;&gt;"LIBSETS_SETTYPE_BATTLEGROUND",IF(G307&lt;&gt;"LIBSETS_SETTYPE_SPECIAL",IF(Y307&lt;&gt;"",VLOOKUP(Y307,'ESO zone constants'!$D$2:$H$4950,5,FALSE),""),""),"")</f>
        <v/>
      </c>
      <c r="Z307" s="45" t="s">
        <v>1743</v>
      </c>
      <c r="AA307" s="44" t="str">
        <f>IF(Z307&lt;&gt;"",IF(Z307&lt;&gt;"LIBSETS_DROP_MECHANIC_MONSTER_NAME",VLOOKUP(Z307,'LibSets constants'!$I$4:$L$1000,3,FALSE),""),"")</f>
        <v>Overland group bosses have a 100% chance to drop head, chest, legs, or weapon.</v>
      </c>
      <c r="AB307" s="44" t="str">
        <f>IF(Z307&lt;&gt;"",IF(Z307&lt;&gt;"LIBSETS_DROP_MECHANIC_MONSTER_NAME",VLOOKUP(Z307,'LibSets constants'!$I$4:$L$1000,4,FALSE),""),"")</f>
        <v>Überland Gruppenbosse haben eine Chance von 100%, Kopf, Brust, Beine oder Waffen fallen zu lassen.</v>
      </c>
      <c r="AC307" s="3" t="str">
        <f>IF(G307&lt;&gt;"LIBSETS_SETTYPE_BATTLEGROUND",IF(G307&lt;&gt;"LIBSETS_SETTYPE_SPECIAL",IF(AD307&lt;&gt;"",VLOOKUP(AD307,'ESO zone constants'!$D$2:$H$4950,5,FALSE),""),""),"")</f>
        <v/>
      </c>
      <c r="AE307" s="45" t="s">
        <v>1744</v>
      </c>
      <c r="AF307" s="44" t="str">
        <f>IF(AE307&lt;&gt;"",IF(AE307&lt;&gt;"LIBSETS_DROP_MECHANIC_MONSTER_NAME",VLOOKUP(AE307,'LibSets constants'!$I$4:$L$1000,3,FALSE),""),"")</f>
        <v>Public dungeon bosses have a chance to drop a shoulder, hand, or weapon.</v>
      </c>
      <c r="AG307" s="44" t="str">
        <f>IF(AE307&lt;&gt;"",IF(AE307&lt;&gt;"LIBSETS_DROP_MECHANIC_MONSTER_NAME",VLOOKUP(AE307,'LibSets constants'!$I$4:$L$1000,4,FALSE),""),"")</f>
        <v>Öffentliche Dungeon-Bosse haben die Möglichkeit, eine Schulter, Handschuhe oder eine Waffe fallen zu lassen.</v>
      </c>
      <c r="AH307" s="3" t="str">
        <f>IF(G307&lt;&gt;"LIBSETS_SETTYPE_BATTLEGROUND",IF(G307&lt;&gt;"LIBSETS_SETTYPE_SPECIAL",IF(AI307&lt;&gt;"",VLOOKUP(AI307,'ESO zone constants'!$D$2:$H$4950,5,FALSE),""),""),"")</f>
        <v/>
      </c>
      <c r="AJ307" s="45" t="s">
        <v>1745</v>
      </c>
      <c r="AK307" s="44" t="str">
        <f>IF(AJ307&lt;&gt;"",IF(AJ307&lt;&gt;"LIBSETS_DROP_MECHANIC_MONSTER_NAME",VLOOKUP(AJ307,'LibSets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7" s="44" t="str">
        <f>IF(AJ307&lt;&gt;"",IF(AJ307&lt;&gt;"LIBSETS_DROP_MECHANIC_MONSTER_NAME",VLOOKUP(AJ307,'LibSets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7" s="3" t="str">
        <f>IF(G307&lt;&gt;"LIBSETS_SETTYPE_BATTLEGROUND",IF(G307&lt;&gt;"LIBSETS_SETTYPE_SPECIAL",IF(AN307&lt;&gt;"",VLOOKUP(AN307,'ESO zone constants'!$D$2:$H$4950,5,FALSE),""),""),"")</f>
        <v/>
      </c>
      <c r="AO307" s="45"/>
      <c r="AP307" s="44" t="str">
        <f>IF(AO307&lt;&gt;"",IF(AO307&lt;&gt;"LIBSETS_DROP_MECHANIC_MONSTER_NAME",VLOOKUP(AO307,'LibSets constants'!$I$4:$L$1000,3,FALSE),""),"")</f>
        <v/>
      </c>
      <c r="AQ307" s="44" t="str">
        <f>IF(AO307&lt;&gt;"",IF(AO307&lt;&gt;"LIBSETS_DROP_MECHANIC_MONSTER_NAME",VLOOKUP(AO307,'LibSets constants'!$I$4:$L$1000,4,FALSE),""),"")</f>
        <v/>
      </c>
      <c r="AR307" s="3" t="str">
        <f>IF(G307&lt;&gt;"LIBSETS_SETTYPE_BATTLEGROUND",IF(G307&lt;&gt;"LIBSETS_SETTYPE_SPECIAL",IF(AS307&lt;&gt;"",VLOOKUP(AS307,'ESO zone constants'!$D$2:$H$4950,5,FALSE),""),""),"")</f>
        <v/>
      </c>
      <c r="AT307" s="45"/>
      <c r="AU307" s="44" t="str">
        <f>IF(AT307&lt;&gt;"",IF(AT307&lt;&gt;"LIBSETS_DROP_MECHANIC_MONSTER_NAME",VLOOKUP(AT307,'LibSets constants'!$I$4:$L$1000,3,FALSE),""),"")</f>
        <v/>
      </c>
      <c r="AV307" s="44" t="str">
        <f>IF(AT307&lt;&gt;"",IF(AT307&lt;&gt;"LIBSETS_DROP_MECHANIC_MONSTER_NAME",VLOOKUP(AT307,'LibSets constants'!$I$4:$L$1000,4,FALSE),""),"")</f>
        <v/>
      </c>
      <c r="AW307" s="21" t="str">
        <f t="shared" si="25"/>
        <v>[354] = {wayshrines={-1,-1,-1,}, dlcId=DLC_CLOCKWORK_CITY</v>
      </c>
      <c r="AX307" s="21" t="str">
        <f t="shared" si="26"/>
        <v>, zoneIds={980}, veteran=false</v>
      </c>
      <c r="AY307" s="21" t="str">
        <f t="shared" si="27"/>
        <v>, setType=LIBSETS_SETTYPE_OVERLAND</v>
      </c>
      <c r="AZ307" s="21" t="str">
        <f t="shared" si="28"/>
        <v>, dropMechanic={LIBSETS_DROP_MECHANIC_OVERLAND_BOSS_DELVE,LIBSETS_DROP_MECHANIC_OVERLAND_WORLDBOSS,LIBSETS_DROP_MECHANIC_OVERLAND_BOSS_PUBLIC_DUNGEON,LIBSETS_DROP_MECHANIC_OVERLAND_CHEST}},</v>
      </c>
      <c r="BA307" s="21" t="str">
        <f t="shared" si="29"/>
        <v xml:space="preserve"> --Mad Tinkerer / Wahntüftler   [Clockwork City]</v>
      </c>
    </row>
    <row r="308" spans="1:53" x14ac:dyDescent="0.25">
      <c r="A308" s="12">
        <v>355</v>
      </c>
      <c r="B308" t="s">
        <v>1293</v>
      </c>
      <c r="C308" t="s">
        <v>1294</v>
      </c>
      <c r="D308" s="3">
        <f t="shared" si="24"/>
        <v>355</v>
      </c>
      <c r="G308" s="8" t="s">
        <v>1655</v>
      </c>
      <c r="I308" t="s">
        <v>97</v>
      </c>
      <c r="J308" t="s">
        <v>97</v>
      </c>
      <c r="K308">
        <v>-1</v>
      </c>
      <c r="L308">
        <v>-1</v>
      </c>
      <c r="M308">
        <v>-1</v>
      </c>
      <c r="N308">
        <v>0</v>
      </c>
      <c r="O308" s="70" t="s">
        <v>78</v>
      </c>
      <c r="P308" s="3">
        <f>IF(AND(G308&lt;&gt;"LIBSETS_SETTYPE_BATTLEGROUND",G308&lt;&gt;"LIBSETS_SETTYPE_SPECIAL",G308&lt;&gt;"LIBSETS_SETTYPE_MYTHIC"), IF(Q308&lt;&gt;"",VLOOKUP(Q308,'ESO zone constants'!$D$2:$H$4950,5,FALSE),""),"")</f>
        <v>980</v>
      </c>
      <c r="Q308" t="str">
        <f>IF(OR(K308="",K308&lt;=0,ISERROR(K308)),IF(AND(O308&lt;&gt;"",NOT(ISERROR(O308))),O308, ""),VLOOKUP(K308,'ESO wayshrine node constants'!$A$3:$D$10003,4,FALSE))</f>
        <v>Clockwork City</v>
      </c>
      <c r="S308" s="19" t="str">
        <f>IF(AND(R308&lt;&gt;"",NOT(ISERROR(R308))),R308,IF(P308&lt;&gt;"",IF(NOT(ISERROR(VLOOKUP(P308,'ESO Dungeon constants'!$D$3:$H$9999,5,FALSE))),VLOOKUP(P308,'ESO Dungeon constants'!$D$3:$I$9999,6,FALSE),VLOOKUP(P308,'ESO zone constants'!$H$2:$K$9984,4,FALSE)),""))</f>
        <v>DLC_CLOCKWORK_CITY</v>
      </c>
      <c r="T308" s="3" t="str">
        <f>IF(S308&lt;&gt;"",VLOOKUP(S308,'LibSets constants'!$B$4:$C$1000,2,FALSE),"")</f>
        <v>Clockwork City</v>
      </c>
      <c r="U308" s="33" t="s">
        <v>1742</v>
      </c>
      <c r="V308" s="44" t="str">
        <f>IF(U308&lt;&gt;"",IF(U308&lt;&gt;"LIBSETS_DROP_MECHANIC_MONSTER_NAME",VLOOKUP(U308,'LibSets constants'!$I$4:$L$1000,3,FALSE),""),"")</f>
        <v>Delve bosses have a chance to drop a waist or feet.</v>
      </c>
      <c r="W308" s="44" t="str">
        <f>IF(U308&lt;&gt;"",IF(U308&lt;&gt;"LIBSETS_DROP_MECHANIC_MONSTER_NAME",VLOOKUP(U308,'LibSets constants'!$I$4:$L$1000,4,FALSE),""),"")</f>
        <v>Bosse in Gewölben haben die Chance, eine Taille oder Füße fallen zu lassen.</v>
      </c>
      <c r="X308" s="3" t="str">
        <f>IF(G308&lt;&gt;"LIBSETS_SETTYPE_BATTLEGROUND",IF(G308&lt;&gt;"LIBSETS_SETTYPE_SPECIAL",IF(Y308&lt;&gt;"",VLOOKUP(Y308,'ESO zone constants'!$D$2:$H$4950,5,FALSE),""),""),"")</f>
        <v/>
      </c>
      <c r="Z308" s="45" t="s">
        <v>1743</v>
      </c>
      <c r="AA308" s="44" t="str">
        <f>IF(Z308&lt;&gt;"",IF(Z308&lt;&gt;"LIBSETS_DROP_MECHANIC_MONSTER_NAME",VLOOKUP(Z308,'LibSets constants'!$I$4:$L$1000,3,FALSE),""),"")</f>
        <v>Overland group bosses have a 100% chance to drop head, chest, legs, or weapon.</v>
      </c>
      <c r="AB308" s="44" t="str">
        <f>IF(Z308&lt;&gt;"",IF(Z308&lt;&gt;"LIBSETS_DROP_MECHANIC_MONSTER_NAME",VLOOKUP(Z308,'LibSets constants'!$I$4:$L$1000,4,FALSE),""),"")</f>
        <v>Überland Gruppenbosse haben eine Chance von 100%, Kopf, Brust, Beine oder Waffen fallen zu lassen.</v>
      </c>
      <c r="AC308" s="3" t="str">
        <f>IF(G308&lt;&gt;"LIBSETS_SETTYPE_BATTLEGROUND",IF(G308&lt;&gt;"LIBSETS_SETTYPE_SPECIAL",IF(AD308&lt;&gt;"",VLOOKUP(AD308,'ESO zone constants'!$D$2:$H$4950,5,FALSE),""),""),"")</f>
        <v/>
      </c>
      <c r="AE308" s="45" t="s">
        <v>1744</v>
      </c>
      <c r="AF308" s="44" t="str">
        <f>IF(AE308&lt;&gt;"",IF(AE308&lt;&gt;"LIBSETS_DROP_MECHANIC_MONSTER_NAME",VLOOKUP(AE308,'LibSets constants'!$I$4:$L$1000,3,FALSE),""),"")</f>
        <v>Public dungeon bosses have a chance to drop a shoulder, hand, or weapon.</v>
      </c>
      <c r="AG308" s="44" t="str">
        <f>IF(AE308&lt;&gt;"",IF(AE308&lt;&gt;"LIBSETS_DROP_MECHANIC_MONSTER_NAME",VLOOKUP(AE308,'LibSets constants'!$I$4:$L$1000,4,FALSE),""),"")</f>
        <v>Öffentliche Dungeon-Bosse haben die Möglichkeit, eine Schulter, Handschuhe oder eine Waffe fallen zu lassen.</v>
      </c>
      <c r="AH308" s="3" t="str">
        <f>IF(G308&lt;&gt;"LIBSETS_SETTYPE_BATTLEGROUND",IF(G308&lt;&gt;"LIBSETS_SETTYPE_SPECIAL",IF(AI308&lt;&gt;"",VLOOKUP(AI308,'ESO zone constants'!$D$2:$H$4950,5,FALSE),""),""),"")</f>
        <v/>
      </c>
      <c r="AJ308" s="45" t="s">
        <v>1745</v>
      </c>
      <c r="AK308" s="44" t="str">
        <f>IF(AJ308&lt;&gt;"",IF(AJ308&lt;&gt;"LIBSETS_DROP_MECHANIC_MONSTER_NAME",VLOOKUP(AJ308,'LibSets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8" s="44" t="str">
        <f>IF(AJ308&lt;&gt;"",IF(AJ308&lt;&gt;"LIBSETS_DROP_MECHANIC_MONSTER_NAME",VLOOKUP(AJ308,'LibSets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8" s="3" t="str">
        <f>IF(G308&lt;&gt;"LIBSETS_SETTYPE_BATTLEGROUND",IF(G308&lt;&gt;"LIBSETS_SETTYPE_SPECIAL",IF(AN308&lt;&gt;"",VLOOKUP(AN308,'ESO zone constants'!$D$2:$H$4950,5,FALSE),""),""),"")</f>
        <v/>
      </c>
      <c r="AO308" s="45"/>
      <c r="AP308" s="44" t="str">
        <f>IF(AO308&lt;&gt;"",IF(AO308&lt;&gt;"LIBSETS_DROP_MECHANIC_MONSTER_NAME",VLOOKUP(AO308,'LibSets constants'!$I$4:$L$1000,3,FALSE),""),"")</f>
        <v/>
      </c>
      <c r="AQ308" s="44" t="str">
        <f>IF(AO308&lt;&gt;"",IF(AO308&lt;&gt;"LIBSETS_DROP_MECHANIC_MONSTER_NAME",VLOOKUP(AO308,'LibSets constants'!$I$4:$L$1000,4,FALSE),""),"")</f>
        <v/>
      </c>
      <c r="AR308" s="3" t="str">
        <f>IF(G308&lt;&gt;"LIBSETS_SETTYPE_BATTLEGROUND",IF(G308&lt;&gt;"LIBSETS_SETTYPE_SPECIAL",IF(AS308&lt;&gt;"",VLOOKUP(AS308,'ESO zone constants'!$D$2:$H$4950,5,FALSE),""),""),"")</f>
        <v/>
      </c>
      <c r="AT308" s="45"/>
      <c r="AU308" s="44" t="str">
        <f>IF(AT308&lt;&gt;"",IF(AT308&lt;&gt;"LIBSETS_DROP_MECHANIC_MONSTER_NAME",VLOOKUP(AT308,'LibSets constants'!$I$4:$L$1000,3,FALSE),""),"")</f>
        <v/>
      </c>
      <c r="AV308" s="44" t="str">
        <f>IF(AT308&lt;&gt;"",IF(AT308&lt;&gt;"LIBSETS_DROP_MECHANIC_MONSTER_NAME",VLOOKUP(AT308,'LibSets constants'!$I$4:$L$1000,4,FALSE),""),"")</f>
        <v/>
      </c>
      <c r="AW308" s="21" t="str">
        <f t="shared" si="25"/>
        <v>[355] = {wayshrines={-1,-1,-1,}, dlcId=DLC_CLOCKWORK_CITY</v>
      </c>
      <c r="AX308" s="21" t="str">
        <f t="shared" si="26"/>
        <v>, zoneIds={980}, veteran=false</v>
      </c>
      <c r="AY308" s="21" t="str">
        <f t="shared" si="27"/>
        <v>, setType=LIBSETS_SETTYPE_OVERLAND</v>
      </c>
      <c r="AZ308" s="21" t="str">
        <f t="shared" si="28"/>
        <v>, dropMechanic={LIBSETS_DROP_MECHANIC_OVERLAND_BOSS_DELVE,LIBSETS_DROP_MECHANIC_OVERLAND_WORLDBOSS,LIBSETS_DROP_MECHANIC_OVERLAND_BOSS_PUBLIC_DUNGEON,LIBSETS_DROP_MECHANIC_OVERLAND_CHEST}},</v>
      </c>
      <c r="BA308" s="21" t="str">
        <f t="shared" si="29"/>
        <v xml:space="preserve"> --Unfathomable Darkness / Unermessliche Dunkelheit   [Clockwork City]</v>
      </c>
    </row>
    <row r="309" spans="1:53" x14ac:dyDescent="0.25">
      <c r="A309" s="12">
        <v>356</v>
      </c>
      <c r="B309" t="s">
        <v>1295</v>
      </c>
      <c r="C309" t="s">
        <v>1296</v>
      </c>
      <c r="D309" s="3">
        <f t="shared" si="24"/>
        <v>356</v>
      </c>
      <c r="G309" s="8" t="s">
        <v>1655</v>
      </c>
      <c r="I309" t="s">
        <v>97</v>
      </c>
      <c r="J309" t="s">
        <v>97</v>
      </c>
      <c r="K309">
        <v>-1</v>
      </c>
      <c r="L309">
        <v>-1</v>
      </c>
      <c r="M309">
        <v>-1</v>
      </c>
      <c r="N309">
        <v>0</v>
      </c>
      <c r="O309" s="70" t="s">
        <v>78</v>
      </c>
      <c r="P309" s="3">
        <f>IF(AND(G309&lt;&gt;"LIBSETS_SETTYPE_BATTLEGROUND",G309&lt;&gt;"LIBSETS_SETTYPE_SPECIAL",G309&lt;&gt;"LIBSETS_SETTYPE_MYTHIC"), IF(Q309&lt;&gt;"",VLOOKUP(Q309,'ESO zone constants'!$D$2:$H$4950,5,FALSE),""),"")</f>
        <v>980</v>
      </c>
      <c r="Q309" t="str">
        <f>IF(OR(K309="",K309&lt;=0,ISERROR(K309)),IF(AND(O309&lt;&gt;"",NOT(ISERROR(O309))),O309, ""),VLOOKUP(K309,'ESO wayshrine node constants'!$A$3:$D$10003,4,FALSE))</f>
        <v>Clockwork City</v>
      </c>
      <c r="S309" s="19" t="str">
        <f>IF(AND(R309&lt;&gt;"",NOT(ISERROR(R309))),R309,IF(P309&lt;&gt;"",IF(NOT(ISERROR(VLOOKUP(P309,'ESO Dungeon constants'!$D$3:$H$9999,5,FALSE))),VLOOKUP(P309,'ESO Dungeon constants'!$D$3:$I$9999,6,FALSE),VLOOKUP(P309,'ESO zone constants'!$H$2:$K$9984,4,FALSE)),""))</f>
        <v>DLC_CLOCKWORK_CITY</v>
      </c>
      <c r="T309" s="3" t="str">
        <f>IF(S309&lt;&gt;"",VLOOKUP(S309,'LibSets constants'!$B$4:$C$1000,2,FALSE),"")</f>
        <v>Clockwork City</v>
      </c>
      <c r="U309" s="33" t="s">
        <v>1742</v>
      </c>
      <c r="V309" s="44" t="str">
        <f>IF(U309&lt;&gt;"",IF(U309&lt;&gt;"LIBSETS_DROP_MECHANIC_MONSTER_NAME",VLOOKUP(U309,'LibSets constants'!$I$4:$L$1000,3,FALSE),""),"")</f>
        <v>Delve bosses have a chance to drop a waist or feet.</v>
      </c>
      <c r="W309" s="44" t="str">
        <f>IF(U309&lt;&gt;"",IF(U309&lt;&gt;"LIBSETS_DROP_MECHANIC_MONSTER_NAME",VLOOKUP(U309,'LibSets constants'!$I$4:$L$1000,4,FALSE),""),"")</f>
        <v>Bosse in Gewölben haben die Chance, eine Taille oder Füße fallen zu lassen.</v>
      </c>
      <c r="X309" s="3" t="str">
        <f>IF(G309&lt;&gt;"LIBSETS_SETTYPE_BATTLEGROUND",IF(G309&lt;&gt;"LIBSETS_SETTYPE_SPECIAL",IF(Y309&lt;&gt;"",VLOOKUP(Y309,'ESO zone constants'!$D$2:$H$4950,5,FALSE),""),""),"")</f>
        <v/>
      </c>
      <c r="Z309" s="45" t="s">
        <v>1743</v>
      </c>
      <c r="AA309" s="44" t="str">
        <f>IF(Z309&lt;&gt;"",IF(Z309&lt;&gt;"LIBSETS_DROP_MECHANIC_MONSTER_NAME",VLOOKUP(Z309,'LibSets constants'!$I$4:$L$1000,3,FALSE),""),"")</f>
        <v>Overland group bosses have a 100% chance to drop head, chest, legs, or weapon.</v>
      </c>
      <c r="AB309" s="44" t="str">
        <f>IF(Z309&lt;&gt;"",IF(Z309&lt;&gt;"LIBSETS_DROP_MECHANIC_MONSTER_NAME",VLOOKUP(Z309,'LibSets constants'!$I$4:$L$1000,4,FALSE),""),"")</f>
        <v>Überland Gruppenbosse haben eine Chance von 100%, Kopf, Brust, Beine oder Waffen fallen zu lassen.</v>
      </c>
      <c r="AC309" s="3" t="str">
        <f>IF(G309&lt;&gt;"LIBSETS_SETTYPE_BATTLEGROUND",IF(G309&lt;&gt;"LIBSETS_SETTYPE_SPECIAL",IF(AD309&lt;&gt;"",VLOOKUP(AD309,'ESO zone constants'!$D$2:$H$4950,5,FALSE),""),""),"")</f>
        <v/>
      </c>
      <c r="AE309" s="45" t="s">
        <v>1744</v>
      </c>
      <c r="AF309" s="44" t="str">
        <f>IF(AE309&lt;&gt;"",IF(AE309&lt;&gt;"LIBSETS_DROP_MECHANIC_MONSTER_NAME",VLOOKUP(AE309,'LibSets constants'!$I$4:$L$1000,3,FALSE),""),"")</f>
        <v>Public dungeon bosses have a chance to drop a shoulder, hand, or weapon.</v>
      </c>
      <c r="AG309" s="44" t="str">
        <f>IF(AE309&lt;&gt;"",IF(AE309&lt;&gt;"LIBSETS_DROP_MECHANIC_MONSTER_NAME",VLOOKUP(AE309,'LibSets constants'!$I$4:$L$1000,4,FALSE),""),"")</f>
        <v>Öffentliche Dungeon-Bosse haben die Möglichkeit, eine Schulter, Handschuhe oder eine Waffe fallen zu lassen.</v>
      </c>
      <c r="AH309" s="3" t="str">
        <f>IF(G309&lt;&gt;"LIBSETS_SETTYPE_BATTLEGROUND",IF(G309&lt;&gt;"LIBSETS_SETTYPE_SPECIAL",IF(AI309&lt;&gt;"",VLOOKUP(AI309,'ESO zone constants'!$D$2:$H$4950,5,FALSE),""),""),"")</f>
        <v/>
      </c>
      <c r="AJ309" s="45" t="s">
        <v>1745</v>
      </c>
      <c r="AK309" s="44" t="str">
        <f>IF(AJ309&lt;&gt;"",IF(AJ309&lt;&gt;"LIBSETS_DROP_MECHANIC_MONSTER_NAME",VLOOKUP(AJ309,'LibSets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9" s="44" t="str">
        <f>IF(AJ309&lt;&gt;"",IF(AJ309&lt;&gt;"LIBSETS_DROP_MECHANIC_MONSTER_NAME",VLOOKUP(AJ309,'LibSets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9" s="3" t="str">
        <f>IF(G309&lt;&gt;"LIBSETS_SETTYPE_BATTLEGROUND",IF(G309&lt;&gt;"LIBSETS_SETTYPE_SPECIAL",IF(AN309&lt;&gt;"",VLOOKUP(AN309,'ESO zone constants'!$D$2:$H$4950,5,FALSE),""),""),"")</f>
        <v/>
      </c>
      <c r="AO309" s="45"/>
      <c r="AP309" s="44" t="str">
        <f>IF(AO309&lt;&gt;"",IF(AO309&lt;&gt;"LIBSETS_DROP_MECHANIC_MONSTER_NAME",VLOOKUP(AO309,'LibSets constants'!$I$4:$L$1000,3,FALSE),""),"")</f>
        <v/>
      </c>
      <c r="AQ309" s="44" t="str">
        <f>IF(AO309&lt;&gt;"",IF(AO309&lt;&gt;"LIBSETS_DROP_MECHANIC_MONSTER_NAME",VLOOKUP(AO309,'LibSets constants'!$I$4:$L$1000,4,FALSE),""),"")</f>
        <v/>
      </c>
      <c r="AR309" s="3" t="str">
        <f>IF(G309&lt;&gt;"LIBSETS_SETTYPE_BATTLEGROUND",IF(G309&lt;&gt;"LIBSETS_SETTYPE_SPECIAL",IF(AS309&lt;&gt;"",VLOOKUP(AS309,'ESO zone constants'!$D$2:$H$4950,5,FALSE),""),""),"")</f>
        <v/>
      </c>
      <c r="AT309" s="45"/>
      <c r="AU309" s="44" t="str">
        <f>IF(AT309&lt;&gt;"",IF(AT309&lt;&gt;"LIBSETS_DROP_MECHANIC_MONSTER_NAME",VLOOKUP(AT309,'LibSets constants'!$I$4:$L$1000,3,FALSE),""),"")</f>
        <v/>
      </c>
      <c r="AV309" s="44" t="str">
        <f>IF(AT309&lt;&gt;"",IF(AT309&lt;&gt;"LIBSETS_DROP_MECHANIC_MONSTER_NAME",VLOOKUP(AT309,'LibSets constants'!$I$4:$L$1000,4,FALSE),""),"")</f>
        <v/>
      </c>
      <c r="AW309" s="21" t="str">
        <f t="shared" si="25"/>
        <v>[356] = {wayshrines={-1,-1,-1,}, dlcId=DLC_CLOCKWORK_CITY</v>
      </c>
      <c r="AX309" s="21" t="str">
        <f t="shared" si="26"/>
        <v>, zoneIds={980}, veteran=false</v>
      </c>
      <c r="AY309" s="21" t="str">
        <f t="shared" si="27"/>
        <v>, setType=LIBSETS_SETTYPE_OVERLAND</v>
      </c>
      <c r="AZ309" s="21" t="str">
        <f t="shared" si="28"/>
        <v>, dropMechanic={LIBSETS_DROP_MECHANIC_OVERLAND_BOSS_DELVE,LIBSETS_DROP_MECHANIC_OVERLAND_WORLDBOSS,LIBSETS_DROP_MECHANIC_OVERLAND_BOSS_PUBLIC_DUNGEON,LIBSETS_DROP_MECHANIC_OVERLAND_CHEST}},</v>
      </c>
      <c r="BA309" s="21" t="str">
        <f t="shared" si="29"/>
        <v xml:space="preserve"> --Livewire / Stromschlag   [Clockwork City]</v>
      </c>
    </row>
    <row r="310" spans="1:53" x14ac:dyDescent="0.25">
      <c r="A310" s="12">
        <v>357</v>
      </c>
      <c r="B310" t="s">
        <v>1297</v>
      </c>
      <c r="C310" t="s">
        <v>1298</v>
      </c>
      <c r="D310" s="3">
        <f t="shared" si="24"/>
        <v>357</v>
      </c>
      <c r="G310" s="8" t="s">
        <v>1656</v>
      </c>
      <c r="I310" t="s">
        <v>98</v>
      </c>
      <c r="J310" t="s">
        <v>97</v>
      </c>
      <c r="K310">
        <v>-1</v>
      </c>
      <c r="L310">
        <v>-1</v>
      </c>
      <c r="M310">
        <v>-1</v>
      </c>
      <c r="N310">
        <v>0</v>
      </c>
      <c r="O310" s="70" t="s">
        <v>667</v>
      </c>
      <c r="P310" s="3">
        <f>IF(AND(G310&lt;&gt;"LIBSETS_SETTYPE_BATTLEGROUND",G310&lt;&gt;"LIBSETS_SETTYPE_SPECIAL",G310&lt;&gt;"LIBSETS_SETTYPE_MYTHIC"), IF(Q310&lt;&gt;"",VLOOKUP(Q310,'ESO zone constants'!$D$2:$H$4950,5,FALSE),""),"")</f>
        <v>1000</v>
      </c>
      <c r="Q310" t="str">
        <f>IF(OR(K310="",K310&lt;=0,ISERROR(K310)),IF(AND(O310&lt;&gt;"",NOT(ISERROR(O310))),O310, ""),VLOOKUP(K310,'ESO wayshrine node constants'!$A$3:$D$10003,4,FALSE))</f>
        <v>Asylum Sanctorium</v>
      </c>
      <c r="S310" s="19" t="str">
        <f>IF(AND(R310&lt;&gt;"",NOT(ISERROR(R310))),R310,IF(P310&lt;&gt;"",IF(NOT(ISERROR(VLOOKUP(P310,'ESO Dungeon constants'!$D$3:$H$9999,5,FALSE))),VLOOKUP(P310,'ESO Dungeon constants'!$D$3:$I$9999,6,FALSE),VLOOKUP(P310,'ESO zone constants'!$H$2:$K$9984,4,FALSE)),""))</f>
        <v>DLC_CLOCKWORK_CITY</v>
      </c>
      <c r="T310" s="3" t="str">
        <f>IF(S310&lt;&gt;"",VLOOKUP(S310,'LibSets constants'!$B$4:$C$1000,2,FALSE),"")</f>
        <v>Clockwork City</v>
      </c>
      <c r="U310" s="33" t="s">
        <v>1726</v>
      </c>
      <c r="V310" s="40"/>
      <c r="W310" s="40"/>
      <c r="X310" s="3" t="str">
        <f>IF(G310&lt;&gt;"LIBSETS_SETTYPE_BATTLEGROUND",IF(G310&lt;&gt;"LIBSETS_SETTYPE_SPECIAL",IF(Y310&lt;&gt;"",VLOOKUP(Y310,'ESO zone constants'!$D$2:$H$4950,5,FALSE),""),""),"")</f>
        <v/>
      </c>
      <c r="Z310" s="40"/>
      <c r="AA310" s="40"/>
      <c r="AB310" s="40"/>
      <c r="AC310" s="3" t="str">
        <f>IF(G310&lt;&gt;"LIBSETS_SETTYPE_BATTLEGROUND",IF(G310&lt;&gt;"LIBSETS_SETTYPE_SPECIAL",IF(AD310&lt;&gt;"",VLOOKUP(AD310,'ESO zone constants'!$D$2:$H$4950,5,FALSE),""),""),"")</f>
        <v/>
      </c>
      <c r="AE310" s="40"/>
      <c r="AF310" s="40"/>
      <c r="AG310" s="40"/>
      <c r="AH310" s="3" t="str">
        <f>IF(G310&lt;&gt;"LIBSETS_SETTYPE_BATTLEGROUND",IF(G310&lt;&gt;"LIBSETS_SETTYPE_SPECIAL",IF(AI310&lt;&gt;"",VLOOKUP(AI310,'ESO zone constants'!$D$2:$H$4950,5,FALSE),""),""),"")</f>
        <v/>
      </c>
      <c r="AJ310" s="40"/>
      <c r="AK310" s="40"/>
      <c r="AL310" s="40"/>
      <c r="AM310" s="3" t="str">
        <f>IF(G310&lt;&gt;"LIBSETS_SETTYPE_BATTLEGROUND",IF(G310&lt;&gt;"LIBSETS_SETTYPE_SPECIAL",IF(AN310&lt;&gt;"",VLOOKUP(AN310,'ESO zone constants'!$D$2:$H$4950,5,FALSE),""),""),"")</f>
        <v/>
      </c>
      <c r="AO310" s="40"/>
      <c r="AP310" s="40"/>
      <c r="AQ310" s="40"/>
      <c r="AR310" s="3" t="str">
        <f>IF(G310&lt;&gt;"LIBSETS_SETTYPE_BATTLEGROUND",IF(G310&lt;&gt;"LIBSETS_SETTYPE_SPECIAL",IF(AS310&lt;&gt;"",VLOOKUP(AS310,'ESO zone constants'!$D$2:$H$4950,5,FALSE),""),""),"")</f>
        <v/>
      </c>
      <c r="AT310" s="40"/>
      <c r="AU310" s="40"/>
      <c r="AV310" s="40"/>
      <c r="AW310" s="21" t="str">
        <f t="shared" si="25"/>
        <v>[357] = {wayshrines={-1,-1,-1,}, dlcId=DLC_CLOCKWORK_CITY</v>
      </c>
      <c r="AX310" s="21" t="str">
        <f t="shared" si="26"/>
        <v>, zoneIds={1000}, veteran=true</v>
      </c>
      <c r="AY310" s="21" t="str">
        <f t="shared" si="27"/>
        <v>, setType=LIBSETS_SETTYPE_TRIAL</v>
      </c>
      <c r="AZ310" s="21" t="str">
        <f t="shared" si="28"/>
        <v>, dropMechanic={LIBSETS_DROP_MECHANIC_MONSTER_NAME}, dropMechanicNames={}},</v>
      </c>
      <c r="BA310" s="21" t="str">
        <f t="shared" si="29"/>
        <v xml:space="preserve"> --Disciplined Slash (Perfected) / Disziplinierter Schnitt (vollendet)   [Asylum Sanctorium]</v>
      </c>
    </row>
    <row r="311" spans="1:53" x14ac:dyDescent="0.25">
      <c r="A311" s="12">
        <v>358</v>
      </c>
      <c r="B311" t="s">
        <v>1299</v>
      </c>
      <c r="C311" t="s">
        <v>1300</v>
      </c>
      <c r="D311" s="3">
        <f t="shared" si="24"/>
        <v>358</v>
      </c>
      <c r="G311" s="8" t="s">
        <v>1656</v>
      </c>
      <c r="I311" t="s">
        <v>98</v>
      </c>
      <c r="J311" t="s">
        <v>97</v>
      </c>
      <c r="K311">
        <v>-1</v>
      </c>
      <c r="L311">
        <v>-1</v>
      </c>
      <c r="M311">
        <v>-1</v>
      </c>
      <c r="N311">
        <v>0</v>
      </c>
      <c r="O311" s="70" t="s">
        <v>667</v>
      </c>
      <c r="P311" s="3">
        <f>IF(AND(G311&lt;&gt;"LIBSETS_SETTYPE_BATTLEGROUND",G311&lt;&gt;"LIBSETS_SETTYPE_SPECIAL",G311&lt;&gt;"LIBSETS_SETTYPE_MYTHIC"), IF(Q311&lt;&gt;"",VLOOKUP(Q311,'ESO zone constants'!$D$2:$H$4950,5,FALSE),""),"")</f>
        <v>1000</v>
      </c>
      <c r="Q311" t="str">
        <f>IF(OR(K311="",K311&lt;=0,ISERROR(K311)),IF(AND(O311&lt;&gt;"",NOT(ISERROR(O311))),O311, ""),VLOOKUP(K311,'ESO wayshrine node constants'!$A$3:$D$10003,4,FALSE))</f>
        <v>Asylum Sanctorium</v>
      </c>
      <c r="S311" s="19" t="str">
        <f>IF(AND(R311&lt;&gt;"",NOT(ISERROR(R311))),R311,IF(P311&lt;&gt;"",IF(NOT(ISERROR(VLOOKUP(P311,'ESO Dungeon constants'!$D$3:$H$9999,5,FALSE))),VLOOKUP(P311,'ESO Dungeon constants'!$D$3:$I$9999,6,FALSE),VLOOKUP(P311,'ESO zone constants'!$H$2:$K$9984,4,FALSE)),""))</f>
        <v>DLC_CLOCKWORK_CITY</v>
      </c>
      <c r="T311" s="3" t="str">
        <f>IF(S311&lt;&gt;"",VLOOKUP(S311,'LibSets constants'!$B$4:$C$1000,2,FALSE),"")</f>
        <v>Clockwork City</v>
      </c>
      <c r="U311" s="33" t="s">
        <v>1726</v>
      </c>
      <c r="V311" s="40"/>
      <c r="W311" s="40"/>
      <c r="X311" s="3" t="str">
        <f>IF(G311&lt;&gt;"LIBSETS_SETTYPE_BATTLEGROUND",IF(G311&lt;&gt;"LIBSETS_SETTYPE_SPECIAL",IF(Y311&lt;&gt;"",VLOOKUP(Y311,'ESO zone constants'!$D$2:$H$4950,5,FALSE),""),""),"")</f>
        <v/>
      </c>
      <c r="Z311" s="40"/>
      <c r="AA311" s="40"/>
      <c r="AB311" s="40"/>
      <c r="AC311" s="3" t="str">
        <f>IF(G311&lt;&gt;"LIBSETS_SETTYPE_BATTLEGROUND",IF(G311&lt;&gt;"LIBSETS_SETTYPE_SPECIAL",IF(AD311&lt;&gt;"",VLOOKUP(AD311,'ESO zone constants'!$D$2:$H$4950,5,FALSE),""),""),"")</f>
        <v/>
      </c>
      <c r="AE311" s="40"/>
      <c r="AF311" s="40"/>
      <c r="AG311" s="40"/>
      <c r="AH311" s="3" t="str">
        <f>IF(G311&lt;&gt;"LIBSETS_SETTYPE_BATTLEGROUND",IF(G311&lt;&gt;"LIBSETS_SETTYPE_SPECIAL",IF(AI311&lt;&gt;"",VLOOKUP(AI311,'ESO zone constants'!$D$2:$H$4950,5,FALSE),""),""),"")</f>
        <v/>
      </c>
      <c r="AJ311" s="40"/>
      <c r="AK311" s="40"/>
      <c r="AL311" s="40"/>
      <c r="AM311" s="3" t="str">
        <f>IF(G311&lt;&gt;"LIBSETS_SETTYPE_BATTLEGROUND",IF(G311&lt;&gt;"LIBSETS_SETTYPE_SPECIAL",IF(AN311&lt;&gt;"",VLOOKUP(AN311,'ESO zone constants'!$D$2:$H$4950,5,FALSE),""),""),"")</f>
        <v/>
      </c>
      <c r="AO311" s="40"/>
      <c r="AP311" s="40"/>
      <c r="AQ311" s="40"/>
      <c r="AR311" s="3" t="str">
        <f>IF(G311&lt;&gt;"LIBSETS_SETTYPE_BATTLEGROUND",IF(G311&lt;&gt;"LIBSETS_SETTYPE_SPECIAL",IF(AS311&lt;&gt;"",VLOOKUP(AS311,'ESO zone constants'!$D$2:$H$4950,5,FALSE),""),""),"")</f>
        <v/>
      </c>
      <c r="AT311" s="40"/>
      <c r="AU311" s="40"/>
      <c r="AV311" s="40"/>
      <c r="AW311" s="21" t="str">
        <f t="shared" si="25"/>
        <v>[358] = {wayshrines={-1,-1,-1,}, dlcId=DLC_CLOCKWORK_CITY</v>
      </c>
      <c r="AX311" s="21" t="str">
        <f t="shared" si="26"/>
        <v>, zoneIds={1000}, veteran=true</v>
      </c>
      <c r="AY311" s="21" t="str">
        <f t="shared" si="27"/>
        <v>, setType=LIBSETS_SETTYPE_TRIAL</v>
      </c>
      <c r="AZ311" s="21" t="str">
        <f t="shared" si="28"/>
        <v>, dropMechanic={LIBSETS_DROP_MECHANIC_MONSTER_NAME}, dropMechanicNames={}},</v>
      </c>
      <c r="BA311" s="21" t="str">
        <f t="shared" si="29"/>
        <v xml:space="preserve"> --Defensive Position (Perfected) / Defensive Position (vollendet)   [Asylum Sanctorium]</v>
      </c>
    </row>
    <row r="312" spans="1:53" x14ac:dyDescent="0.25">
      <c r="A312" s="12">
        <v>359</v>
      </c>
      <c r="B312" t="s">
        <v>1301</v>
      </c>
      <c r="C312" t="s">
        <v>1302</v>
      </c>
      <c r="D312" s="3">
        <f t="shared" si="24"/>
        <v>359</v>
      </c>
      <c r="G312" s="8" t="s">
        <v>1656</v>
      </c>
      <c r="I312" t="s">
        <v>98</v>
      </c>
      <c r="J312" t="s">
        <v>97</v>
      </c>
      <c r="K312">
        <v>-1</v>
      </c>
      <c r="L312">
        <v>-1</v>
      </c>
      <c r="M312">
        <v>-1</v>
      </c>
      <c r="N312">
        <v>0</v>
      </c>
      <c r="O312" s="70" t="s">
        <v>667</v>
      </c>
      <c r="P312" s="3">
        <f>IF(AND(G312&lt;&gt;"LIBSETS_SETTYPE_BATTLEGROUND",G312&lt;&gt;"LIBSETS_SETTYPE_SPECIAL",G312&lt;&gt;"LIBSETS_SETTYPE_MYTHIC"), IF(Q312&lt;&gt;"",VLOOKUP(Q312,'ESO zone constants'!$D$2:$H$4950,5,FALSE),""),"")</f>
        <v>1000</v>
      </c>
      <c r="Q312" t="str">
        <f>IF(OR(K312="",K312&lt;=0,ISERROR(K312)),IF(AND(O312&lt;&gt;"",NOT(ISERROR(O312))),O312, ""),VLOOKUP(K312,'ESO wayshrine node constants'!$A$3:$D$10003,4,FALSE))</f>
        <v>Asylum Sanctorium</v>
      </c>
      <c r="S312" s="19" t="str">
        <f>IF(AND(R312&lt;&gt;"",NOT(ISERROR(R312))),R312,IF(P312&lt;&gt;"",IF(NOT(ISERROR(VLOOKUP(P312,'ESO Dungeon constants'!$D$3:$H$9999,5,FALSE))),VLOOKUP(P312,'ESO Dungeon constants'!$D$3:$I$9999,6,FALSE),VLOOKUP(P312,'ESO zone constants'!$H$2:$K$9984,4,FALSE)),""))</f>
        <v>DLC_CLOCKWORK_CITY</v>
      </c>
      <c r="T312" s="3" t="str">
        <f>IF(S312&lt;&gt;"",VLOOKUP(S312,'LibSets constants'!$B$4:$C$1000,2,FALSE),"")</f>
        <v>Clockwork City</v>
      </c>
      <c r="U312" s="33" t="s">
        <v>1726</v>
      </c>
      <c r="V312" s="40" t="s">
        <v>1594</v>
      </c>
      <c r="W312" s="40"/>
      <c r="X312" s="3" t="str">
        <f>IF(G312&lt;&gt;"LIBSETS_SETTYPE_BATTLEGROUND",IF(G312&lt;&gt;"LIBSETS_SETTYPE_SPECIAL",IF(Y312&lt;&gt;"",VLOOKUP(Y312,'ESO zone constants'!$D$2:$H$4950,5,FALSE),""),""),"")</f>
        <v/>
      </c>
      <c r="Z312" s="40"/>
      <c r="AA312" s="40"/>
      <c r="AB312" s="40"/>
      <c r="AC312" s="3" t="str">
        <f>IF(G312&lt;&gt;"LIBSETS_SETTYPE_BATTLEGROUND",IF(G312&lt;&gt;"LIBSETS_SETTYPE_SPECIAL",IF(AD312&lt;&gt;"",VLOOKUP(AD312,'ESO zone constants'!$D$2:$H$4950,5,FALSE),""),""),"")</f>
        <v/>
      </c>
      <c r="AE312" s="40"/>
      <c r="AF312" s="40"/>
      <c r="AG312" s="40"/>
      <c r="AH312" s="3" t="str">
        <f>IF(G312&lt;&gt;"LIBSETS_SETTYPE_BATTLEGROUND",IF(G312&lt;&gt;"LIBSETS_SETTYPE_SPECIAL",IF(AI312&lt;&gt;"",VLOOKUP(AI312,'ESO zone constants'!$D$2:$H$4950,5,FALSE),""),""),"")</f>
        <v/>
      </c>
      <c r="AJ312" s="40"/>
      <c r="AK312" s="40"/>
      <c r="AL312" s="40"/>
      <c r="AM312" s="3" t="str">
        <f>IF(G312&lt;&gt;"LIBSETS_SETTYPE_BATTLEGROUND",IF(G312&lt;&gt;"LIBSETS_SETTYPE_SPECIAL",IF(AN312&lt;&gt;"",VLOOKUP(AN312,'ESO zone constants'!$D$2:$H$4950,5,FALSE),""),""),"")</f>
        <v/>
      </c>
      <c r="AO312" s="40"/>
      <c r="AP312" s="40"/>
      <c r="AQ312" s="40"/>
      <c r="AR312" s="3" t="str">
        <f>IF(G312&lt;&gt;"LIBSETS_SETTYPE_BATTLEGROUND",IF(G312&lt;&gt;"LIBSETS_SETTYPE_SPECIAL",IF(AS312&lt;&gt;"",VLOOKUP(AS312,'ESO zone constants'!$D$2:$H$4950,5,FALSE),""),""),"")</f>
        <v/>
      </c>
      <c r="AT312" s="40"/>
      <c r="AU312" s="40"/>
      <c r="AV312" s="40"/>
      <c r="AW312" s="21" t="str">
        <f t="shared" si="25"/>
        <v>[359] = {wayshrines={-1,-1,-1,}, dlcId=DLC_CLOCKWORK_CITY</v>
      </c>
      <c r="AX312" s="21" t="str">
        <f t="shared" si="26"/>
        <v>, zoneIds={1000}, veteran=true</v>
      </c>
      <c r="AY312" s="21" t="str">
        <f t="shared" si="27"/>
        <v>, setType=LIBSETS_SETTYPE_TRIAL</v>
      </c>
      <c r="AZ312" s="21" t="str">
        <f t="shared" si="28"/>
        <v>, dropMechanic={LIBSETS_DROP_MECHANIC_MONSTER_NAME}, dropMechanicNames={['en']='Last Boss (veteran)'}},</v>
      </c>
      <c r="BA312" s="21" t="str">
        <f t="shared" si="29"/>
        <v xml:space="preserve"> --Chaotic Whirlwind (Perfected) / Chaotischer Wirbelwind (vollendet)   [Asylum Sanctorium]</v>
      </c>
    </row>
    <row r="313" spans="1:53" x14ac:dyDescent="0.25">
      <c r="A313" s="12">
        <v>360</v>
      </c>
      <c r="B313" t="s">
        <v>1303</v>
      </c>
      <c r="C313" t="s">
        <v>1304</v>
      </c>
      <c r="D313" s="3">
        <f t="shared" si="24"/>
        <v>360</v>
      </c>
      <c r="G313" s="8" t="s">
        <v>1656</v>
      </c>
      <c r="I313" t="s">
        <v>98</v>
      </c>
      <c r="J313" t="s">
        <v>97</v>
      </c>
      <c r="K313">
        <v>-1</v>
      </c>
      <c r="L313">
        <v>-1</v>
      </c>
      <c r="M313">
        <v>-1</v>
      </c>
      <c r="N313">
        <v>0</v>
      </c>
      <c r="O313" s="70" t="s">
        <v>667</v>
      </c>
      <c r="P313" s="3">
        <f>IF(AND(G313&lt;&gt;"LIBSETS_SETTYPE_BATTLEGROUND",G313&lt;&gt;"LIBSETS_SETTYPE_SPECIAL",G313&lt;&gt;"LIBSETS_SETTYPE_MYTHIC"), IF(Q313&lt;&gt;"",VLOOKUP(Q313,'ESO zone constants'!$D$2:$H$4950,5,FALSE),""),"")</f>
        <v>1000</v>
      </c>
      <c r="Q313" t="str">
        <f>IF(OR(K313="",K313&lt;=0,ISERROR(K313)),IF(AND(O313&lt;&gt;"",NOT(ISERROR(O313))),O313, ""),VLOOKUP(K313,'ESO wayshrine node constants'!$A$3:$D$10003,4,FALSE))</f>
        <v>Asylum Sanctorium</v>
      </c>
      <c r="S313" s="19" t="str">
        <f>IF(AND(R313&lt;&gt;"",NOT(ISERROR(R313))),R313,IF(P313&lt;&gt;"",IF(NOT(ISERROR(VLOOKUP(P313,'ESO Dungeon constants'!$D$3:$H$9999,5,FALSE))),VLOOKUP(P313,'ESO Dungeon constants'!$D$3:$I$9999,6,FALSE),VLOOKUP(P313,'ESO zone constants'!$H$2:$K$9984,4,FALSE)),""))</f>
        <v>DLC_CLOCKWORK_CITY</v>
      </c>
      <c r="T313" s="3" t="str">
        <f>IF(S313&lt;&gt;"",VLOOKUP(S313,'LibSets constants'!$B$4:$C$1000,2,FALSE),"")</f>
        <v>Clockwork City</v>
      </c>
      <c r="U313" s="33" t="s">
        <v>1726</v>
      </c>
      <c r="V313" s="40"/>
      <c r="W313" s="40"/>
      <c r="X313" s="3" t="str">
        <f>IF(G313&lt;&gt;"LIBSETS_SETTYPE_BATTLEGROUND",IF(G313&lt;&gt;"LIBSETS_SETTYPE_SPECIAL",IF(Y313&lt;&gt;"",VLOOKUP(Y313,'ESO zone constants'!$D$2:$H$4950,5,FALSE),""),""),"")</f>
        <v/>
      </c>
      <c r="Z313" s="40"/>
      <c r="AA313" s="40"/>
      <c r="AB313" s="40"/>
      <c r="AC313" s="3" t="str">
        <f>IF(G313&lt;&gt;"LIBSETS_SETTYPE_BATTLEGROUND",IF(G313&lt;&gt;"LIBSETS_SETTYPE_SPECIAL",IF(AD313&lt;&gt;"",VLOOKUP(AD313,'ESO zone constants'!$D$2:$H$4950,5,FALSE),""),""),"")</f>
        <v/>
      </c>
      <c r="AE313" s="40"/>
      <c r="AF313" s="40"/>
      <c r="AG313" s="40"/>
      <c r="AH313" s="3" t="str">
        <f>IF(G313&lt;&gt;"LIBSETS_SETTYPE_BATTLEGROUND",IF(G313&lt;&gt;"LIBSETS_SETTYPE_SPECIAL",IF(AI313&lt;&gt;"",VLOOKUP(AI313,'ESO zone constants'!$D$2:$H$4950,5,FALSE),""),""),"")</f>
        <v/>
      </c>
      <c r="AJ313" s="40"/>
      <c r="AK313" s="40"/>
      <c r="AL313" s="40"/>
      <c r="AM313" s="3" t="str">
        <f>IF(G313&lt;&gt;"LIBSETS_SETTYPE_BATTLEGROUND",IF(G313&lt;&gt;"LIBSETS_SETTYPE_SPECIAL",IF(AN313&lt;&gt;"",VLOOKUP(AN313,'ESO zone constants'!$D$2:$H$4950,5,FALSE),""),""),"")</f>
        <v/>
      </c>
      <c r="AO313" s="40"/>
      <c r="AP313" s="40"/>
      <c r="AQ313" s="40"/>
      <c r="AR313" s="3" t="str">
        <f>IF(G313&lt;&gt;"LIBSETS_SETTYPE_BATTLEGROUND",IF(G313&lt;&gt;"LIBSETS_SETTYPE_SPECIAL",IF(AS313&lt;&gt;"",VLOOKUP(AS313,'ESO zone constants'!$D$2:$H$4950,5,FALSE),""),""),"")</f>
        <v/>
      </c>
      <c r="AT313" s="40"/>
      <c r="AU313" s="40"/>
      <c r="AV313" s="40"/>
      <c r="AW313" s="21" t="str">
        <f t="shared" si="25"/>
        <v>[360] = {wayshrines={-1,-1,-1,}, dlcId=DLC_CLOCKWORK_CITY</v>
      </c>
      <c r="AX313" s="21" t="str">
        <f t="shared" si="26"/>
        <v>, zoneIds={1000}, veteran=true</v>
      </c>
      <c r="AY313" s="21" t="str">
        <f t="shared" si="27"/>
        <v>, setType=LIBSETS_SETTYPE_TRIAL</v>
      </c>
      <c r="AZ313" s="21" t="str">
        <f t="shared" si="28"/>
        <v>, dropMechanic={LIBSETS_DROP_MECHANIC_MONSTER_NAME}, dropMechanicNames={}},</v>
      </c>
      <c r="BA313" s="21" t="str">
        <f t="shared" si="29"/>
        <v xml:space="preserve"> --Piercing Spray (Perfected) / Durchdringende Salve (vollendet)   [Asylum Sanctorium]</v>
      </c>
    </row>
    <row r="314" spans="1:53" x14ac:dyDescent="0.25">
      <c r="A314" s="12">
        <v>361</v>
      </c>
      <c r="B314" t="s">
        <v>1305</v>
      </c>
      <c r="C314" t="s">
        <v>1306</v>
      </c>
      <c r="D314" s="3">
        <f t="shared" si="24"/>
        <v>361</v>
      </c>
      <c r="G314" s="8" t="s">
        <v>1656</v>
      </c>
      <c r="I314" t="s">
        <v>98</v>
      </c>
      <c r="J314" t="s">
        <v>97</v>
      </c>
      <c r="K314">
        <v>-1</v>
      </c>
      <c r="L314">
        <v>-1</v>
      </c>
      <c r="M314">
        <v>-1</v>
      </c>
      <c r="N314">
        <v>0</v>
      </c>
      <c r="O314" s="70" t="s">
        <v>667</v>
      </c>
      <c r="P314" s="3">
        <f>IF(AND(G314&lt;&gt;"LIBSETS_SETTYPE_BATTLEGROUND",G314&lt;&gt;"LIBSETS_SETTYPE_SPECIAL",G314&lt;&gt;"LIBSETS_SETTYPE_MYTHIC"), IF(Q314&lt;&gt;"",VLOOKUP(Q314,'ESO zone constants'!$D$2:$H$4950,5,FALSE),""),"")</f>
        <v>1000</v>
      </c>
      <c r="Q314" t="str">
        <f>IF(OR(K314="",K314&lt;=0,ISERROR(K314)),IF(AND(O314&lt;&gt;"",NOT(ISERROR(O314))),O314, ""),VLOOKUP(K314,'ESO wayshrine node constants'!$A$3:$D$10003,4,FALSE))</f>
        <v>Asylum Sanctorium</v>
      </c>
      <c r="S314" s="19" t="str">
        <f>IF(AND(R314&lt;&gt;"",NOT(ISERROR(R314))),R314,IF(P314&lt;&gt;"",IF(NOT(ISERROR(VLOOKUP(P314,'ESO Dungeon constants'!$D$3:$H$9999,5,FALSE))),VLOOKUP(P314,'ESO Dungeon constants'!$D$3:$I$9999,6,FALSE),VLOOKUP(P314,'ESO zone constants'!$H$2:$K$9984,4,FALSE)),""))</f>
        <v>DLC_CLOCKWORK_CITY</v>
      </c>
      <c r="T314" s="3" t="str">
        <f>IF(S314&lt;&gt;"",VLOOKUP(S314,'LibSets constants'!$B$4:$C$1000,2,FALSE),"")</f>
        <v>Clockwork City</v>
      </c>
      <c r="U314" s="33" t="s">
        <v>1726</v>
      </c>
      <c r="V314" s="40" t="s">
        <v>1594</v>
      </c>
      <c r="W314" s="40"/>
      <c r="X314" s="3" t="str">
        <f>IF(G314&lt;&gt;"LIBSETS_SETTYPE_BATTLEGROUND",IF(G314&lt;&gt;"LIBSETS_SETTYPE_SPECIAL",IF(Y314&lt;&gt;"",VLOOKUP(Y314,'ESO zone constants'!$D$2:$H$4950,5,FALSE),""),""),"")</f>
        <v/>
      </c>
      <c r="Z314" s="40"/>
      <c r="AA314" s="40"/>
      <c r="AB314" s="40"/>
      <c r="AC314" s="3" t="str">
        <f>IF(G314&lt;&gt;"LIBSETS_SETTYPE_BATTLEGROUND",IF(G314&lt;&gt;"LIBSETS_SETTYPE_SPECIAL",IF(AD314&lt;&gt;"",VLOOKUP(AD314,'ESO zone constants'!$D$2:$H$4950,5,FALSE),""),""),"")</f>
        <v/>
      </c>
      <c r="AE314" s="40"/>
      <c r="AF314" s="40"/>
      <c r="AG314" s="40"/>
      <c r="AH314" s="3" t="str">
        <f>IF(G314&lt;&gt;"LIBSETS_SETTYPE_BATTLEGROUND",IF(G314&lt;&gt;"LIBSETS_SETTYPE_SPECIAL",IF(AI314&lt;&gt;"",VLOOKUP(AI314,'ESO zone constants'!$D$2:$H$4950,5,FALSE),""),""),"")</f>
        <v/>
      </c>
      <c r="AJ314" s="40"/>
      <c r="AK314" s="40"/>
      <c r="AL314" s="40"/>
      <c r="AM314" s="3" t="str">
        <f>IF(G314&lt;&gt;"LIBSETS_SETTYPE_BATTLEGROUND",IF(G314&lt;&gt;"LIBSETS_SETTYPE_SPECIAL",IF(AN314&lt;&gt;"",VLOOKUP(AN314,'ESO zone constants'!$D$2:$H$4950,5,FALSE),""),""),"")</f>
        <v/>
      </c>
      <c r="AO314" s="40"/>
      <c r="AP314" s="40"/>
      <c r="AQ314" s="40"/>
      <c r="AR314" s="3" t="str">
        <f>IF(G314&lt;&gt;"LIBSETS_SETTYPE_BATTLEGROUND",IF(G314&lt;&gt;"LIBSETS_SETTYPE_SPECIAL",IF(AS314&lt;&gt;"",VLOOKUP(AS314,'ESO zone constants'!$D$2:$H$4950,5,FALSE),""),""),"")</f>
        <v/>
      </c>
      <c r="AT314" s="40"/>
      <c r="AU314" s="40"/>
      <c r="AV314" s="40"/>
      <c r="AW314" s="21" t="str">
        <f t="shared" si="25"/>
        <v>[361] = {wayshrines={-1,-1,-1,}, dlcId=DLC_CLOCKWORK_CITY</v>
      </c>
      <c r="AX314" s="21" t="str">
        <f t="shared" si="26"/>
        <v>, zoneIds={1000}, veteran=true</v>
      </c>
      <c r="AY314" s="21" t="str">
        <f t="shared" si="27"/>
        <v>, setType=LIBSETS_SETTYPE_TRIAL</v>
      </c>
      <c r="AZ314" s="21" t="str">
        <f t="shared" si="28"/>
        <v>, dropMechanic={LIBSETS_DROP_MECHANIC_MONSTER_NAME}, dropMechanicNames={['en']='Last Boss (veteran)'}},</v>
      </c>
      <c r="BA314" s="21" t="str">
        <f t="shared" si="29"/>
        <v xml:space="preserve"> --Concentrated Force (Perfected) / Konzentrierte Kraft (vollendet)   [Asylum Sanctorium]</v>
      </c>
    </row>
    <row r="315" spans="1:53" x14ac:dyDescent="0.25">
      <c r="A315" s="12">
        <v>362</v>
      </c>
      <c r="B315" t="s">
        <v>1307</v>
      </c>
      <c r="C315" t="s">
        <v>1308</v>
      </c>
      <c r="D315" s="3">
        <f t="shared" si="24"/>
        <v>362</v>
      </c>
      <c r="G315" s="8" t="s">
        <v>1656</v>
      </c>
      <c r="I315" t="s">
        <v>98</v>
      </c>
      <c r="J315" t="s">
        <v>97</v>
      </c>
      <c r="K315">
        <v>-1</v>
      </c>
      <c r="L315">
        <v>-1</v>
      </c>
      <c r="M315">
        <v>-1</v>
      </c>
      <c r="N315">
        <v>0</v>
      </c>
      <c r="O315" s="70" t="s">
        <v>667</v>
      </c>
      <c r="P315" s="3">
        <f>IF(AND(G315&lt;&gt;"LIBSETS_SETTYPE_BATTLEGROUND",G315&lt;&gt;"LIBSETS_SETTYPE_SPECIAL",G315&lt;&gt;"LIBSETS_SETTYPE_MYTHIC"), IF(Q315&lt;&gt;"",VLOOKUP(Q315,'ESO zone constants'!$D$2:$H$4950,5,FALSE),""),"")</f>
        <v>1000</v>
      </c>
      <c r="Q315" t="str">
        <f>IF(OR(K315="",K315&lt;=0,ISERROR(K315)),IF(AND(O315&lt;&gt;"",NOT(ISERROR(O315))),O315, ""),VLOOKUP(K315,'ESO wayshrine node constants'!$A$3:$D$10003,4,FALSE))</f>
        <v>Asylum Sanctorium</v>
      </c>
      <c r="S315" s="19" t="str">
        <f>IF(AND(R315&lt;&gt;"",NOT(ISERROR(R315))),R315,IF(P315&lt;&gt;"",IF(NOT(ISERROR(VLOOKUP(P315,'ESO Dungeon constants'!$D$3:$H$9999,5,FALSE))),VLOOKUP(P315,'ESO Dungeon constants'!$D$3:$I$9999,6,FALSE),VLOOKUP(P315,'ESO zone constants'!$H$2:$K$9984,4,FALSE)),""))</f>
        <v>DLC_CLOCKWORK_CITY</v>
      </c>
      <c r="T315" s="3" t="str">
        <f>IF(S315&lt;&gt;"",VLOOKUP(S315,'LibSets constants'!$B$4:$C$1000,2,FALSE),"")</f>
        <v>Clockwork City</v>
      </c>
      <c r="U315" s="33" t="s">
        <v>1726</v>
      </c>
      <c r="V315" s="40"/>
      <c r="W315" s="40"/>
      <c r="X315" s="3" t="str">
        <f>IF(G315&lt;&gt;"LIBSETS_SETTYPE_BATTLEGROUND",IF(G315&lt;&gt;"LIBSETS_SETTYPE_SPECIAL",IF(Y315&lt;&gt;"",VLOOKUP(Y315,'ESO zone constants'!$D$2:$H$4950,5,FALSE),""),""),"")</f>
        <v/>
      </c>
      <c r="Z315" s="40"/>
      <c r="AA315" s="40"/>
      <c r="AB315" s="40"/>
      <c r="AC315" s="3" t="str">
        <f>IF(G315&lt;&gt;"LIBSETS_SETTYPE_BATTLEGROUND",IF(G315&lt;&gt;"LIBSETS_SETTYPE_SPECIAL",IF(AD315&lt;&gt;"",VLOOKUP(AD315,'ESO zone constants'!$D$2:$H$4950,5,FALSE),""),""),"")</f>
        <v/>
      </c>
      <c r="AE315" s="40"/>
      <c r="AF315" s="40"/>
      <c r="AG315" s="40"/>
      <c r="AH315" s="3" t="str">
        <f>IF(G315&lt;&gt;"LIBSETS_SETTYPE_BATTLEGROUND",IF(G315&lt;&gt;"LIBSETS_SETTYPE_SPECIAL",IF(AI315&lt;&gt;"",VLOOKUP(AI315,'ESO zone constants'!$D$2:$H$4950,5,FALSE),""),""),"")</f>
        <v/>
      </c>
      <c r="AJ315" s="40"/>
      <c r="AK315" s="40"/>
      <c r="AL315" s="40"/>
      <c r="AM315" s="3" t="str">
        <f>IF(G315&lt;&gt;"LIBSETS_SETTYPE_BATTLEGROUND",IF(G315&lt;&gt;"LIBSETS_SETTYPE_SPECIAL",IF(AN315&lt;&gt;"",VLOOKUP(AN315,'ESO zone constants'!$D$2:$H$4950,5,FALSE),""),""),"")</f>
        <v/>
      </c>
      <c r="AO315" s="40"/>
      <c r="AP315" s="40"/>
      <c r="AQ315" s="40"/>
      <c r="AR315" s="3" t="str">
        <f>IF(G315&lt;&gt;"LIBSETS_SETTYPE_BATTLEGROUND",IF(G315&lt;&gt;"LIBSETS_SETTYPE_SPECIAL",IF(AS315&lt;&gt;"",VLOOKUP(AS315,'ESO zone constants'!$D$2:$H$4950,5,FALSE),""),""),"")</f>
        <v/>
      </c>
      <c r="AT315" s="40"/>
      <c r="AU315" s="40"/>
      <c r="AV315" s="40"/>
      <c r="AW315" s="21" t="str">
        <f t="shared" si="25"/>
        <v>[362] = {wayshrines={-1,-1,-1,}, dlcId=DLC_CLOCKWORK_CITY</v>
      </c>
      <c r="AX315" s="21" t="str">
        <f t="shared" si="26"/>
        <v>, zoneIds={1000}, veteran=true</v>
      </c>
      <c r="AY315" s="21" t="str">
        <f t="shared" si="27"/>
        <v>, setType=LIBSETS_SETTYPE_TRIAL</v>
      </c>
      <c r="AZ315" s="21" t="str">
        <f t="shared" si="28"/>
        <v>, dropMechanic={LIBSETS_DROP_MECHANIC_MONSTER_NAME}, dropMechanicNames={}},</v>
      </c>
      <c r="BA315" s="21" t="str">
        <f t="shared" si="29"/>
        <v xml:space="preserve"> --Timeless Blessing (Perfected) / Zeitloser Segen (vollendet)   [Asylum Sanctorium]</v>
      </c>
    </row>
    <row r="316" spans="1:53" x14ac:dyDescent="0.25">
      <c r="A316" s="12">
        <v>363</v>
      </c>
      <c r="B316" t="s">
        <v>1309</v>
      </c>
      <c r="C316" t="s">
        <v>1310</v>
      </c>
      <c r="D316" s="3">
        <f t="shared" si="24"/>
        <v>363</v>
      </c>
      <c r="G316" s="8" t="s">
        <v>1656</v>
      </c>
      <c r="I316" t="s">
        <v>97</v>
      </c>
      <c r="J316" t="s">
        <v>97</v>
      </c>
      <c r="K316">
        <v>-1</v>
      </c>
      <c r="L316">
        <v>-1</v>
      </c>
      <c r="M316">
        <v>-1</v>
      </c>
      <c r="N316">
        <v>0</v>
      </c>
      <c r="O316" s="70" t="s">
        <v>667</v>
      </c>
      <c r="P316" s="3">
        <f>IF(AND(G316&lt;&gt;"LIBSETS_SETTYPE_BATTLEGROUND",G316&lt;&gt;"LIBSETS_SETTYPE_SPECIAL",G316&lt;&gt;"LIBSETS_SETTYPE_MYTHIC"), IF(Q316&lt;&gt;"",VLOOKUP(Q316,'ESO zone constants'!$D$2:$H$4950,5,FALSE),""),"")</f>
        <v>1000</v>
      </c>
      <c r="Q316" t="str">
        <f>IF(OR(K316="",K316&lt;=0,ISERROR(K316)),IF(AND(O316&lt;&gt;"",NOT(ISERROR(O316))),O316, ""),VLOOKUP(K316,'ESO wayshrine node constants'!$A$3:$D$10003,4,FALSE))</f>
        <v>Asylum Sanctorium</v>
      </c>
      <c r="S316" s="19" t="str">
        <f>IF(AND(R316&lt;&gt;"",NOT(ISERROR(R316))),R316,IF(P316&lt;&gt;"",IF(NOT(ISERROR(VLOOKUP(P316,'ESO Dungeon constants'!$D$3:$H$9999,5,FALSE))),VLOOKUP(P316,'ESO Dungeon constants'!$D$3:$I$9999,6,FALSE),VLOOKUP(P316,'ESO zone constants'!$H$2:$K$9984,4,FALSE)),""))</f>
        <v>DLC_CLOCKWORK_CITY</v>
      </c>
      <c r="T316" s="3" t="str">
        <f>IF(S316&lt;&gt;"",VLOOKUP(S316,'LibSets constants'!$B$4:$C$1000,2,FALSE),"")</f>
        <v>Clockwork City</v>
      </c>
      <c r="U316" s="33" t="s">
        <v>1726</v>
      </c>
      <c r="V316" s="40"/>
      <c r="W316" s="40"/>
      <c r="X316" s="3" t="str">
        <f>IF(G316&lt;&gt;"LIBSETS_SETTYPE_BATTLEGROUND",IF(G316&lt;&gt;"LIBSETS_SETTYPE_SPECIAL",IF(Y316&lt;&gt;"",VLOOKUP(Y316,'ESO zone constants'!$D$2:$H$4950,5,FALSE),""),""),"")</f>
        <v/>
      </c>
      <c r="Z316" s="40"/>
      <c r="AA316" s="40"/>
      <c r="AB316" s="40"/>
      <c r="AC316" s="3" t="str">
        <f>IF(G316&lt;&gt;"LIBSETS_SETTYPE_BATTLEGROUND",IF(G316&lt;&gt;"LIBSETS_SETTYPE_SPECIAL",IF(AD316&lt;&gt;"",VLOOKUP(AD316,'ESO zone constants'!$D$2:$H$4950,5,FALSE),""),""),"")</f>
        <v/>
      </c>
      <c r="AE316" s="40"/>
      <c r="AF316" s="40"/>
      <c r="AG316" s="40"/>
      <c r="AH316" s="3" t="str">
        <f>IF(G316&lt;&gt;"LIBSETS_SETTYPE_BATTLEGROUND",IF(G316&lt;&gt;"LIBSETS_SETTYPE_SPECIAL",IF(AI316&lt;&gt;"",VLOOKUP(AI316,'ESO zone constants'!$D$2:$H$4950,5,FALSE),""),""),"")</f>
        <v/>
      </c>
      <c r="AJ316" s="40"/>
      <c r="AK316" s="40"/>
      <c r="AL316" s="40"/>
      <c r="AM316" s="3" t="str">
        <f>IF(G316&lt;&gt;"LIBSETS_SETTYPE_BATTLEGROUND",IF(G316&lt;&gt;"LIBSETS_SETTYPE_SPECIAL",IF(AN316&lt;&gt;"",VLOOKUP(AN316,'ESO zone constants'!$D$2:$H$4950,5,FALSE),""),""),"")</f>
        <v/>
      </c>
      <c r="AO316" s="40"/>
      <c r="AP316" s="40"/>
      <c r="AQ316" s="40"/>
      <c r="AR316" s="3" t="str">
        <f>IF(G316&lt;&gt;"LIBSETS_SETTYPE_BATTLEGROUND",IF(G316&lt;&gt;"LIBSETS_SETTYPE_SPECIAL",IF(AS316&lt;&gt;"",VLOOKUP(AS316,'ESO zone constants'!$D$2:$H$4950,5,FALSE),""),""),"")</f>
        <v/>
      </c>
      <c r="AT316" s="40"/>
      <c r="AU316" s="40"/>
      <c r="AV316" s="40"/>
      <c r="AW316" s="21" t="str">
        <f t="shared" si="25"/>
        <v>[363] = {wayshrines={-1,-1,-1,}, dlcId=DLC_CLOCKWORK_CITY</v>
      </c>
      <c r="AX316" s="21" t="str">
        <f t="shared" si="26"/>
        <v>, zoneIds={1000}, veteran=false</v>
      </c>
      <c r="AY316" s="21" t="str">
        <f t="shared" si="27"/>
        <v>, setType=LIBSETS_SETTYPE_TRIAL</v>
      </c>
      <c r="AZ316" s="21" t="str">
        <f t="shared" si="28"/>
        <v>, dropMechanic={LIBSETS_DROP_MECHANIC_MONSTER_NAME}, dropMechanicNames={}},</v>
      </c>
      <c r="BA316" s="21" t="str">
        <f t="shared" si="29"/>
        <v xml:space="preserve"> --Disciplined Slash / Disziplinierter Schnitt   [Asylum Sanctorium]</v>
      </c>
    </row>
    <row r="317" spans="1:53" x14ac:dyDescent="0.25">
      <c r="A317" s="12">
        <v>364</v>
      </c>
      <c r="B317" t="s">
        <v>1311</v>
      </c>
      <c r="C317" t="s">
        <v>1311</v>
      </c>
      <c r="D317" s="3">
        <f t="shared" si="24"/>
        <v>364</v>
      </c>
      <c r="G317" s="8" t="s">
        <v>1656</v>
      </c>
      <c r="I317" t="s">
        <v>97</v>
      </c>
      <c r="J317" t="s">
        <v>97</v>
      </c>
      <c r="K317">
        <v>-1</v>
      </c>
      <c r="L317">
        <v>-1</v>
      </c>
      <c r="M317">
        <v>-1</v>
      </c>
      <c r="N317">
        <v>0</v>
      </c>
      <c r="O317" s="70" t="s">
        <v>667</v>
      </c>
      <c r="P317" s="3">
        <f>IF(AND(G317&lt;&gt;"LIBSETS_SETTYPE_BATTLEGROUND",G317&lt;&gt;"LIBSETS_SETTYPE_SPECIAL",G317&lt;&gt;"LIBSETS_SETTYPE_MYTHIC"), IF(Q317&lt;&gt;"",VLOOKUP(Q317,'ESO zone constants'!$D$2:$H$4950,5,FALSE),""),"")</f>
        <v>1000</v>
      </c>
      <c r="Q317" t="str">
        <f>IF(OR(K317="",K317&lt;=0,ISERROR(K317)),IF(AND(O317&lt;&gt;"",NOT(ISERROR(O317))),O317, ""),VLOOKUP(K317,'ESO wayshrine node constants'!$A$3:$D$10003,4,FALSE))</f>
        <v>Asylum Sanctorium</v>
      </c>
      <c r="S317" s="19" t="str">
        <f>IF(AND(R317&lt;&gt;"",NOT(ISERROR(R317))),R317,IF(P317&lt;&gt;"",IF(NOT(ISERROR(VLOOKUP(P317,'ESO Dungeon constants'!$D$3:$H$9999,5,FALSE))),VLOOKUP(P317,'ESO Dungeon constants'!$D$3:$I$9999,6,FALSE),VLOOKUP(P317,'ESO zone constants'!$H$2:$K$9984,4,FALSE)),""))</f>
        <v>DLC_CLOCKWORK_CITY</v>
      </c>
      <c r="T317" s="3" t="str">
        <f>IF(S317&lt;&gt;"",VLOOKUP(S317,'LibSets constants'!$B$4:$C$1000,2,FALSE),"")</f>
        <v>Clockwork City</v>
      </c>
      <c r="U317" s="33" t="s">
        <v>1726</v>
      </c>
      <c r="V317" s="40"/>
      <c r="W317" s="40"/>
      <c r="X317" s="3" t="str">
        <f>IF(G317&lt;&gt;"LIBSETS_SETTYPE_BATTLEGROUND",IF(G317&lt;&gt;"LIBSETS_SETTYPE_SPECIAL",IF(Y317&lt;&gt;"",VLOOKUP(Y317,'ESO zone constants'!$D$2:$H$4950,5,FALSE),""),""),"")</f>
        <v/>
      </c>
      <c r="Z317" s="40"/>
      <c r="AA317" s="40"/>
      <c r="AB317" s="40"/>
      <c r="AC317" s="3" t="str">
        <f>IF(G317&lt;&gt;"LIBSETS_SETTYPE_BATTLEGROUND",IF(G317&lt;&gt;"LIBSETS_SETTYPE_SPECIAL",IF(AD317&lt;&gt;"",VLOOKUP(AD317,'ESO zone constants'!$D$2:$H$4950,5,FALSE),""),""),"")</f>
        <v/>
      </c>
      <c r="AE317" s="40"/>
      <c r="AF317" s="40"/>
      <c r="AG317" s="40"/>
      <c r="AH317" s="3" t="str">
        <f>IF(G317&lt;&gt;"LIBSETS_SETTYPE_BATTLEGROUND",IF(G317&lt;&gt;"LIBSETS_SETTYPE_SPECIAL",IF(AI317&lt;&gt;"",VLOOKUP(AI317,'ESO zone constants'!$D$2:$H$4950,5,FALSE),""),""),"")</f>
        <v/>
      </c>
      <c r="AJ317" s="40"/>
      <c r="AK317" s="40"/>
      <c r="AL317" s="40"/>
      <c r="AM317" s="3" t="str">
        <f>IF(G317&lt;&gt;"LIBSETS_SETTYPE_BATTLEGROUND",IF(G317&lt;&gt;"LIBSETS_SETTYPE_SPECIAL",IF(AN317&lt;&gt;"",VLOOKUP(AN317,'ESO zone constants'!$D$2:$H$4950,5,FALSE),""),""),"")</f>
        <v/>
      </c>
      <c r="AO317" s="40"/>
      <c r="AP317" s="40"/>
      <c r="AQ317" s="40"/>
      <c r="AR317" s="3" t="str">
        <f>IF(G317&lt;&gt;"LIBSETS_SETTYPE_BATTLEGROUND",IF(G317&lt;&gt;"LIBSETS_SETTYPE_SPECIAL",IF(AS317&lt;&gt;"",VLOOKUP(AS317,'ESO zone constants'!$D$2:$H$4950,5,FALSE),""),""),"")</f>
        <v/>
      </c>
      <c r="AT317" s="40"/>
      <c r="AU317" s="40"/>
      <c r="AV317" s="40"/>
      <c r="AW317" s="21" t="str">
        <f t="shared" si="25"/>
        <v>[364] = {wayshrines={-1,-1,-1,}, dlcId=DLC_CLOCKWORK_CITY</v>
      </c>
      <c r="AX317" s="21" t="str">
        <f t="shared" si="26"/>
        <v>, zoneIds={1000}, veteran=false</v>
      </c>
      <c r="AY317" s="21" t="str">
        <f t="shared" si="27"/>
        <v>, setType=LIBSETS_SETTYPE_TRIAL</v>
      </c>
      <c r="AZ317" s="21" t="str">
        <f t="shared" si="28"/>
        <v>, dropMechanic={LIBSETS_DROP_MECHANIC_MONSTER_NAME}, dropMechanicNames={}},</v>
      </c>
      <c r="BA317" s="21" t="str">
        <f t="shared" si="29"/>
        <v xml:space="preserve"> --Defensive Position / Defensive Position   [Asylum Sanctorium]</v>
      </c>
    </row>
    <row r="318" spans="1:53" x14ac:dyDescent="0.25">
      <c r="A318" s="12">
        <v>365</v>
      </c>
      <c r="B318" t="s">
        <v>1312</v>
      </c>
      <c r="C318" t="s">
        <v>1313</v>
      </c>
      <c r="D318" s="3">
        <f t="shared" si="24"/>
        <v>365</v>
      </c>
      <c r="G318" s="8" t="s">
        <v>1656</v>
      </c>
      <c r="I318" t="s">
        <v>97</v>
      </c>
      <c r="J318" t="s">
        <v>97</v>
      </c>
      <c r="K318">
        <v>-1</v>
      </c>
      <c r="L318">
        <v>-1</v>
      </c>
      <c r="M318">
        <v>-1</v>
      </c>
      <c r="N318">
        <v>0</v>
      </c>
      <c r="O318" s="70" t="s">
        <v>667</v>
      </c>
      <c r="P318" s="3">
        <f>IF(AND(G318&lt;&gt;"LIBSETS_SETTYPE_BATTLEGROUND",G318&lt;&gt;"LIBSETS_SETTYPE_SPECIAL",G318&lt;&gt;"LIBSETS_SETTYPE_MYTHIC"), IF(Q318&lt;&gt;"",VLOOKUP(Q318,'ESO zone constants'!$D$2:$H$4950,5,FALSE),""),"")</f>
        <v>1000</v>
      </c>
      <c r="Q318" t="str">
        <f>IF(OR(K318="",K318&lt;=0,ISERROR(K318)),IF(AND(O318&lt;&gt;"",NOT(ISERROR(O318))),O318, ""),VLOOKUP(K318,'ESO wayshrine node constants'!$A$3:$D$10003,4,FALSE))</f>
        <v>Asylum Sanctorium</v>
      </c>
      <c r="S318" s="19" t="str">
        <f>IF(AND(R318&lt;&gt;"",NOT(ISERROR(R318))),R318,IF(P318&lt;&gt;"",IF(NOT(ISERROR(VLOOKUP(P318,'ESO Dungeon constants'!$D$3:$H$9999,5,FALSE))),VLOOKUP(P318,'ESO Dungeon constants'!$D$3:$I$9999,6,FALSE),VLOOKUP(P318,'ESO zone constants'!$H$2:$K$9984,4,FALSE)),""))</f>
        <v>DLC_CLOCKWORK_CITY</v>
      </c>
      <c r="T318" s="3" t="str">
        <f>IF(S318&lt;&gt;"",VLOOKUP(S318,'LibSets constants'!$B$4:$C$1000,2,FALSE),"")</f>
        <v>Clockwork City</v>
      </c>
      <c r="U318" s="33" t="s">
        <v>1726</v>
      </c>
      <c r="V318" s="40" t="s">
        <v>1593</v>
      </c>
      <c r="W318" s="40"/>
      <c r="X318" s="3" t="str">
        <f>IF(G318&lt;&gt;"LIBSETS_SETTYPE_BATTLEGROUND",IF(G318&lt;&gt;"LIBSETS_SETTYPE_SPECIAL",IF(Y318&lt;&gt;"",VLOOKUP(Y318,'ESO zone constants'!$D$2:$H$4950,5,FALSE),""),""),"")</f>
        <v/>
      </c>
      <c r="Z318" s="40"/>
      <c r="AA318" s="40"/>
      <c r="AB318" s="40"/>
      <c r="AC318" s="3" t="str">
        <f>IF(G318&lt;&gt;"LIBSETS_SETTYPE_BATTLEGROUND",IF(G318&lt;&gt;"LIBSETS_SETTYPE_SPECIAL",IF(AD318&lt;&gt;"",VLOOKUP(AD318,'ESO zone constants'!$D$2:$H$4950,5,FALSE),""),""),"")</f>
        <v/>
      </c>
      <c r="AE318" s="40"/>
      <c r="AF318" s="40"/>
      <c r="AG318" s="40"/>
      <c r="AH318" s="3" t="str">
        <f>IF(G318&lt;&gt;"LIBSETS_SETTYPE_BATTLEGROUND",IF(G318&lt;&gt;"LIBSETS_SETTYPE_SPECIAL",IF(AI318&lt;&gt;"",VLOOKUP(AI318,'ESO zone constants'!$D$2:$H$4950,5,FALSE),""),""),"")</f>
        <v/>
      </c>
      <c r="AJ318" s="40"/>
      <c r="AK318" s="40"/>
      <c r="AL318" s="40"/>
      <c r="AM318" s="3" t="str">
        <f>IF(G318&lt;&gt;"LIBSETS_SETTYPE_BATTLEGROUND",IF(G318&lt;&gt;"LIBSETS_SETTYPE_SPECIAL",IF(AN318&lt;&gt;"",VLOOKUP(AN318,'ESO zone constants'!$D$2:$H$4950,5,FALSE),""),""),"")</f>
        <v/>
      </c>
      <c r="AO318" s="40"/>
      <c r="AP318" s="40"/>
      <c r="AQ318" s="40"/>
      <c r="AR318" s="3" t="str">
        <f>IF(G318&lt;&gt;"LIBSETS_SETTYPE_BATTLEGROUND",IF(G318&lt;&gt;"LIBSETS_SETTYPE_SPECIAL",IF(AS318&lt;&gt;"",VLOOKUP(AS318,'ESO zone constants'!$D$2:$H$4950,5,FALSE),""),""),"")</f>
        <v/>
      </c>
      <c r="AT318" s="40"/>
      <c r="AU318" s="40"/>
      <c r="AV318" s="40"/>
      <c r="AW318" s="21" t="str">
        <f t="shared" si="25"/>
        <v>[365] = {wayshrines={-1,-1,-1,}, dlcId=DLC_CLOCKWORK_CITY</v>
      </c>
      <c r="AX318" s="21" t="str">
        <f t="shared" si="26"/>
        <v>, zoneIds={1000}, veteran=false</v>
      </c>
      <c r="AY318" s="21" t="str">
        <f t="shared" si="27"/>
        <v>, setType=LIBSETS_SETTYPE_TRIAL</v>
      </c>
      <c r="AZ318" s="21" t="str">
        <f t="shared" si="28"/>
        <v>, dropMechanic={LIBSETS_DROP_MECHANIC_MONSTER_NAME}, dropMechanicNames={['en']='Last Boss (normal)'}},</v>
      </c>
      <c r="BA318" s="21" t="str">
        <f t="shared" si="29"/>
        <v xml:space="preserve"> --Chaotic Whirlwind / Chaotischer Wirbelwind   [Asylum Sanctorium]</v>
      </c>
    </row>
    <row r="319" spans="1:53" x14ac:dyDescent="0.25">
      <c r="A319" s="12">
        <v>366</v>
      </c>
      <c r="B319" t="s">
        <v>1314</v>
      </c>
      <c r="C319" t="s">
        <v>1315</v>
      </c>
      <c r="D319" s="3">
        <f t="shared" si="24"/>
        <v>366</v>
      </c>
      <c r="G319" s="8" t="s">
        <v>1656</v>
      </c>
      <c r="I319" t="s">
        <v>97</v>
      </c>
      <c r="J319" t="s">
        <v>97</v>
      </c>
      <c r="K319">
        <v>-1</v>
      </c>
      <c r="L319">
        <v>-1</v>
      </c>
      <c r="M319">
        <v>-1</v>
      </c>
      <c r="N319">
        <v>0</v>
      </c>
      <c r="O319" s="70" t="s">
        <v>667</v>
      </c>
      <c r="P319" s="3">
        <f>IF(AND(G319&lt;&gt;"LIBSETS_SETTYPE_BATTLEGROUND",G319&lt;&gt;"LIBSETS_SETTYPE_SPECIAL",G319&lt;&gt;"LIBSETS_SETTYPE_MYTHIC"), IF(Q319&lt;&gt;"",VLOOKUP(Q319,'ESO zone constants'!$D$2:$H$4950,5,FALSE),""),"")</f>
        <v>1000</v>
      </c>
      <c r="Q319" t="str">
        <f>IF(OR(K319="",K319&lt;=0,ISERROR(K319)),IF(AND(O319&lt;&gt;"",NOT(ISERROR(O319))),O319, ""),VLOOKUP(K319,'ESO wayshrine node constants'!$A$3:$D$10003,4,FALSE))</f>
        <v>Asylum Sanctorium</v>
      </c>
      <c r="S319" s="19" t="str">
        <f>IF(AND(R319&lt;&gt;"",NOT(ISERROR(R319))),R319,IF(P319&lt;&gt;"",IF(NOT(ISERROR(VLOOKUP(P319,'ESO Dungeon constants'!$D$3:$H$9999,5,FALSE))),VLOOKUP(P319,'ESO Dungeon constants'!$D$3:$I$9999,6,FALSE),VLOOKUP(P319,'ESO zone constants'!$H$2:$K$9984,4,FALSE)),""))</f>
        <v>DLC_CLOCKWORK_CITY</v>
      </c>
      <c r="T319" s="3" t="str">
        <f>IF(S319&lt;&gt;"",VLOOKUP(S319,'LibSets constants'!$B$4:$C$1000,2,FALSE),"")</f>
        <v>Clockwork City</v>
      </c>
      <c r="U319" s="33" t="s">
        <v>1726</v>
      </c>
      <c r="V319" s="40"/>
      <c r="W319" s="40"/>
      <c r="X319" s="3" t="str">
        <f>IF(G319&lt;&gt;"LIBSETS_SETTYPE_BATTLEGROUND",IF(G319&lt;&gt;"LIBSETS_SETTYPE_SPECIAL",IF(Y319&lt;&gt;"",VLOOKUP(Y319,'ESO zone constants'!$D$2:$H$4950,5,FALSE),""),""),"")</f>
        <v/>
      </c>
      <c r="Z319" s="40"/>
      <c r="AA319" s="40"/>
      <c r="AB319" s="40"/>
      <c r="AC319" s="3" t="str">
        <f>IF(G319&lt;&gt;"LIBSETS_SETTYPE_BATTLEGROUND",IF(G319&lt;&gt;"LIBSETS_SETTYPE_SPECIAL",IF(AD319&lt;&gt;"",VLOOKUP(AD319,'ESO zone constants'!$D$2:$H$4950,5,FALSE),""),""),"")</f>
        <v/>
      </c>
      <c r="AE319" s="40"/>
      <c r="AF319" s="40"/>
      <c r="AG319" s="40"/>
      <c r="AH319" s="3" t="str">
        <f>IF(G319&lt;&gt;"LIBSETS_SETTYPE_BATTLEGROUND",IF(G319&lt;&gt;"LIBSETS_SETTYPE_SPECIAL",IF(AI319&lt;&gt;"",VLOOKUP(AI319,'ESO zone constants'!$D$2:$H$4950,5,FALSE),""),""),"")</f>
        <v/>
      </c>
      <c r="AJ319" s="40"/>
      <c r="AK319" s="40"/>
      <c r="AL319" s="40"/>
      <c r="AM319" s="3" t="str">
        <f>IF(G319&lt;&gt;"LIBSETS_SETTYPE_BATTLEGROUND",IF(G319&lt;&gt;"LIBSETS_SETTYPE_SPECIAL",IF(AN319&lt;&gt;"",VLOOKUP(AN319,'ESO zone constants'!$D$2:$H$4950,5,FALSE),""),""),"")</f>
        <v/>
      </c>
      <c r="AO319" s="40"/>
      <c r="AP319" s="40"/>
      <c r="AQ319" s="40"/>
      <c r="AR319" s="3" t="str">
        <f>IF(G319&lt;&gt;"LIBSETS_SETTYPE_BATTLEGROUND",IF(G319&lt;&gt;"LIBSETS_SETTYPE_SPECIAL",IF(AS319&lt;&gt;"",VLOOKUP(AS319,'ESO zone constants'!$D$2:$H$4950,5,FALSE),""),""),"")</f>
        <v/>
      </c>
      <c r="AT319" s="40"/>
      <c r="AU319" s="40"/>
      <c r="AV319" s="40"/>
      <c r="AW319" s="21" t="str">
        <f t="shared" si="25"/>
        <v>[366] = {wayshrines={-1,-1,-1,}, dlcId=DLC_CLOCKWORK_CITY</v>
      </c>
      <c r="AX319" s="21" t="str">
        <f t="shared" si="26"/>
        <v>, zoneIds={1000}, veteran=false</v>
      </c>
      <c r="AY319" s="21" t="str">
        <f t="shared" si="27"/>
        <v>, setType=LIBSETS_SETTYPE_TRIAL</v>
      </c>
      <c r="AZ319" s="21" t="str">
        <f t="shared" si="28"/>
        <v>, dropMechanic={LIBSETS_DROP_MECHANIC_MONSTER_NAME}, dropMechanicNames={}},</v>
      </c>
      <c r="BA319" s="21" t="str">
        <f t="shared" si="29"/>
        <v xml:space="preserve"> --Piercing Spray / Durchdringende Salve   [Asylum Sanctorium]</v>
      </c>
    </row>
    <row r="320" spans="1:53" x14ac:dyDescent="0.25">
      <c r="A320" s="12">
        <v>367</v>
      </c>
      <c r="B320" t="s">
        <v>1316</v>
      </c>
      <c r="C320" t="s">
        <v>1317</v>
      </c>
      <c r="D320" s="3">
        <f t="shared" si="24"/>
        <v>367</v>
      </c>
      <c r="G320" s="8" t="s">
        <v>1656</v>
      </c>
      <c r="I320" t="s">
        <v>97</v>
      </c>
      <c r="J320" t="s">
        <v>97</v>
      </c>
      <c r="K320">
        <v>-1</v>
      </c>
      <c r="L320">
        <v>-1</v>
      </c>
      <c r="M320">
        <v>-1</v>
      </c>
      <c r="N320">
        <v>0</v>
      </c>
      <c r="O320" s="70" t="s">
        <v>667</v>
      </c>
      <c r="P320" s="3">
        <f>IF(AND(G320&lt;&gt;"LIBSETS_SETTYPE_BATTLEGROUND",G320&lt;&gt;"LIBSETS_SETTYPE_SPECIAL",G320&lt;&gt;"LIBSETS_SETTYPE_MYTHIC"), IF(Q320&lt;&gt;"",VLOOKUP(Q320,'ESO zone constants'!$D$2:$H$4950,5,FALSE),""),"")</f>
        <v>1000</v>
      </c>
      <c r="Q320" t="str">
        <f>IF(OR(K320="",K320&lt;=0,ISERROR(K320)),IF(AND(O320&lt;&gt;"",NOT(ISERROR(O320))),O320, ""),VLOOKUP(K320,'ESO wayshrine node constants'!$A$3:$D$10003,4,FALSE))</f>
        <v>Asylum Sanctorium</v>
      </c>
      <c r="S320" s="19" t="str">
        <f>IF(AND(R320&lt;&gt;"",NOT(ISERROR(R320))),R320,IF(P320&lt;&gt;"",IF(NOT(ISERROR(VLOOKUP(P320,'ESO Dungeon constants'!$D$3:$H$9999,5,FALSE))),VLOOKUP(P320,'ESO Dungeon constants'!$D$3:$I$9999,6,FALSE),VLOOKUP(P320,'ESO zone constants'!$H$2:$K$9984,4,FALSE)),""))</f>
        <v>DLC_CLOCKWORK_CITY</v>
      </c>
      <c r="T320" s="3" t="str">
        <f>IF(S320&lt;&gt;"",VLOOKUP(S320,'LibSets constants'!$B$4:$C$1000,2,FALSE),"")</f>
        <v>Clockwork City</v>
      </c>
      <c r="U320" s="33" t="s">
        <v>1726</v>
      </c>
      <c r="V320" s="40" t="s">
        <v>1593</v>
      </c>
      <c r="W320" s="40"/>
      <c r="X320" s="3" t="str">
        <f>IF(G320&lt;&gt;"LIBSETS_SETTYPE_BATTLEGROUND",IF(G320&lt;&gt;"LIBSETS_SETTYPE_SPECIAL",IF(Y320&lt;&gt;"",VLOOKUP(Y320,'ESO zone constants'!$D$2:$H$4950,5,FALSE),""),""),"")</f>
        <v/>
      </c>
      <c r="Z320" s="40"/>
      <c r="AA320" s="40"/>
      <c r="AB320" s="40"/>
      <c r="AC320" s="3" t="str">
        <f>IF(G320&lt;&gt;"LIBSETS_SETTYPE_BATTLEGROUND",IF(G320&lt;&gt;"LIBSETS_SETTYPE_SPECIAL",IF(AD320&lt;&gt;"",VLOOKUP(AD320,'ESO zone constants'!$D$2:$H$4950,5,FALSE),""),""),"")</f>
        <v/>
      </c>
      <c r="AE320" s="40"/>
      <c r="AF320" s="40"/>
      <c r="AG320" s="40"/>
      <c r="AH320" s="3" t="str">
        <f>IF(G320&lt;&gt;"LIBSETS_SETTYPE_BATTLEGROUND",IF(G320&lt;&gt;"LIBSETS_SETTYPE_SPECIAL",IF(AI320&lt;&gt;"",VLOOKUP(AI320,'ESO zone constants'!$D$2:$H$4950,5,FALSE),""),""),"")</f>
        <v/>
      </c>
      <c r="AJ320" s="40"/>
      <c r="AK320" s="40"/>
      <c r="AL320" s="40"/>
      <c r="AM320" s="3" t="str">
        <f>IF(G320&lt;&gt;"LIBSETS_SETTYPE_BATTLEGROUND",IF(G320&lt;&gt;"LIBSETS_SETTYPE_SPECIAL",IF(AN320&lt;&gt;"",VLOOKUP(AN320,'ESO zone constants'!$D$2:$H$4950,5,FALSE),""),""),"")</f>
        <v/>
      </c>
      <c r="AO320" s="40"/>
      <c r="AP320" s="40"/>
      <c r="AQ320" s="40"/>
      <c r="AR320" s="3" t="str">
        <f>IF(G320&lt;&gt;"LIBSETS_SETTYPE_BATTLEGROUND",IF(G320&lt;&gt;"LIBSETS_SETTYPE_SPECIAL",IF(AS320&lt;&gt;"",VLOOKUP(AS320,'ESO zone constants'!$D$2:$H$4950,5,FALSE),""),""),"")</f>
        <v/>
      </c>
      <c r="AT320" s="40"/>
      <c r="AU320" s="40"/>
      <c r="AV320" s="40"/>
      <c r="AW320" s="21" t="str">
        <f t="shared" si="25"/>
        <v>[367] = {wayshrines={-1,-1,-1,}, dlcId=DLC_CLOCKWORK_CITY</v>
      </c>
      <c r="AX320" s="21" t="str">
        <f t="shared" si="26"/>
        <v>, zoneIds={1000}, veteran=false</v>
      </c>
      <c r="AY320" s="21" t="str">
        <f t="shared" si="27"/>
        <v>, setType=LIBSETS_SETTYPE_TRIAL</v>
      </c>
      <c r="AZ320" s="21" t="str">
        <f t="shared" si="28"/>
        <v>, dropMechanic={LIBSETS_DROP_MECHANIC_MONSTER_NAME}, dropMechanicNames={['en']='Last Boss (normal)'}},</v>
      </c>
      <c r="BA320" s="21" t="str">
        <f t="shared" si="29"/>
        <v xml:space="preserve"> --Concentrated Force / Konzentrierte Kraft   [Asylum Sanctorium]</v>
      </c>
    </row>
    <row r="321" spans="1:53" x14ac:dyDescent="0.25">
      <c r="A321" s="12">
        <v>368</v>
      </c>
      <c r="B321" t="s">
        <v>1318</v>
      </c>
      <c r="C321" t="s">
        <v>1319</v>
      </c>
      <c r="D321" s="3">
        <f t="shared" si="24"/>
        <v>368</v>
      </c>
      <c r="G321" s="8" t="s">
        <v>1656</v>
      </c>
      <c r="I321" t="s">
        <v>97</v>
      </c>
      <c r="J321" t="s">
        <v>97</v>
      </c>
      <c r="K321">
        <v>-1</v>
      </c>
      <c r="L321">
        <v>-1</v>
      </c>
      <c r="M321">
        <v>-1</v>
      </c>
      <c r="N321">
        <v>0</v>
      </c>
      <c r="O321" s="70" t="s">
        <v>667</v>
      </c>
      <c r="P321" s="3">
        <f>IF(AND(G321&lt;&gt;"LIBSETS_SETTYPE_BATTLEGROUND",G321&lt;&gt;"LIBSETS_SETTYPE_SPECIAL",G321&lt;&gt;"LIBSETS_SETTYPE_MYTHIC"), IF(Q321&lt;&gt;"",VLOOKUP(Q321,'ESO zone constants'!$D$2:$H$4950,5,FALSE),""),"")</f>
        <v>1000</v>
      </c>
      <c r="Q321" t="str">
        <f>IF(OR(K321="",K321&lt;=0,ISERROR(K321)),IF(AND(O321&lt;&gt;"",NOT(ISERROR(O321))),O321, ""),VLOOKUP(K321,'ESO wayshrine node constants'!$A$3:$D$10003,4,FALSE))</f>
        <v>Asylum Sanctorium</v>
      </c>
      <c r="S321" s="19" t="str">
        <f>IF(AND(R321&lt;&gt;"",NOT(ISERROR(R321))),R321,IF(P321&lt;&gt;"",IF(NOT(ISERROR(VLOOKUP(P321,'ESO Dungeon constants'!$D$3:$H$9999,5,FALSE))),VLOOKUP(P321,'ESO Dungeon constants'!$D$3:$I$9999,6,FALSE),VLOOKUP(P321,'ESO zone constants'!$H$2:$K$9984,4,FALSE)),""))</f>
        <v>DLC_CLOCKWORK_CITY</v>
      </c>
      <c r="T321" s="3" t="str">
        <f>IF(S321&lt;&gt;"",VLOOKUP(S321,'LibSets constants'!$B$4:$C$1000,2,FALSE),"")</f>
        <v>Clockwork City</v>
      </c>
      <c r="U321" s="33" t="s">
        <v>1726</v>
      </c>
      <c r="V321" s="40"/>
      <c r="W321" s="40"/>
      <c r="X321" s="3" t="str">
        <f>IF(G321&lt;&gt;"LIBSETS_SETTYPE_BATTLEGROUND",IF(G321&lt;&gt;"LIBSETS_SETTYPE_SPECIAL",IF(Y321&lt;&gt;"",VLOOKUP(Y321,'ESO zone constants'!$D$2:$H$4950,5,FALSE),""),""),"")</f>
        <v/>
      </c>
      <c r="Z321" s="40"/>
      <c r="AA321" s="40"/>
      <c r="AB321" s="40"/>
      <c r="AC321" s="3" t="str">
        <f>IF(G321&lt;&gt;"LIBSETS_SETTYPE_BATTLEGROUND",IF(G321&lt;&gt;"LIBSETS_SETTYPE_SPECIAL",IF(AD321&lt;&gt;"",VLOOKUP(AD321,'ESO zone constants'!$D$2:$H$4950,5,FALSE),""),""),"")</f>
        <v/>
      </c>
      <c r="AE321" s="40"/>
      <c r="AF321" s="40"/>
      <c r="AG321" s="40"/>
      <c r="AH321" s="3" t="str">
        <f>IF(G321&lt;&gt;"LIBSETS_SETTYPE_BATTLEGROUND",IF(G321&lt;&gt;"LIBSETS_SETTYPE_SPECIAL",IF(AI321&lt;&gt;"",VLOOKUP(AI321,'ESO zone constants'!$D$2:$H$4950,5,FALSE),""),""),"")</f>
        <v/>
      </c>
      <c r="AJ321" s="40"/>
      <c r="AK321" s="40"/>
      <c r="AL321" s="40"/>
      <c r="AM321" s="3" t="str">
        <f>IF(G321&lt;&gt;"LIBSETS_SETTYPE_BATTLEGROUND",IF(G321&lt;&gt;"LIBSETS_SETTYPE_SPECIAL",IF(AN321&lt;&gt;"",VLOOKUP(AN321,'ESO zone constants'!$D$2:$H$4950,5,FALSE),""),""),"")</f>
        <v/>
      </c>
      <c r="AO321" s="40"/>
      <c r="AP321" s="40"/>
      <c r="AQ321" s="40"/>
      <c r="AR321" s="3" t="str">
        <f>IF(G321&lt;&gt;"LIBSETS_SETTYPE_BATTLEGROUND",IF(G321&lt;&gt;"LIBSETS_SETTYPE_SPECIAL",IF(AS321&lt;&gt;"",VLOOKUP(AS321,'ESO zone constants'!$D$2:$H$4950,5,FALSE),""),""),"")</f>
        <v/>
      </c>
      <c r="AT321" s="40"/>
      <c r="AU321" s="40"/>
      <c r="AV321" s="40"/>
      <c r="AW321" s="21" t="str">
        <f t="shared" si="25"/>
        <v>[368] = {wayshrines={-1,-1,-1,}, dlcId=DLC_CLOCKWORK_CITY</v>
      </c>
      <c r="AX321" s="21" t="str">
        <f t="shared" si="26"/>
        <v>, zoneIds={1000}, veteran=false</v>
      </c>
      <c r="AY321" s="21" t="str">
        <f t="shared" si="27"/>
        <v>, setType=LIBSETS_SETTYPE_TRIAL</v>
      </c>
      <c r="AZ321" s="21" t="str">
        <f t="shared" si="28"/>
        <v>, dropMechanic={LIBSETS_DROP_MECHANIC_MONSTER_NAME}, dropMechanicNames={}},</v>
      </c>
      <c r="BA321" s="21" t="str">
        <f t="shared" si="29"/>
        <v xml:space="preserve"> --Timeless Blessing / Zeitloser Segen   [Asylum Sanctorium]</v>
      </c>
    </row>
    <row r="322" spans="1:53" x14ac:dyDescent="0.25">
      <c r="A322" s="12">
        <v>369</v>
      </c>
      <c r="B322" t="s">
        <v>1320</v>
      </c>
      <c r="C322" t="s">
        <v>1321</v>
      </c>
      <c r="D322" s="3">
        <f t="shared" si="24"/>
        <v>369</v>
      </c>
      <c r="G322" s="8" t="s">
        <v>1647</v>
      </c>
      <c r="I322" t="s">
        <v>97</v>
      </c>
      <c r="J322" t="s">
        <v>97</v>
      </c>
      <c r="K322">
        <v>-1</v>
      </c>
      <c r="L322">
        <v>-1</v>
      </c>
      <c r="M322">
        <v>-1</v>
      </c>
      <c r="N322">
        <v>0</v>
      </c>
      <c r="O322" s="70" t="s">
        <v>457</v>
      </c>
      <c r="P322" s="3">
        <f>IF(AND(G322&lt;&gt;"LIBSETS_SETTYPE_BATTLEGROUND",G322&lt;&gt;"LIBSETS_SETTYPE_SPECIAL",G322&lt;&gt;"LIBSETS_SETTYPE_MYTHIC"), IF(Q322&lt;&gt;"",VLOOKUP(Q322,'ESO zone constants'!$D$2:$H$4950,5,FALSE),""),"")</f>
        <v>677</v>
      </c>
      <c r="Q322" t="str">
        <f>IF(OR(K322="",K322&lt;=0,ISERROR(K322)),IF(AND(O322&lt;&gt;"",NOT(ISERROR(O322))),O322, ""),VLOOKUP(K322,'ESO wayshrine node constants'!$A$3:$D$10003,4,FALSE))</f>
        <v>Maelstrom Arena</v>
      </c>
      <c r="S322" s="19" t="str">
        <f>IF(AND(R322&lt;&gt;"",NOT(ISERROR(R322))),R322,IF(P322&lt;&gt;"",IF(NOT(ISERROR(VLOOKUP(P322,'ESO Dungeon constants'!$D$3:$H$9999,5,FALSE))),VLOOKUP(P322,'ESO Dungeon constants'!$D$3:$I$9999,6,FALSE),VLOOKUP(P322,'ESO zone constants'!$H$2:$K$9984,4,FALSE)),""))</f>
        <v>DLC_ORSINIUM</v>
      </c>
      <c r="T322" s="3" t="str">
        <f>IF(S322&lt;&gt;"",VLOOKUP(S322,'LibSets constants'!$B$4:$C$1000,2,FALSE),"")</f>
        <v>Orsinium</v>
      </c>
      <c r="U322" s="33" t="s">
        <v>1738</v>
      </c>
      <c r="V322" s="3" t="str">
        <f>IF(U322&lt;&gt;"",IF(U322&lt;&gt;"LIBSETS_DROP_MECHANIC_MONSTER_NAME",VLOOKUP(U322,'LibSets constants'!$I$4:$L$1000,3,FALSE),""),"")</f>
        <v>Arena stage chest</v>
      </c>
      <c r="W322" s="3" t="str">
        <f>IF(U322&lt;&gt;"",IF(U322&lt;&gt;"LIBSETS_DROP_MECHANIC_MONSTER_NAME",VLOOKUP(U322,'LibSets constants'!$I$4:$L$1000,4,FALSE),""),"")</f>
        <v>Arena-Phasen Schatztruhe</v>
      </c>
      <c r="X322" s="3" t="str">
        <f>IF(G322&lt;&gt;"LIBSETS_SETTYPE_BATTLEGROUND",IF(G322&lt;&gt;"LIBSETS_SETTYPE_SPECIAL",IF(Y322&lt;&gt;"",VLOOKUP(Y322,'ESO zone constants'!$D$2:$H$4950,5,FALSE),""),""),"")</f>
        <v/>
      </c>
      <c r="AA322" s="3" t="str">
        <f>IF(Z322&lt;&gt;"",IF(Z322&lt;&gt;"LIBSETS_DROP_MECHANIC_MONSTER_NAME",VLOOKUP(Z322,'LibSets constants'!$I$4:$L$1000,3,FALSE),""),"")</f>
        <v/>
      </c>
      <c r="AB322" s="3" t="str">
        <f>IF(Z322&lt;&gt;"",IF(Z322&lt;&gt;"LIBSETS_DROP_MECHANIC_MONSTER_NAME",VLOOKUP(Z322,'LibSets constants'!$I$4:$L$1000,4,FALSE),""),"")</f>
        <v/>
      </c>
      <c r="AC322" s="3" t="str">
        <f>IF(G322&lt;&gt;"LIBSETS_SETTYPE_BATTLEGROUND",IF(G322&lt;&gt;"LIBSETS_SETTYPE_SPECIAL",IF(AD322&lt;&gt;"",VLOOKUP(AD322,'ESO zone constants'!$D$2:$H$4950,5,FALSE),""),""),"")</f>
        <v/>
      </c>
      <c r="AF322" s="3" t="str">
        <f>IF(AE322&lt;&gt;"",IF(AE322&lt;&gt;"LIBSETS_DROP_MECHANIC_MONSTER_NAME",VLOOKUP(AE322,'LibSets constants'!$I$4:$L$1000,3,FALSE),""),"")</f>
        <v/>
      </c>
      <c r="AG322" s="3" t="str">
        <f>IF(AE322&lt;&gt;"",IF(AE322&lt;&gt;"LIBSETS_DROP_MECHANIC_MONSTER_NAME",VLOOKUP(AE322,'LibSets constants'!$I$4:$L$1000,4,FALSE),""),"")</f>
        <v/>
      </c>
      <c r="AH322" s="3" t="str">
        <f>IF(G322&lt;&gt;"LIBSETS_SETTYPE_BATTLEGROUND",IF(G322&lt;&gt;"LIBSETS_SETTYPE_SPECIAL",IF(AI322&lt;&gt;"",VLOOKUP(AI322,'ESO zone constants'!$D$2:$H$4950,5,FALSE),""),""),"")</f>
        <v/>
      </c>
      <c r="AK322" s="3" t="str">
        <f>IF(AJ322&lt;&gt;"",IF(AJ322&lt;&gt;"LIBSETS_DROP_MECHANIC_MONSTER_NAME",VLOOKUP(AJ322,'LibSets constants'!$I$4:$L$1000,3,FALSE),""),"")</f>
        <v/>
      </c>
      <c r="AL322" s="3" t="str">
        <f>IF(AJ322&lt;&gt;"",IF(AJ322&lt;&gt;"LIBSETS_DROP_MECHANIC_MONSTER_NAME",VLOOKUP(AJ322,'LibSets constants'!$I$4:$L$1000,4,FALSE),""),"")</f>
        <v/>
      </c>
      <c r="AM322" s="3" t="str">
        <f>IF(G322&lt;&gt;"LIBSETS_SETTYPE_BATTLEGROUND",IF(G322&lt;&gt;"LIBSETS_SETTYPE_SPECIAL",IF(AN322&lt;&gt;"",VLOOKUP(AN322,'ESO zone constants'!$D$2:$H$4950,5,FALSE),""),""),"")</f>
        <v/>
      </c>
      <c r="AP322" s="3" t="str">
        <f>IF(AO322&lt;&gt;"",IF(AO322&lt;&gt;"LIBSETS_DROP_MECHANIC_MONSTER_NAME",VLOOKUP(AO322,'LibSets constants'!$I$4:$L$1000,3,FALSE),""),"")</f>
        <v/>
      </c>
      <c r="AQ322" s="3" t="str">
        <f>IF(AO322&lt;&gt;"",IF(AO322&lt;&gt;"LIBSETS_DROP_MECHANIC_MONSTER_NAME",VLOOKUP(AO322,'LibSets constants'!$I$4:$L$1000,4,FALSE),""),"")</f>
        <v/>
      </c>
      <c r="AR322" s="3" t="str">
        <f>IF(G322&lt;&gt;"LIBSETS_SETTYPE_BATTLEGROUND",IF(G322&lt;&gt;"LIBSETS_SETTYPE_SPECIAL",IF(AS322&lt;&gt;"",VLOOKUP(AS322,'ESO zone constants'!$D$2:$H$4950,5,FALSE),""),""),"")</f>
        <v/>
      </c>
      <c r="AU322" s="3" t="str">
        <f>IF(AT322&lt;&gt;"",IF(AT322&lt;&gt;"LIBSETS_DROP_MECHANIC_MONSTER_NAME",VLOOKUP(AT322,'LibSets constants'!$I$4:$L$1000,3,FALSE),""),"")</f>
        <v/>
      </c>
      <c r="AV322" s="3" t="str">
        <f>IF(AT322&lt;&gt;"",IF(AT322&lt;&gt;"LIBSETS_DROP_MECHANIC_MONSTER_NAME",VLOOKUP(AT322,'LibSets constants'!$I$4:$L$1000,4,FALSE),""),"")</f>
        <v/>
      </c>
      <c r="AW322" s="21" t="str">
        <f t="shared" si="25"/>
        <v>[369] = {wayshrines={-1,-1,-1,}, dlcId=DLC_ORSINIUM</v>
      </c>
      <c r="AX322" s="21" t="str">
        <f t="shared" si="26"/>
        <v>, zoneIds={677}, veteran=false</v>
      </c>
      <c r="AY322" s="21" t="str">
        <f t="shared" si="27"/>
        <v>, setType=LIBSETS_SETTYPE_ARENA</v>
      </c>
      <c r="AZ322" s="21" t="str">
        <f t="shared" si="28"/>
        <v>, dropMechanic={LIBSETS_DROP_MECHANIC_ARENA_STAGE_CHEST}},</v>
      </c>
      <c r="BA322" s="21" t="str">
        <f t="shared" si="29"/>
        <v xml:space="preserve"> --Merciless Charge / Gnadenloser Ansturm   [Maelstrom Arena]</v>
      </c>
    </row>
    <row r="323" spans="1:53" x14ac:dyDescent="0.25">
      <c r="A323" s="12">
        <v>370</v>
      </c>
      <c r="B323" t="s">
        <v>1322</v>
      </c>
      <c r="C323" t="s">
        <v>1323</v>
      </c>
      <c r="D323" s="3">
        <f t="shared" ref="D323:D386" si="30">A323</f>
        <v>370</v>
      </c>
      <c r="G323" s="8" t="s">
        <v>1647</v>
      </c>
      <c r="I323" t="s">
        <v>97</v>
      </c>
      <c r="J323" t="s">
        <v>97</v>
      </c>
      <c r="K323">
        <v>-1</v>
      </c>
      <c r="L323">
        <v>-1</v>
      </c>
      <c r="M323">
        <v>-1</v>
      </c>
      <c r="N323">
        <v>0</v>
      </c>
      <c r="O323" s="70" t="s">
        <v>457</v>
      </c>
      <c r="P323" s="3">
        <f>IF(AND(G323&lt;&gt;"LIBSETS_SETTYPE_BATTLEGROUND",G323&lt;&gt;"LIBSETS_SETTYPE_SPECIAL",G323&lt;&gt;"LIBSETS_SETTYPE_MYTHIC"), IF(Q323&lt;&gt;"",VLOOKUP(Q323,'ESO zone constants'!$D$2:$H$4950,5,FALSE),""),"")</f>
        <v>677</v>
      </c>
      <c r="Q323" t="str">
        <f>IF(OR(K323="",K323&lt;=0,ISERROR(K323)),IF(AND(O323&lt;&gt;"",NOT(ISERROR(O323))),O323, ""),VLOOKUP(K323,'ESO wayshrine node constants'!$A$3:$D$10003,4,FALSE))</f>
        <v>Maelstrom Arena</v>
      </c>
      <c r="S323" s="19" t="str">
        <f>IF(AND(R323&lt;&gt;"",NOT(ISERROR(R323))),R323,IF(P323&lt;&gt;"",IF(NOT(ISERROR(VLOOKUP(P323,'ESO Dungeon constants'!$D$3:$H$9999,5,FALSE))),VLOOKUP(P323,'ESO Dungeon constants'!$D$3:$I$9999,6,FALSE),VLOOKUP(P323,'ESO zone constants'!$H$2:$K$9984,4,FALSE)),""))</f>
        <v>DLC_ORSINIUM</v>
      </c>
      <c r="T323" s="3" t="str">
        <f>IF(S323&lt;&gt;"",VLOOKUP(S323,'LibSets constants'!$B$4:$C$1000,2,FALSE),"")</f>
        <v>Orsinium</v>
      </c>
      <c r="U323" s="33" t="s">
        <v>1738</v>
      </c>
      <c r="V323" s="3" t="str">
        <f>IF(U323&lt;&gt;"",IF(U323&lt;&gt;"LIBSETS_DROP_MECHANIC_MONSTER_NAME",VLOOKUP(U323,'LibSets constants'!$I$4:$L$1000,3,FALSE),""),"")</f>
        <v>Arena stage chest</v>
      </c>
      <c r="W323" s="3" t="str">
        <f>IF(U323&lt;&gt;"",IF(U323&lt;&gt;"LIBSETS_DROP_MECHANIC_MONSTER_NAME",VLOOKUP(U323,'LibSets constants'!$I$4:$L$1000,4,FALSE),""),"")</f>
        <v>Arena-Phasen Schatztruhe</v>
      </c>
      <c r="X323" s="3" t="str">
        <f>IF(G323&lt;&gt;"LIBSETS_SETTYPE_BATTLEGROUND",IF(G323&lt;&gt;"LIBSETS_SETTYPE_SPECIAL",IF(Y323&lt;&gt;"",VLOOKUP(Y323,'ESO zone constants'!$D$2:$H$4950,5,FALSE),""),""),"")</f>
        <v/>
      </c>
      <c r="AA323" s="3" t="str">
        <f>IF(Z323&lt;&gt;"",IF(Z323&lt;&gt;"LIBSETS_DROP_MECHANIC_MONSTER_NAME",VLOOKUP(Z323,'LibSets constants'!$I$4:$L$1000,3,FALSE),""),"")</f>
        <v/>
      </c>
      <c r="AB323" s="3" t="str">
        <f>IF(Z323&lt;&gt;"",IF(Z323&lt;&gt;"LIBSETS_DROP_MECHANIC_MONSTER_NAME",VLOOKUP(Z323,'LibSets constants'!$I$4:$L$1000,4,FALSE),""),"")</f>
        <v/>
      </c>
      <c r="AC323" s="3" t="str">
        <f>IF(G323&lt;&gt;"LIBSETS_SETTYPE_BATTLEGROUND",IF(G323&lt;&gt;"LIBSETS_SETTYPE_SPECIAL",IF(AD323&lt;&gt;"",VLOOKUP(AD323,'ESO zone constants'!$D$2:$H$4950,5,FALSE),""),""),"")</f>
        <v/>
      </c>
      <c r="AF323" s="3" t="str">
        <f>IF(AE323&lt;&gt;"",IF(AE323&lt;&gt;"LIBSETS_DROP_MECHANIC_MONSTER_NAME",VLOOKUP(AE323,'LibSets constants'!$I$4:$L$1000,3,FALSE),""),"")</f>
        <v/>
      </c>
      <c r="AG323" s="3" t="str">
        <f>IF(AE323&lt;&gt;"",IF(AE323&lt;&gt;"LIBSETS_DROP_MECHANIC_MONSTER_NAME",VLOOKUP(AE323,'LibSets constants'!$I$4:$L$1000,4,FALSE),""),"")</f>
        <v/>
      </c>
      <c r="AH323" s="3" t="str">
        <f>IF(G323&lt;&gt;"LIBSETS_SETTYPE_BATTLEGROUND",IF(G323&lt;&gt;"LIBSETS_SETTYPE_SPECIAL",IF(AI323&lt;&gt;"",VLOOKUP(AI323,'ESO zone constants'!$D$2:$H$4950,5,FALSE),""),""),"")</f>
        <v/>
      </c>
      <c r="AK323" s="3" t="str">
        <f>IF(AJ323&lt;&gt;"",IF(AJ323&lt;&gt;"LIBSETS_DROP_MECHANIC_MONSTER_NAME",VLOOKUP(AJ323,'LibSets constants'!$I$4:$L$1000,3,FALSE),""),"")</f>
        <v/>
      </c>
      <c r="AL323" s="3" t="str">
        <f>IF(AJ323&lt;&gt;"",IF(AJ323&lt;&gt;"LIBSETS_DROP_MECHANIC_MONSTER_NAME",VLOOKUP(AJ323,'LibSets constants'!$I$4:$L$1000,4,FALSE),""),"")</f>
        <v/>
      </c>
      <c r="AM323" s="3" t="str">
        <f>IF(G323&lt;&gt;"LIBSETS_SETTYPE_BATTLEGROUND",IF(G323&lt;&gt;"LIBSETS_SETTYPE_SPECIAL",IF(AN323&lt;&gt;"",VLOOKUP(AN323,'ESO zone constants'!$D$2:$H$4950,5,FALSE),""),""),"")</f>
        <v/>
      </c>
      <c r="AP323" s="3" t="str">
        <f>IF(AO323&lt;&gt;"",IF(AO323&lt;&gt;"LIBSETS_DROP_MECHANIC_MONSTER_NAME",VLOOKUP(AO323,'LibSets constants'!$I$4:$L$1000,3,FALSE),""),"")</f>
        <v/>
      </c>
      <c r="AQ323" s="3" t="str">
        <f>IF(AO323&lt;&gt;"",IF(AO323&lt;&gt;"LIBSETS_DROP_MECHANIC_MONSTER_NAME",VLOOKUP(AO323,'LibSets constants'!$I$4:$L$1000,4,FALSE),""),"")</f>
        <v/>
      </c>
      <c r="AR323" s="3" t="str">
        <f>IF(G323&lt;&gt;"LIBSETS_SETTYPE_BATTLEGROUND",IF(G323&lt;&gt;"LIBSETS_SETTYPE_SPECIAL",IF(AS323&lt;&gt;"",VLOOKUP(AS323,'ESO zone constants'!$D$2:$H$4950,5,FALSE),""),""),"")</f>
        <v/>
      </c>
      <c r="AU323" s="3" t="str">
        <f>IF(AT323&lt;&gt;"",IF(AT323&lt;&gt;"LIBSETS_DROP_MECHANIC_MONSTER_NAME",VLOOKUP(AT323,'LibSets constants'!$I$4:$L$1000,3,FALSE),""),"")</f>
        <v/>
      </c>
      <c r="AV323" s="3" t="str">
        <f>IF(AT323&lt;&gt;"",IF(AT323&lt;&gt;"LIBSETS_DROP_MECHANIC_MONSTER_NAME",VLOOKUP(AT323,'LibSets constants'!$I$4:$L$1000,4,FALSE),""),"")</f>
        <v/>
      </c>
      <c r="AW323" s="21" t="str">
        <f t="shared" ref="AW323:AW386" si="31">IF(A323="???","--","")&amp;IF(F323&lt;&gt;"Not in the game (anymore)",IF(A323&lt;&gt;"",CONCATENATE("[",A323,"] = {wayshrines={")&amp;IF(K323&lt;&gt;"",CONCATENATE(K323,","),"")&amp;IF(L323&lt;&gt;"",CONCATENATE(L323,","),"")&amp;IF(M323&lt;&gt;"",CONCATENATE(M323,","),"")&amp;CONCATENATE("}")&amp;IF(VALUE(N323)&gt;0,CONCATENATE(", traitsNeeded=",N323),"")&amp;CONCATENATE(", dlcId=",IF(S323&lt;&gt;"",S323,"DLC_BASE_GAME")),""),"")</f>
        <v>[370] = {wayshrines={-1,-1,-1,}, dlcId=DLC_ORSINIUM</v>
      </c>
      <c r="AX323" s="21" t="str">
        <f t="shared" ref="AX323:AX386" si="32">IF(F323&lt;&gt;"Not in the game (anymore)",IF(A323&lt;&gt;"",IF(P323&lt;&gt;"",CONCATENATE(", zoneIds={",P323),"")&amp;IF(X323&lt;&gt;"",CONCATENATE(",",X323),"")&amp;IF(AC323&lt;&gt;"",CONCATENATE(",",AC323),"")&amp;IF(AH323&lt;&gt;"",CONCATENATE(",",AH323),"")&amp;IF(AM323&lt;&gt;"",CONCATENATE(",",AM323),"")&amp;IF(AR323&lt;&gt;"",CONCATENATE(",",AR323),"")&amp;IF(P323&lt;&gt;"",CONCATENATE("}",""),"")&amp;IF(OR(I323="true",I323="false",I323&lt;&gt;""), CONCATENATE(", veteran=", I323), ""),""),"")</f>
        <v>, zoneIds={677}, veteran=false</v>
      </c>
      <c r="AY323" s="21" t="str">
        <f t="shared" ref="AY323:AY386" si="33">IF(F323&lt;&gt;"Not in the game (anymore)",IF(A323&lt;&gt;"",", setType="&amp;G323,"")&amp;IF(J323="true",", multiTrialSet=true",""),"")</f>
        <v>, setType=LIBSETS_SETTYPE_ARENA</v>
      </c>
      <c r="AZ323" s="21" t="str">
        <f t="shared" ref="AZ323:AZ386" si="34">IF(F323&lt;&gt;"Not in the game (anymore)",IF(U323&lt;&gt;"",", dropMechanic={"&amp;U323&amp;IF(Z323&lt;&gt;"",","&amp;Z323,"")&amp;IF(AE323&lt;&gt;"",","&amp;AE323,"")&amp;IF(AJ323&lt;&gt;"",","&amp;AJ323,"")&amp;IF(AO323&lt;&gt;"",","&amp;AO323,"")&amp;IF(AT323&lt;&gt;"",","&amp;AT323,"")&amp;"}"&amp;IF(U323="LIBSETS_DROP_MECHANIC_MONSTER_NAME",", dropMechanicNames={" &amp; IF(V323&lt;&gt;"","['en']='"&amp;V323&amp;"'","") &amp; IF(W323&lt;&gt;"",", ['de']='" &amp; W323&amp;"'","") &amp; "}",""),"")&amp;"},","")</f>
        <v>, dropMechanic={LIBSETS_DROP_MECHANIC_ARENA_STAGE_CHEST}},</v>
      </c>
      <c r="BA323" s="21" t="str">
        <f t="shared" ref="BA323:BA386" si="35">IF(F323&lt;&gt;"Not in the game (anymore)",IF(C323&lt;&gt;"",CONCATENATE(" --",C323," / ",B323,"   [",IF(Q323&lt;&gt;"",Q323,""),IF(Y323&lt;&gt;"",", "&amp;Y323,""),IF(AD323&lt;&gt;"",", "&amp;AD323,""),IF(AI323&lt;&gt;"",", "&amp;AI323,""),IF(AN323&lt;&gt;"",", "&amp;AN323,""),IF(AS323&lt;&gt;"",", "&amp;AS323,""),"]")),"")</f>
        <v xml:space="preserve"> --Rampaging Slash / Tobender Schnitt   [Maelstrom Arena]</v>
      </c>
    </row>
    <row r="324" spans="1:53" x14ac:dyDescent="0.25">
      <c r="A324" s="12">
        <v>371</v>
      </c>
      <c r="B324" t="s">
        <v>1324</v>
      </c>
      <c r="C324" t="s">
        <v>1325</v>
      </c>
      <c r="D324" s="3">
        <f t="shared" si="30"/>
        <v>371</v>
      </c>
      <c r="G324" s="8" t="s">
        <v>1647</v>
      </c>
      <c r="I324" t="s">
        <v>97</v>
      </c>
      <c r="J324" t="s">
        <v>97</v>
      </c>
      <c r="K324">
        <v>-1</v>
      </c>
      <c r="L324">
        <v>-1</v>
      </c>
      <c r="M324">
        <v>-1</v>
      </c>
      <c r="N324">
        <v>0</v>
      </c>
      <c r="O324" s="70" t="s">
        <v>457</v>
      </c>
      <c r="P324" s="3">
        <f>IF(AND(G324&lt;&gt;"LIBSETS_SETTYPE_BATTLEGROUND",G324&lt;&gt;"LIBSETS_SETTYPE_SPECIAL",G324&lt;&gt;"LIBSETS_SETTYPE_MYTHIC"), IF(Q324&lt;&gt;"",VLOOKUP(Q324,'ESO zone constants'!$D$2:$H$4950,5,FALSE),""),"")</f>
        <v>677</v>
      </c>
      <c r="Q324" t="str">
        <f>IF(OR(K324="",K324&lt;=0,ISERROR(K324)),IF(AND(O324&lt;&gt;"",NOT(ISERROR(O324))),O324, ""),VLOOKUP(K324,'ESO wayshrine node constants'!$A$3:$D$10003,4,FALSE))</f>
        <v>Maelstrom Arena</v>
      </c>
      <c r="S324" s="19" t="str">
        <f>IF(AND(R324&lt;&gt;"",NOT(ISERROR(R324))),R324,IF(P324&lt;&gt;"",IF(NOT(ISERROR(VLOOKUP(P324,'ESO Dungeon constants'!$D$3:$H$9999,5,FALSE))),VLOOKUP(P324,'ESO Dungeon constants'!$D$3:$I$9999,6,FALSE),VLOOKUP(P324,'ESO zone constants'!$H$2:$K$9984,4,FALSE)),""))</f>
        <v>DLC_ORSINIUM</v>
      </c>
      <c r="T324" s="3" t="str">
        <f>IF(S324&lt;&gt;"",VLOOKUP(S324,'LibSets constants'!$B$4:$C$1000,2,FALSE),"")</f>
        <v>Orsinium</v>
      </c>
      <c r="U324" s="33" t="s">
        <v>1738</v>
      </c>
      <c r="V324" s="3" t="str">
        <f>IF(U324&lt;&gt;"",IF(U324&lt;&gt;"LIBSETS_DROP_MECHANIC_MONSTER_NAME",VLOOKUP(U324,'LibSets constants'!$I$4:$L$1000,3,FALSE),""),"")</f>
        <v>Arena stage chest</v>
      </c>
      <c r="W324" s="3" t="str">
        <f>IF(U324&lt;&gt;"",IF(U324&lt;&gt;"LIBSETS_DROP_MECHANIC_MONSTER_NAME",VLOOKUP(U324,'LibSets constants'!$I$4:$L$1000,4,FALSE),""),"")</f>
        <v>Arena-Phasen Schatztruhe</v>
      </c>
      <c r="X324" s="3" t="str">
        <f>IF(G324&lt;&gt;"LIBSETS_SETTYPE_BATTLEGROUND",IF(G324&lt;&gt;"LIBSETS_SETTYPE_SPECIAL",IF(Y324&lt;&gt;"",VLOOKUP(Y324,'ESO zone constants'!$D$2:$H$4950,5,FALSE),""),""),"")</f>
        <v/>
      </c>
      <c r="AA324" s="3" t="str">
        <f>IF(Z324&lt;&gt;"",IF(Z324&lt;&gt;"LIBSETS_DROP_MECHANIC_MONSTER_NAME",VLOOKUP(Z324,'LibSets constants'!$I$4:$L$1000,3,FALSE),""),"")</f>
        <v/>
      </c>
      <c r="AB324" s="3" t="str">
        <f>IF(Z324&lt;&gt;"",IF(Z324&lt;&gt;"LIBSETS_DROP_MECHANIC_MONSTER_NAME",VLOOKUP(Z324,'LibSets constants'!$I$4:$L$1000,4,FALSE),""),"")</f>
        <v/>
      </c>
      <c r="AC324" s="3" t="str">
        <f>IF(G324&lt;&gt;"LIBSETS_SETTYPE_BATTLEGROUND",IF(G324&lt;&gt;"LIBSETS_SETTYPE_SPECIAL",IF(AD324&lt;&gt;"",VLOOKUP(AD324,'ESO zone constants'!$D$2:$H$4950,5,FALSE),""),""),"")</f>
        <v/>
      </c>
      <c r="AF324" s="3" t="str">
        <f>IF(AE324&lt;&gt;"",IF(AE324&lt;&gt;"LIBSETS_DROP_MECHANIC_MONSTER_NAME",VLOOKUP(AE324,'LibSets constants'!$I$4:$L$1000,3,FALSE),""),"")</f>
        <v/>
      </c>
      <c r="AG324" s="3" t="str">
        <f>IF(AE324&lt;&gt;"",IF(AE324&lt;&gt;"LIBSETS_DROP_MECHANIC_MONSTER_NAME",VLOOKUP(AE324,'LibSets constants'!$I$4:$L$1000,4,FALSE),""),"")</f>
        <v/>
      </c>
      <c r="AH324" s="3" t="str">
        <f>IF(G324&lt;&gt;"LIBSETS_SETTYPE_BATTLEGROUND",IF(G324&lt;&gt;"LIBSETS_SETTYPE_SPECIAL",IF(AI324&lt;&gt;"",VLOOKUP(AI324,'ESO zone constants'!$D$2:$H$4950,5,FALSE),""),""),"")</f>
        <v/>
      </c>
      <c r="AK324" s="3" t="str">
        <f>IF(AJ324&lt;&gt;"",IF(AJ324&lt;&gt;"LIBSETS_DROP_MECHANIC_MONSTER_NAME",VLOOKUP(AJ324,'LibSets constants'!$I$4:$L$1000,3,FALSE),""),"")</f>
        <v/>
      </c>
      <c r="AL324" s="3" t="str">
        <f>IF(AJ324&lt;&gt;"",IF(AJ324&lt;&gt;"LIBSETS_DROP_MECHANIC_MONSTER_NAME",VLOOKUP(AJ324,'LibSets constants'!$I$4:$L$1000,4,FALSE),""),"")</f>
        <v/>
      </c>
      <c r="AM324" s="3" t="str">
        <f>IF(G324&lt;&gt;"LIBSETS_SETTYPE_BATTLEGROUND",IF(G324&lt;&gt;"LIBSETS_SETTYPE_SPECIAL",IF(AN324&lt;&gt;"",VLOOKUP(AN324,'ESO zone constants'!$D$2:$H$4950,5,FALSE),""),""),"")</f>
        <v/>
      </c>
      <c r="AP324" s="3" t="str">
        <f>IF(AO324&lt;&gt;"",IF(AO324&lt;&gt;"LIBSETS_DROP_MECHANIC_MONSTER_NAME",VLOOKUP(AO324,'LibSets constants'!$I$4:$L$1000,3,FALSE),""),"")</f>
        <v/>
      </c>
      <c r="AQ324" s="3" t="str">
        <f>IF(AO324&lt;&gt;"",IF(AO324&lt;&gt;"LIBSETS_DROP_MECHANIC_MONSTER_NAME",VLOOKUP(AO324,'LibSets constants'!$I$4:$L$1000,4,FALSE),""),"")</f>
        <v/>
      </c>
      <c r="AR324" s="3" t="str">
        <f>IF(G324&lt;&gt;"LIBSETS_SETTYPE_BATTLEGROUND",IF(G324&lt;&gt;"LIBSETS_SETTYPE_SPECIAL",IF(AS324&lt;&gt;"",VLOOKUP(AS324,'ESO zone constants'!$D$2:$H$4950,5,FALSE),""),""),"")</f>
        <v/>
      </c>
      <c r="AU324" s="3" t="str">
        <f>IF(AT324&lt;&gt;"",IF(AT324&lt;&gt;"LIBSETS_DROP_MECHANIC_MONSTER_NAME",VLOOKUP(AT324,'LibSets constants'!$I$4:$L$1000,3,FALSE),""),"")</f>
        <v/>
      </c>
      <c r="AV324" s="3" t="str">
        <f>IF(AT324&lt;&gt;"",IF(AT324&lt;&gt;"LIBSETS_DROP_MECHANIC_MONSTER_NAME",VLOOKUP(AT324,'LibSets constants'!$I$4:$L$1000,4,FALSE),""),"")</f>
        <v/>
      </c>
      <c r="AW324" s="21" t="str">
        <f t="shared" si="31"/>
        <v>[371] = {wayshrines={-1,-1,-1,}, dlcId=DLC_ORSINIUM</v>
      </c>
      <c r="AX324" s="21" t="str">
        <f t="shared" si="32"/>
        <v>, zoneIds={677}, veteran=false</v>
      </c>
      <c r="AY324" s="21" t="str">
        <f t="shared" si="33"/>
        <v>, setType=LIBSETS_SETTYPE_ARENA</v>
      </c>
      <c r="AZ324" s="21" t="str">
        <f t="shared" si="34"/>
        <v>, dropMechanic={LIBSETS_DROP_MECHANIC_ARENA_STAGE_CHEST}},</v>
      </c>
      <c r="BA324" s="21" t="str">
        <f t="shared" si="35"/>
        <v xml:space="preserve"> --Cruel Flurry / Grausamer Schlaghagel   [Maelstrom Arena]</v>
      </c>
    </row>
    <row r="325" spans="1:53" x14ac:dyDescent="0.25">
      <c r="A325" s="12">
        <v>372</v>
      </c>
      <c r="B325" t="s">
        <v>1326</v>
      </c>
      <c r="C325" t="s">
        <v>1327</v>
      </c>
      <c r="D325" s="3">
        <f t="shared" si="30"/>
        <v>372</v>
      </c>
      <c r="G325" s="8" t="s">
        <v>1647</v>
      </c>
      <c r="I325" t="s">
        <v>97</v>
      </c>
      <c r="J325" t="s">
        <v>97</v>
      </c>
      <c r="K325">
        <v>-1</v>
      </c>
      <c r="L325">
        <v>-1</v>
      </c>
      <c r="M325">
        <v>-1</v>
      </c>
      <c r="N325">
        <v>0</v>
      </c>
      <c r="O325" s="70" t="s">
        <v>457</v>
      </c>
      <c r="P325" s="3">
        <f>IF(AND(G325&lt;&gt;"LIBSETS_SETTYPE_BATTLEGROUND",G325&lt;&gt;"LIBSETS_SETTYPE_SPECIAL",G325&lt;&gt;"LIBSETS_SETTYPE_MYTHIC"), IF(Q325&lt;&gt;"",VLOOKUP(Q325,'ESO zone constants'!$D$2:$H$4950,5,FALSE),""),"")</f>
        <v>677</v>
      </c>
      <c r="Q325" t="str">
        <f>IF(OR(K325="",K325&lt;=0,ISERROR(K325)),IF(AND(O325&lt;&gt;"",NOT(ISERROR(O325))),O325, ""),VLOOKUP(K325,'ESO wayshrine node constants'!$A$3:$D$10003,4,FALSE))</f>
        <v>Maelstrom Arena</v>
      </c>
      <c r="S325" s="19" t="str">
        <f>IF(AND(R325&lt;&gt;"",NOT(ISERROR(R325))),R325,IF(P325&lt;&gt;"",IF(NOT(ISERROR(VLOOKUP(P325,'ESO Dungeon constants'!$D$3:$H$9999,5,FALSE))),VLOOKUP(P325,'ESO Dungeon constants'!$D$3:$I$9999,6,FALSE),VLOOKUP(P325,'ESO zone constants'!$H$2:$K$9984,4,FALSE)),""))</f>
        <v>DLC_ORSINIUM</v>
      </c>
      <c r="T325" s="3" t="str">
        <f>IF(S325&lt;&gt;"",VLOOKUP(S325,'LibSets constants'!$B$4:$C$1000,2,FALSE),"")</f>
        <v>Orsinium</v>
      </c>
      <c r="U325" s="33" t="s">
        <v>1738</v>
      </c>
      <c r="V325" s="3" t="str">
        <f>IF(U325&lt;&gt;"",IF(U325&lt;&gt;"LIBSETS_DROP_MECHANIC_MONSTER_NAME",VLOOKUP(U325,'LibSets constants'!$I$4:$L$1000,3,FALSE),""),"")</f>
        <v>Arena stage chest</v>
      </c>
      <c r="W325" s="3" t="str">
        <f>IF(U325&lt;&gt;"",IF(U325&lt;&gt;"LIBSETS_DROP_MECHANIC_MONSTER_NAME",VLOOKUP(U325,'LibSets constants'!$I$4:$L$1000,4,FALSE),""),"")</f>
        <v>Arena-Phasen Schatztruhe</v>
      </c>
      <c r="X325" s="3" t="str">
        <f>IF(G325&lt;&gt;"LIBSETS_SETTYPE_BATTLEGROUND",IF(G325&lt;&gt;"LIBSETS_SETTYPE_SPECIAL",IF(Y325&lt;&gt;"",VLOOKUP(Y325,'ESO zone constants'!$D$2:$H$4950,5,FALSE),""),""),"")</f>
        <v/>
      </c>
      <c r="AA325" s="3" t="str">
        <f>IF(Z325&lt;&gt;"",IF(Z325&lt;&gt;"LIBSETS_DROP_MECHANIC_MONSTER_NAME",VLOOKUP(Z325,'LibSets constants'!$I$4:$L$1000,3,FALSE),""),"")</f>
        <v/>
      </c>
      <c r="AB325" s="3" t="str">
        <f>IF(Z325&lt;&gt;"",IF(Z325&lt;&gt;"LIBSETS_DROP_MECHANIC_MONSTER_NAME",VLOOKUP(Z325,'LibSets constants'!$I$4:$L$1000,4,FALSE),""),"")</f>
        <v/>
      </c>
      <c r="AC325" s="3" t="str">
        <f>IF(G325&lt;&gt;"LIBSETS_SETTYPE_BATTLEGROUND",IF(G325&lt;&gt;"LIBSETS_SETTYPE_SPECIAL",IF(AD325&lt;&gt;"",VLOOKUP(AD325,'ESO zone constants'!$D$2:$H$4950,5,FALSE),""),""),"")</f>
        <v/>
      </c>
      <c r="AF325" s="3" t="str">
        <f>IF(AE325&lt;&gt;"",IF(AE325&lt;&gt;"LIBSETS_DROP_MECHANIC_MONSTER_NAME",VLOOKUP(AE325,'LibSets constants'!$I$4:$L$1000,3,FALSE),""),"")</f>
        <v/>
      </c>
      <c r="AG325" s="3" t="str">
        <f>IF(AE325&lt;&gt;"",IF(AE325&lt;&gt;"LIBSETS_DROP_MECHANIC_MONSTER_NAME",VLOOKUP(AE325,'LibSets constants'!$I$4:$L$1000,4,FALSE),""),"")</f>
        <v/>
      </c>
      <c r="AH325" s="3" t="str">
        <f>IF(G325&lt;&gt;"LIBSETS_SETTYPE_BATTLEGROUND",IF(G325&lt;&gt;"LIBSETS_SETTYPE_SPECIAL",IF(AI325&lt;&gt;"",VLOOKUP(AI325,'ESO zone constants'!$D$2:$H$4950,5,FALSE),""),""),"")</f>
        <v/>
      </c>
      <c r="AK325" s="3" t="str">
        <f>IF(AJ325&lt;&gt;"",IF(AJ325&lt;&gt;"LIBSETS_DROP_MECHANIC_MONSTER_NAME",VLOOKUP(AJ325,'LibSets constants'!$I$4:$L$1000,3,FALSE),""),"")</f>
        <v/>
      </c>
      <c r="AL325" s="3" t="str">
        <f>IF(AJ325&lt;&gt;"",IF(AJ325&lt;&gt;"LIBSETS_DROP_MECHANIC_MONSTER_NAME",VLOOKUP(AJ325,'LibSets constants'!$I$4:$L$1000,4,FALSE),""),"")</f>
        <v/>
      </c>
      <c r="AM325" s="3" t="str">
        <f>IF(G325&lt;&gt;"LIBSETS_SETTYPE_BATTLEGROUND",IF(G325&lt;&gt;"LIBSETS_SETTYPE_SPECIAL",IF(AN325&lt;&gt;"",VLOOKUP(AN325,'ESO zone constants'!$D$2:$H$4950,5,FALSE),""),""),"")</f>
        <v/>
      </c>
      <c r="AP325" s="3" t="str">
        <f>IF(AO325&lt;&gt;"",IF(AO325&lt;&gt;"LIBSETS_DROP_MECHANIC_MONSTER_NAME",VLOOKUP(AO325,'LibSets constants'!$I$4:$L$1000,3,FALSE),""),"")</f>
        <v/>
      </c>
      <c r="AQ325" s="3" t="str">
        <f>IF(AO325&lt;&gt;"",IF(AO325&lt;&gt;"LIBSETS_DROP_MECHANIC_MONSTER_NAME",VLOOKUP(AO325,'LibSets constants'!$I$4:$L$1000,4,FALSE),""),"")</f>
        <v/>
      </c>
      <c r="AR325" s="3" t="str">
        <f>IF(G325&lt;&gt;"LIBSETS_SETTYPE_BATTLEGROUND",IF(G325&lt;&gt;"LIBSETS_SETTYPE_SPECIAL",IF(AS325&lt;&gt;"",VLOOKUP(AS325,'ESO zone constants'!$D$2:$H$4950,5,FALSE),""),""),"")</f>
        <v/>
      </c>
      <c r="AU325" s="3" t="str">
        <f>IF(AT325&lt;&gt;"",IF(AT325&lt;&gt;"LIBSETS_DROP_MECHANIC_MONSTER_NAME",VLOOKUP(AT325,'LibSets constants'!$I$4:$L$1000,3,FALSE),""),"")</f>
        <v/>
      </c>
      <c r="AV325" s="3" t="str">
        <f>IF(AT325&lt;&gt;"",IF(AT325&lt;&gt;"LIBSETS_DROP_MECHANIC_MONSTER_NAME",VLOOKUP(AT325,'LibSets constants'!$I$4:$L$1000,4,FALSE),""),"")</f>
        <v/>
      </c>
      <c r="AW325" s="21" t="str">
        <f t="shared" si="31"/>
        <v>[372] = {wayshrines={-1,-1,-1,}, dlcId=DLC_ORSINIUM</v>
      </c>
      <c r="AX325" s="21" t="str">
        <f t="shared" si="32"/>
        <v>, zoneIds={677}, veteran=false</v>
      </c>
      <c r="AY325" s="21" t="str">
        <f t="shared" si="33"/>
        <v>, setType=LIBSETS_SETTYPE_ARENA</v>
      </c>
      <c r="AZ325" s="21" t="str">
        <f t="shared" si="34"/>
        <v>, dropMechanic={LIBSETS_DROP_MECHANIC_ARENA_STAGE_CHEST}},</v>
      </c>
      <c r="BA325" s="21" t="str">
        <f t="shared" si="35"/>
        <v xml:space="preserve"> --Thunderous Volley / Donnernde Salve   [Maelstrom Arena]</v>
      </c>
    </row>
    <row r="326" spans="1:53" x14ac:dyDescent="0.25">
      <c r="A326" s="12">
        <v>373</v>
      </c>
      <c r="B326" t="s">
        <v>1328</v>
      </c>
      <c r="C326" t="s">
        <v>1329</v>
      </c>
      <c r="D326" s="3">
        <f t="shared" si="30"/>
        <v>373</v>
      </c>
      <c r="G326" s="8" t="s">
        <v>1647</v>
      </c>
      <c r="I326" t="s">
        <v>97</v>
      </c>
      <c r="J326" t="s">
        <v>97</v>
      </c>
      <c r="K326">
        <v>-1</v>
      </c>
      <c r="L326">
        <v>-1</v>
      </c>
      <c r="M326">
        <v>-1</v>
      </c>
      <c r="N326">
        <v>0</v>
      </c>
      <c r="O326" s="70" t="s">
        <v>457</v>
      </c>
      <c r="P326" s="3">
        <f>IF(AND(G326&lt;&gt;"LIBSETS_SETTYPE_BATTLEGROUND",G326&lt;&gt;"LIBSETS_SETTYPE_SPECIAL",G326&lt;&gt;"LIBSETS_SETTYPE_MYTHIC"), IF(Q326&lt;&gt;"",VLOOKUP(Q326,'ESO zone constants'!$D$2:$H$4950,5,FALSE),""),"")</f>
        <v>677</v>
      </c>
      <c r="Q326" t="str">
        <f>IF(OR(K326="",K326&lt;=0,ISERROR(K326)),IF(AND(O326&lt;&gt;"",NOT(ISERROR(O326))),O326, ""),VLOOKUP(K326,'ESO wayshrine node constants'!$A$3:$D$10003,4,FALSE))</f>
        <v>Maelstrom Arena</v>
      </c>
      <c r="S326" s="19" t="str">
        <f>IF(AND(R326&lt;&gt;"",NOT(ISERROR(R326))),R326,IF(P326&lt;&gt;"",IF(NOT(ISERROR(VLOOKUP(P326,'ESO Dungeon constants'!$D$3:$H$9999,5,FALSE))),VLOOKUP(P326,'ESO Dungeon constants'!$D$3:$I$9999,6,FALSE),VLOOKUP(P326,'ESO zone constants'!$H$2:$K$9984,4,FALSE)),""))</f>
        <v>DLC_ORSINIUM</v>
      </c>
      <c r="T326" s="3" t="str">
        <f>IF(S326&lt;&gt;"",VLOOKUP(S326,'LibSets constants'!$B$4:$C$1000,2,FALSE),"")</f>
        <v>Orsinium</v>
      </c>
      <c r="U326" s="33" t="s">
        <v>1738</v>
      </c>
      <c r="V326" s="3" t="str">
        <f>IF(U326&lt;&gt;"",IF(U326&lt;&gt;"LIBSETS_DROP_MECHANIC_MONSTER_NAME",VLOOKUP(U326,'LibSets constants'!$I$4:$L$1000,3,FALSE),""),"")</f>
        <v>Arena stage chest</v>
      </c>
      <c r="W326" s="3" t="str">
        <f>IF(U326&lt;&gt;"",IF(U326&lt;&gt;"LIBSETS_DROP_MECHANIC_MONSTER_NAME",VLOOKUP(U326,'LibSets constants'!$I$4:$L$1000,4,FALSE),""),"")</f>
        <v>Arena-Phasen Schatztruhe</v>
      </c>
      <c r="X326" s="3" t="str">
        <f>IF(G326&lt;&gt;"LIBSETS_SETTYPE_BATTLEGROUND",IF(G326&lt;&gt;"LIBSETS_SETTYPE_SPECIAL",IF(Y326&lt;&gt;"",VLOOKUP(Y326,'ESO zone constants'!$D$2:$H$4950,5,FALSE),""),""),"")</f>
        <v/>
      </c>
      <c r="AA326" s="3" t="str">
        <f>IF(Z326&lt;&gt;"",IF(Z326&lt;&gt;"LIBSETS_DROP_MECHANIC_MONSTER_NAME",VLOOKUP(Z326,'LibSets constants'!$I$4:$L$1000,3,FALSE),""),"")</f>
        <v/>
      </c>
      <c r="AB326" s="3" t="str">
        <f>IF(Z326&lt;&gt;"",IF(Z326&lt;&gt;"LIBSETS_DROP_MECHANIC_MONSTER_NAME",VLOOKUP(Z326,'LibSets constants'!$I$4:$L$1000,4,FALSE),""),"")</f>
        <v/>
      </c>
      <c r="AC326" s="3" t="str">
        <f>IF(G326&lt;&gt;"LIBSETS_SETTYPE_BATTLEGROUND",IF(G326&lt;&gt;"LIBSETS_SETTYPE_SPECIAL",IF(AD326&lt;&gt;"",VLOOKUP(AD326,'ESO zone constants'!$D$2:$H$4950,5,FALSE),""),""),"")</f>
        <v/>
      </c>
      <c r="AF326" s="3" t="str">
        <f>IF(AE326&lt;&gt;"",IF(AE326&lt;&gt;"LIBSETS_DROP_MECHANIC_MONSTER_NAME",VLOOKUP(AE326,'LibSets constants'!$I$4:$L$1000,3,FALSE),""),"")</f>
        <v/>
      </c>
      <c r="AG326" s="3" t="str">
        <f>IF(AE326&lt;&gt;"",IF(AE326&lt;&gt;"LIBSETS_DROP_MECHANIC_MONSTER_NAME",VLOOKUP(AE326,'LibSets constants'!$I$4:$L$1000,4,FALSE),""),"")</f>
        <v/>
      </c>
      <c r="AH326" s="3" t="str">
        <f>IF(G326&lt;&gt;"LIBSETS_SETTYPE_BATTLEGROUND",IF(G326&lt;&gt;"LIBSETS_SETTYPE_SPECIAL",IF(AI326&lt;&gt;"",VLOOKUP(AI326,'ESO zone constants'!$D$2:$H$4950,5,FALSE),""),""),"")</f>
        <v/>
      </c>
      <c r="AK326" s="3" t="str">
        <f>IF(AJ326&lt;&gt;"",IF(AJ326&lt;&gt;"LIBSETS_DROP_MECHANIC_MONSTER_NAME",VLOOKUP(AJ326,'LibSets constants'!$I$4:$L$1000,3,FALSE),""),"")</f>
        <v/>
      </c>
      <c r="AL326" s="3" t="str">
        <f>IF(AJ326&lt;&gt;"",IF(AJ326&lt;&gt;"LIBSETS_DROP_MECHANIC_MONSTER_NAME",VLOOKUP(AJ326,'LibSets constants'!$I$4:$L$1000,4,FALSE),""),"")</f>
        <v/>
      </c>
      <c r="AM326" s="3" t="str">
        <f>IF(G326&lt;&gt;"LIBSETS_SETTYPE_BATTLEGROUND",IF(G326&lt;&gt;"LIBSETS_SETTYPE_SPECIAL",IF(AN326&lt;&gt;"",VLOOKUP(AN326,'ESO zone constants'!$D$2:$H$4950,5,FALSE),""),""),"")</f>
        <v/>
      </c>
      <c r="AP326" s="3" t="str">
        <f>IF(AO326&lt;&gt;"",IF(AO326&lt;&gt;"LIBSETS_DROP_MECHANIC_MONSTER_NAME",VLOOKUP(AO326,'LibSets constants'!$I$4:$L$1000,3,FALSE),""),"")</f>
        <v/>
      </c>
      <c r="AQ326" s="3" t="str">
        <f>IF(AO326&lt;&gt;"",IF(AO326&lt;&gt;"LIBSETS_DROP_MECHANIC_MONSTER_NAME",VLOOKUP(AO326,'LibSets constants'!$I$4:$L$1000,4,FALSE),""),"")</f>
        <v/>
      </c>
      <c r="AR326" s="3" t="str">
        <f>IF(G326&lt;&gt;"LIBSETS_SETTYPE_BATTLEGROUND",IF(G326&lt;&gt;"LIBSETS_SETTYPE_SPECIAL",IF(AS326&lt;&gt;"",VLOOKUP(AS326,'ESO zone constants'!$D$2:$H$4950,5,FALSE),""),""),"")</f>
        <v/>
      </c>
      <c r="AU326" s="3" t="str">
        <f>IF(AT326&lt;&gt;"",IF(AT326&lt;&gt;"LIBSETS_DROP_MECHANIC_MONSTER_NAME",VLOOKUP(AT326,'LibSets constants'!$I$4:$L$1000,3,FALSE),""),"")</f>
        <v/>
      </c>
      <c r="AV326" s="3" t="str">
        <f>IF(AT326&lt;&gt;"",IF(AT326&lt;&gt;"LIBSETS_DROP_MECHANIC_MONSTER_NAME",VLOOKUP(AT326,'LibSets constants'!$I$4:$L$1000,4,FALSE),""),"")</f>
        <v/>
      </c>
      <c r="AW326" s="21" t="str">
        <f t="shared" si="31"/>
        <v>[373] = {wayshrines={-1,-1,-1,}, dlcId=DLC_ORSINIUM</v>
      </c>
      <c r="AX326" s="21" t="str">
        <f t="shared" si="32"/>
        <v>, zoneIds={677}, veteran=false</v>
      </c>
      <c r="AY326" s="21" t="str">
        <f t="shared" si="33"/>
        <v>, setType=LIBSETS_SETTYPE_ARENA</v>
      </c>
      <c r="AZ326" s="21" t="str">
        <f t="shared" si="34"/>
        <v>, dropMechanic={LIBSETS_DROP_MECHANIC_ARENA_STAGE_CHEST}},</v>
      </c>
      <c r="BA326" s="21" t="str">
        <f t="shared" si="35"/>
        <v xml:space="preserve"> --Crushing Wall / Zermalmende Mauer   [Maelstrom Arena]</v>
      </c>
    </row>
    <row r="327" spans="1:53" x14ac:dyDescent="0.25">
      <c r="A327" s="12">
        <v>374</v>
      </c>
      <c r="B327" t="s">
        <v>1330</v>
      </c>
      <c r="C327" t="s">
        <v>1331</v>
      </c>
      <c r="D327" s="3">
        <f t="shared" si="30"/>
        <v>374</v>
      </c>
      <c r="G327" s="8" t="s">
        <v>1647</v>
      </c>
      <c r="I327" t="s">
        <v>97</v>
      </c>
      <c r="J327" t="s">
        <v>97</v>
      </c>
      <c r="K327">
        <v>-1</v>
      </c>
      <c r="L327">
        <v>-1</v>
      </c>
      <c r="M327">
        <v>-1</v>
      </c>
      <c r="N327">
        <v>0</v>
      </c>
      <c r="O327" s="70" t="s">
        <v>457</v>
      </c>
      <c r="P327" s="3">
        <f>IF(AND(G327&lt;&gt;"LIBSETS_SETTYPE_BATTLEGROUND",G327&lt;&gt;"LIBSETS_SETTYPE_SPECIAL",G327&lt;&gt;"LIBSETS_SETTYPE_MYTHIC"), IF(Q327&lt;&gt;"",VLOOKUP(Q327,'ESO zone constants'!$D$2:$H$4950,5,FALSE),""),"")</f>
        <v>677</v>
      </c>
      <c r="Q327" t="str">
        <f>IF(OR(K327="",K327&lt;=0,ISERROR(K327)),IF(AND(O327&lt;&gt;"",NOT(ISERROR(O327))),O327, ""),VLOOKUP(K327,'ESO wayshrine node constants'!$A$3:$D$10003,4,FALSE))</f>
        <v>Maelstrom Arena</v>
      </c>
      <c r="S327" s="19" t="str">
        <f>IF(AND(R327&lt;&gt;"",NOT(ISERROR(R327))),R327,IF(P327&lt;&gt;"",IF(NOT(ISERROR(VLOOKUP(P327,'ESO Dungeon constants'!$D$3:$H$9999,5,FALSE))),VLOOKUP(P327,'ESO Dungeon constants'!$D$3:$I$9999,6,FALSE),VLOOKUP(P327,'ESO zone constants'!$H$2:$K$9984,4,FALSE)),""))</f>
        <v>DLC_ORSINIUM</v>
      </c>
      <c r="T327" s="3" t="str">
        <f>IF(S327&lt;&gt;"",VLOOKUP(S327,'LibSets constants'!$B$4:$C$1000,2,FALSE),"")</f>
        <v>Orsinium</v>
      </c>
      <c r="U327" s="33" t="s">
        <v>1738</v>
      </c>
      <c r="V327" s="3" t="str">
        <f>IF(U327&lt;&gt;"",IF(U327&lt;&gt;"LIBSETS_DROP_MECHANIC_MONSTER_NAME",VLOOKUP(U327,'LibSets constants'!$I$4:$L$1000,3,FALSE),""),"")</f>
        <v>Arena stage chest</v>
      </c>
      <c r="W327" s="3" t="str">
        <f>IF(U327&lt;&gt;"",IF(U327&lt;&gt;"LIBSETS_DROP_MECHANIC_MONSTER_NAME",VLOOKUP(U327,'LibSets constants'!$I$4:$L$1000,4,FALSE),""),"")</f>
        <v>Arena-Phasen Schatztruhe</v>
      </c>
      <c r="X327" s="3" t="str">
        <f>IF(G327&lt;&gt;"LIBSETS_SETTYPE_BATTLEGROUND",IF(G327&lt;&gt;"LIBSETS_SETTYPE_SPECIAL",IF(Y327&lt;&gt;"",VLOOKUP(Y327,'ESO zone constants'!$D$2:$H$4950,5,FALSE),""),""),"")</f>
        <v/>
      </c>
      <c r="AA327" s="3" t="str">
        <f>IF(Z327&lt;&gt;"",IF(Z327&lt;&gt;"LIBSETS_DROP_MECHANIC_MONSTER_NAME",VLOOKUP(Z327,'LibSets constants'!$I$4:$L$1000,3,FALSE),""),"")</f>
        <v/>
      </c>
      <c r="AB327" s="3" t="str">
        <f>IF(Z327&lt;&gt;"",IF(Z327&lt;&gt;"LIBSETS_DROP_MECHANIC_MONSTER_NAME",VLOOKUP(Z327,'LibSets constants'!$I$4:$L$1000,4,FALSE),""),"")</f>
        <v/>
      </c>
      <c r="AC327" s="3" t="str">
        <f>IF(G327&lt;&gt;"LIBSETS_SETTYPE_BATTLEGROUND",IF(G327&lt;&gt;"LIBSETS_SETTYPE_SPECIAL",IF(AD327&lt;&gt;"",VLOOKUP(AD327,'ESO zone constants'!$D$2:$H$4950,5,FALSE),""),""),"")</f>
        <v/>
      </c>
      <c r="AF327" s="3" t="str">
        <f>IF(AE327&lt;&gt;"",IF(AE327&lt;&gt;"LIBSETS_DROP_MECHANIC_MONSTER_NAME",VLOOKUP(AE327,'LibSets constants'!$I$4:$L$1000,3,FALSE),""),"")</f>
        <v/>
      </c>
      <c r="AG327" s="3" t="str">
        <f>IF(AE327&lt;&gt;"",IF(AE327&lt;&gt;"LIBSETS_DROP_MECHANIC_MONSTER_NAME",VLOOKUP(AE327,'LibSets constants'!$I$4:$L$1000,4,FALSE),""),"")</f>
        <v/>
      </c>
      <c r="AH327" s="3" t="str">
        <f>IF(G327&lt;&gt;"LIBSETS_SETTYPE_BATTLEGROUND",IF(G327&lt;&gt;"LIBSETS_SETTYPE_SPECIAL",IF(AI327&lt;&gt;"",VLOOKUP(AI327,'ESO zone constants'!$D$2:$H$4950,5,FALSE),""),""),"")</f>
        <v/>
      </c>
      <c r="AK327" s="3" t="str">
        <f>IF(AJ327&lt;&gt;"",IF(AJ327&lt;&gt;"LIBSETS_DROP_MECHANIC_MONSTER_NAME",VLOOKUP(AJ327,'LibSets constants'!$I$4:$L$1000,3,FALSE),""),"")</f>
        <v/>
      </c>
      <c r="AL327" s="3" t="str">
        <f>IF(AJ327&lt;&gt;"",IF(AJ327&lt;&gt;"LIBSETS_DROP_MECHANIC_MONSTER_NAME",VLOOKUP(AJ327,'LibSets constants'!$I$4:$L$1000,4,FALSE),""),"")</f>
        <v/>
      </c>
      <c r="AM327" s="3" t="str">
        <f>IF(G327&lt;&gt;"LIBSETS_SETTYPE_BATTLEGROUND",IF(G327&lt;&gt;"LIBSETS_SETTYPE_SPECIAL",IF(AN327&lt;&gt;"",VLOOKUP(AN327,'ESO zone constants'!$D$2:$H$4950,5,FALSE),""),""),"")</f>
        <v/>
      </c>
      <c r="AP327" s="3" t="str">
        <f>IF(AO327&lt;&gt;"",IF(AO327&lt;&gt;"LIBSETS_DROP_MECHANIC_MONSTER_NAME",VLOOKUP(AO327,'LibSets constants'!$I$4:$L$1000,3,FALSE),""),"")</f>
        <v/>
      </c>
      <c r="AQ327" s="3" t="str">
        <f>IF(AO327&lt;&gt;"",IF(AO327&lt;&gt;"LIBSETS_DROP_MECHANIC_MONSTER_NAME",VLOOKUP(AO327,'LibSets constants'!$I$4:$L$1000,4,FALSE),""),"")</f>
        <v/>
      </c>
      <c r="AR327" s="3" t="str">
        <f>IF(G327&lt;&gt;"LIBSETS_SETTYPE_BATTLEGROUND",IF(G327&lt;&gt;"LIBSETS_SETTYPE_SPECIAL",IF(AS327&lt;&gt;"",VLOOKUP(AS327,'ESO zone constants'!$D$2:$H$4950,5,FALSE),""),""),"")</f>
        <v/>
      </c>
      <c r="AU327" s="3" t="str">
        <f>IF(AT327&lt;&gt;"",IF(AT327&lt;&gt;"LIBSETS_DROP_MECHANIC_MONSTER_NAME",VLOOKUP(AT327,'LibSets constants'!$I$4:$L$1000,3,FALSE),""),"")</f>
        <v/>
      </c>
      <c r="AV327" s="3" t="str">
        <f>IF(AT327&lt;&gt;"",IF(AT327&lt;&gt;"LIBSETS_DROP_MECHANIC_MONSTER_NAME",VLOOKUP(AT327,'LibSets constants'!$I$4:$L$1000,4,FALSE),""),"")</f>
        <v/>
      </c>
      <c r="AW327" s="21" t="str">
        <f t="shared" si="31"/>
        <v>[374] = {wayshrines={-1,-1,-1,}, dlcId=DLC_ORSINIUM</v>
      </c>
      <c r="AX327" s="21" t="str">
        <f t="shared" si="32"/>
        <v>, zoneIds={677}, veteran=false</v>
      </c>
      <c r="AY327" s="21" t="str">
        <f t="shared" si="33"/>
        <v>, setType=LIBSETS_SETTYPE_ARENA</v>
      </c>
      <c r="AZ327" s="21" t="str">
        <f t="shared" si="34"/>
        <v>, dropMechanic={LIBSETS_DROP_MECHANIC_ARENA_STAGE_CHEST}},</v>
      </c>
      <c r="BA327" s="21" t="str">
        <f t="shared" si="35"/>
        <v xml:space="preserve"> --Precise Regeneration / Präzise Regeneration   [Maelstrom Arena]</v>
      </c>
    </row>
    <row r="328" spans="1:53" x14ac:dyDescent="0.25">
      <c r="A328" s="12">
        <v>380</v>
      </c>
      <c r="B328" t="s">
        <v>1332</v>
      </c>
      <c r="C328" t="s">
        <v>1333</v>
      </c>
      <c r="D328" s="3">
        <f t="shared" si="30"/>
        <v>380</v>
      </c>
      <c r="E328" t="s">
        <v>1640</v>
      </c>
      <c r="F328" t="s">
        <v>1592</v>
      </c>
      <c r="G328" s="8" t="s">
        <v>1657</v>
      </c>
      <c r="I328" t="s">
        <v>97</v>
      </c>
      <c r="J328" t="s">
        <v>97</v>
      </c>
      <c r="K328">
        <v>-1</v>
      </c>
      <c r="L328">
        <v>-1</v>
      </c>
      <c r="M328">
        <v>-1</v>
      </c>
      <c r="N328">
        <v>0</v>
      </c>
      <c r="O328" s="70" t="s">
        <v>1694</v>
      </c>
      <c r="P328" s="3" t="str">
        <f>IF(AND(G328&lt;&gt;"LIBSETS_SETTYPE_BATTLEGROUND",G328&lt;&gt;"LIBSETS_SETTYPE_SPECIAL",G328&lt;&gt;"LIBSETS_SETTYPE_MYTHIC"), IF(Q328&lt;&gt;"",VLOOKUP(Q328,'ESO zone constants'!$D$2:$H$4950,5,FALSE),""),"")</f>
        <v/>
      </c>
      <c r="Q328" t="str">
        <f>IF(OR(K328="",K328&lt;=0,ISERROR(K328)),IF(AND(O328&lt;&gt;"",NOT(ISERROR(O328))),O328, ""),VLOOKUP(K328,'ESO wayshrine node constants'!$A$3:$D$10003,4,FALSE))</f>
        <v>!Level up advisor</v>
      </c>
      <c r="S328" s="19" t="str">
        <f>IF(AND(R328&lt;&gt;"",NOT(ISERROR(R328))),R328,IF(P328&lt;&gt;"",IF(NOT(ISERROR(VLOOKUP(P328,'ESO Dungeon constants'!$D$3:$H$9999,5,FALSE))),VLOOKUP(P328,'ESO Dungeon constants'!$D$3:$I$9999,6,FALSE),VLOOKUP(P328,'ESO zone constants'!$H$2:$K$9984,4,FALSE)),""))</f>
        <v/>
      </c>
      <c r="T328" s="3" t="str">
        <f>IF(S328&lt;&gt;"",VLOOKUP(S328,'LibSets constants'!$B$4:$C$1000,2,FALSE),"")</f>
        <v/>
      </c>
      <c r="U328" s="33" t="s">
        <v>1802</v>
      </c>
      <c r="V328" s="44" t="str">
        <f>IF(U328&lt;&gt;"",IF(U328&lt;&gt;"LIBSETS_DROP_MECHANIC_MONSTER_NAME",VLOOKUP(U328,'LibSets constants'!$I$4:$L$1000,3,FALSE),""),"")</f>
        <v>Level up reward</v>
      </c>
      <c r="W328" s="44" t="str">
        <f>IF(U328&lt;&gt;"",IF(U328&lt;&gt;"LIBSETS_DROP_MECHANIC_MONSTER_NAME",VLOOKUP(U328,'LibSets constants'!$I$4:$L$1000,4,FALSE),""),"")</f>
        <v>Level Aufstieg Belohnung</v>
      </c>
      <c r="X328" s="3" t="str">
        <f>IF(G328&lt;&gt;"LIBSETS_SETTYPE_BATTLEGROUND",IF(G328&lt;&gt;"LIBSETS_SETTYPE_SPECIAL",IF(Y328&lt;&gt;"",VLOOKUP(Y328,'ESO zone constants'!$D$2:$H$4950,5,FALSE),""),""),"")</f>
        <v/>
      </c>
      <c r="Z328" s="45"/>
      <c r="AA328" s="44" t="str">
        <f>IF(Z328&lt;&gt;"",IF(Z328&lt;&gt;"LIBSETS_DROP_MECHANIC_MONSTER_NAME",VLOOKUP(Z328,'LibSets constants'!$I$4:$L$1000,3,FALSE),""),"")</f>
        <v/>
      </c>
      <c r="AB328" s="44" t="str">
        <f>IF(Z328&lt;&gt;"",IF(Z328&lt;&gt;"LIBSETS_DROP_MECHANIC_MONSTER_NAME",VLOOKUP(Z328,'LibSets constants'!$I$4:$L$1000,4,FALSE),""),"")</f>
        <v/>
      </c>
      <c r="AC328" s="3" t="str">
        <f>IF(G328&lt;&gt;"LIBSETS_SETTYPE_BATTLEGROUND",IF(G328&lt;&gt;"LIBSETS_SETTYPE_SPECIAL",IF(AD328&lt;&gt;"",VLOOKUP(AD328,'ESO zone constants'!$D$2:$H$4950,5,FALSE),""),""),"")</f>
        <v/>
      </c>
      <c r="AE328" s="45"/>
      <c r="AF328" s="44" t="str">
        <f>IF(AE328&lt;&gt;"",IF(AE328&lt;&gt;"LIBSETS_DROP_MECHANIC_MONSTER_NAME",VLOOKUP(AE328,'LibSets constants'!$I$4:$L$1000,3,FALSE),""),"")</f>
        <v/>
      </c>
      <c r="AG328" s="44" t="str">
        <f>IF(AE328&lt;&gt;"",IF(AE328&lt;&gt;"LIBSETS_DROP_MECHANIC_MONSTER_NAME",VLOOKUP(AE328,'LibSets constants'!$I$4:$L$1000,4,FALSE),""),"")</f>
        <v/>
      </c>
      <c r="AH328" s="3" t="str">
        <f>IF(G328&lt;&gt;"LIBSETS_SETTYPE_BATTLEGROUND",IF(G328&lt;&gt;"LIBSETS_SETTYPE_SPECIAL",IF(AI328&lt;&gt;"",VLOOKUP(AI328,'ESO zone constants'!$D$2:$H$4950,5,FALSE),""),""),"")</f>
        <v/>
      </c>
      <c r="AJ328" s="45"/>
      <c r="AK328" s="44" t="str">
        <f>IF(AJ328&lt;&gt;"",IF(AJ328&lt;&gt;"LIBSETS_DROP_MECHANIC_MONSTER_NAME",VLOOKUP(AJ328,'LibSets constants'!$I$4:$L$1000,3,FALSE),""),"")</f>
        <v/>
      </c>
      <c r="AL328" s="44" t="str">
        <f>IF(AJ328&lt;&gt;"",IF(AJ328&lt;&gt;"LIBSETS_DROP_MECHANIC_MONSTER_NAME",VLOOKUP(AJ328,'LibSets constants'!$I$4:$L$1000,4,FALSE),""),"")</f>
        <v/>
      </c>
      <c r="AM328" s="3" t="str">
        <f>IF(G328&lt;&gt;"LIBSETS_SETTYPE_BATTLEGROUND",IF(G328&lt;&gt;"LIBSETS_SETTYPE_SPECIAL",IF(AN328&lt;&gt;"",VLOOKUP(AN328,'ESO zone constants'!$D$2:$H$4950,5,FALSE),""),""),"")</f>
        <v/>
      </c>
      <c r="AO328" s="45"/>
      <c r="AP328" s="44" t="str">
        <f>IF(AO328&lt;&gt;"",IF(AO328&lt;&gt;"LIBSETS_DROP_MECHANIC_MONSTER_NAME",VLOOKUP(AO328,'LibSets constants'!$I$4:$L$1000,3,FALSE),""),"")</f>
        <v/>
      </c>
      <c r="AQ328" s="44" t="str">
        <f>IF(AO328&lt;&gt;"",IF(AO328&lt;&gt;"LIBSETS_DROP_MECHANIC_MONSTER_NAME",VLOOKUP(AO328,'LibSets constants'!$I$4:$L$1000,4,FALSE),""),"")</f>
        <v/>
      </c>
      <c r="AR328" s="3" t="str">
        <f>IF(G328&lt;&gt;"LIBSETS_SETTYPE_BATTLEGROUND",IF(G328&lt;&gt;"LIBSETS_SETTYPE_SPECIAL",IF(AS328&lt;&gt;"",VLOOKUP(AS328,'ESO zone constants'!$D$2:$H$4950,5,FALSE),""),""),"")</f>
        <v/>
      </c>
      <c r="AT328" s="45"/>
      <c r="AU328" s="44" t="str">
        <f>IF(AT328&lt;&gt;"",IF(AT328&lt;&gt;"LIBSETS_DROP_MECHANIC_MONSTER_NAME",VLOOKUP(AT328,'LibSets constants'!$I$4:$L$1000,3,FALSE),""),"")</f>
        <v/>
      </c>
      <c r="AV328" s="44" t="str">
        <f>IF(AT328&lt;&gt;"",IF(AT328&lt;&gt;"LIBSETS_DROP_MECHANIC_MONSTER_NAME",VLOOKUP(AT328,'LibSets constants'!$I$4:$L$1000,4,FALSE),""),"")</f>
        <v/>
      </c>
      <c r="AW328" s="21" t="str">
        <f t="shared" si="31"/>
        <v>[380] = {wayshrines={-1,-1,-1,}, dlcId=DLC_BASE_GAME</v>
      </c>
      <c r="AX328" s="21" t="str">
        <f t="shared" si="32"/>
        <v>, veteran=false</v>
      </c>
      <c r="AY328" s="21" t="str">
        <f t="shared" si="33"/>
        <v>, setType=LIBSETS_SETTYPE_SPECIAL</v>
      </c>
      <c r="AZ328" s="21" t="str">
        <f t="shared" si="34"/>
        <v>, dropMechanic={LIBSETS_DROP_MECHANIC_LEVEL_UP_REWARD}},</v>
      </c>
      <c r="BA328" s="21" t="str">
        <f t="shared" si="35"/>
        <v xml:space="preserve"> --Prophet's / Prophet   [!Level up advisor]</v>
      </c>
    </row>
    <row r="329" spans="1:53" x14ac:dyDescent="0.25">
      <c r="A329" s="12">
        <v>381</v>
      </c>
      <c r="B329" t="s">
        <v>1334</v>
      </c>
      <c r="C329" t="s">
        <v>1335</v>
      </c>
      <c r="D329" s="3">
        <f t="shared" si="30"/>
        <v>381</v>
      </c>
      <c r="E329" t="s">
        <v>1640</v>
      </c>
      <c r="F329" t="s">
        <v>1592</v>
      </c>
      <c r="G329" s="8" t="s">
        <v>1657</v>
      </c>
      <c r="I329" t="s">
        <v>97</v>
      </c>
      <c r="J329" t="s">
        <v>97</v>
      </c>
      <c r="K329">
        <v>-1</v>
      </c>
      <c r="L329">
        <v>-1</v>
      </c>
      <c r="M329">
        <v>-1</v>
      </c>
      <c r="N329">
        <v>0</v>
      </c>
      <c r="O329" s="70" t="s">
        <v>1694</v>
      </c>
      <c r="P329" s="3" t="str">
        <f>IF(AND(G329&lt;&gt;"LIBSETS_SETTYPE_BATTLEGROUND",G329&lt;&gt;"LIBSETS_SETTYPE_SPECIAL",G329&lt;&gt;"LIBSETS_SETTYPE_MYTHIC"), IF(Q329&lt;&gt;"",VLOOKUP(Q329,'ESO zone constants'!$D$2:$H$4950,5,FALSE),""),"")</f>
        <v/>
      </c>
      <c r="Q329" t="str">
        <f>IF(OR(K329="",K329&lt;=0,ISERROR(K329)),IF(AND(O329&lt;&gt;"",NOT(ISERROR(O329))),O329, ""),VLOOKUP(K329,'ESO wayshrine node constants'!$A$3:$D$10003,4,FALSE))</f>
        <v>!Level up advisor</v>
      </c>
      <c r="S329" s="19" t="str">
        <f>IF(AND(R329&lt;&gt;"",NOT(ISERROR(R329))),R329,IF(P329&lt;&gt;"",IF(NOT(ISERROR(VLOOKUP(P329,'ESO Dungeon constants'!$D$3:$H$9999,5,FALSE))),VLOOKUP(P329,'ESO Dungeon constants'!$D$3:$I$9999,6,FALSE),VLOOKUP(P329,'ESO zone constants'!$H$2:$K$9984,4,FALSE)),""))</f>
        <v/>
      </c>
      <c r="T329" s="3" t="str">
        <f>IF(S329&lt;&gt;"",VLOOKUP(S329,'LibSets constants'!$B$4:$C$1000,2,FALSE),"")</f>
        <v/>
      </c>
      <c r="U329" s="33" t="s">
        <v>1802</v>
      </c>
      <c r="V329" s="44" t="str">
        <f>IF(U329&lt;&gt;"",IF(U329&lt;&gt;"LIBSETS_DROP_MECHANIC_MONSTER_NAME",VLOOKUP(U329,'LibSets constants'!$I$4:$L$1000,3,FALSE),""),"")</f>
        <v>Level up reward</v>
      </c>
      <c r="W329" s="44" t="str">
        <f>IF(U329&lt;&gt;"",IF(U329&lt;&gt;"LIBSETS_DROP_MECHANIC_MONSTER_NAME",VLOOKUP(U329,'LibSets constants'!$I$4:$L$1000,4,FALSE),""),"")</f>
        <v>Level Aufstieg Belohnung</v>
      </c>
      <c r="X329" s="3" t="str">
        <f>IF(G329&lt;&gt;"LIBSETS_SETTYPE_BATTLEGROUND",IF(G329&lt;&gt;"LIBSETS_SETTYPE_SPECIAL",IF(Y329&lt;&gt;"",VLOOKUP(Y329,'ESO zone constants'!$D$2:$H$4950,5,FALSE),""),""),"")</f>
        <v/>
      </c>
      <c r="Z329" s="45"/>
      <c r="AA329" s="44" t="str">
        <f>IF(Z329&lt;&gt;"",IF(Z329&lt;&gt;"LIBSETS_DROP_MECHANIC_MONSTER_NAME",VLOOKUP(Z329,'LibSets constants'!$I$4:$L$1000,3,FALSE),""),"")</f>
        <v/>
      </c>
      <c r="AB329" s="44" t="str">
        <f>IF(Z329&lt;&gt;"",IF(Z329&lt;&gt;"LIBSETS_DROP_MECHANIC_MONSTER_NAME",VLOOKUP(Z329,'LibSets constants'!$I$4:$L$1000,4,FALSE),""),"")</f>
        <v/>
      </c>
      <c r="AC329" s="3" t="str">
        <f>IF(G329&lt;&gt;"LIBSETS_SETTYPE_BATTLEGROUND",IF(G329&lt;&gt;"LIBSETS_SETTYPE_SPECIAL",IF(AD329&lt;&gt;"",VLOOKUP(AD329,'ESO zone constants'!$D$2:$H$4950,5,FALSE),""),""),"")</f>
        <v/>
      </c>
      <c r="AE329" s="45"/>
      <c r="AF329" s="44" t="str">
        <f>IF(AE329&lt;&gt;"",IF(AE329&lt;&gt;"LIBSETS_DROP_MECHANIC_MONSTER_NAME",VLOOKUP(AE329,'LibSets constants'!$I$4:$L$1000,3,FALSE),""),"")</f>
        <v/>
      </c>
      <c r="AG329" s="44" t="str">
        <f>IF(AE329&lt;&gt;"",IF(AE329&lt;&gt;"LIBSETS_DROP_MECHANIC_MONSTER_NAME",VLOOKUP(AE329,'LibSets constants'!$I$4:$L$1000,4,FALSE),""),"")</f>
        <v/>
      </c>
      <c r="AH329" s="3" t="str">
        <f>IF(G329&lt;&gt;"LIBSETS_SETTYPE_BATTLEGROUND",IF(G329&lt;&gt;"LIBSETS_SETTYPE_SPECIAL",IF(AI329&lt;&gt;"",VLOOKUP(AI329,'ESO zone constants'!$D$2:$H$4950,5,FALSE),""),""),"")</f>
        <v/>
      </c>
      <c r="AJ329" s="45"/>
      <c r="AK329" s="44" t="str">
        <f>IF(AJ329&lt;&gt;"",IF(AJ329&lt;&gt;"LIBSETS_DROP_MECHANIC_MONSTER_NAME",VLOOKUP(AJ329,'LibSets constants'!$I$4:$L$1000,3,FALSE),""),"")</f>
        <v/>
      </c>
      <c r="AL329" s="44" t="str">
        <f>IF(AJ329&lt;&gt;"",IF(AJ329&lt;&gt;"LIBSETS_DROP_MECHANIC_MONSTER_NAME",VLOOKUP(AJ329,'LibSets constants'!$I$4:$L$1000,4,FALSE),""),"")</f>
        <v/>
      </c>
      <c r="AM329" s="3" t="str">
        <f>IF(G329&lt;&gt;"LIBSETS_SETTYPE_BATTLEGROUND",IF(G329&lt;&gt;"LIBSETS_SETTYPE_SPECIAL",IF(AN329&lt;&gt;"",VLOOKUP(AN329,'ESO zone constants'!$D$2:$H$4950,5,FALSE),""),""),"")</f>
        <v/>
      </c>
      <c r="AO329" s="45"/>
      <c r="AP329" s="44" t="str">
        <f>IF(AO329&lt;&gt;"",IF(AO329&lt;&gt;"LIBSETS_DROP_MECHANIC_MONSTER_NAME",VLOOKUP(AO329,'LibSets constants'!$I$4:$L$1000,3,FALSE),""),"")</f>
        <v/>
      </c>
      <c r="AQ329" s="44" t="str">
        <f>IF(AO329&lt;&gt;"",IF(AO329&lt;&gt;"LIBSETS_DROP_MECHANIC_MONSTER_NAME",VLOOKUP(AO329,'LibSets constants'!$I$4:$L$1000,4,FALSE),""),"")</f>
        <v/>
      </c>
      <c r="AR329" s="3" t="str">
        <f>IF(G329&lt;&gt;"LIBSETS_SETTYPE_BATTLEGROUND",IF(G329&lt;&gt;"LIBSETS_SETTYPE_SPECIAL",IF(AS329&lt;&gt;"",VLOOKUP(AS329,'ESO zone constants'!$D$2:$H$4950,5,FALSE),""),""),"")</f>
        <v/>
      </c>
      <c r="AT329" s="45"/>
      <c r="AU329" s="44" t="str">
        <f>IF(AT329&lt;&gt;"",IF(AT329&lt;&gt;"LIBSETS_DROP_MECHANIC_MONSTER_NAME",VLOOKUP(AT329,'LibSets constants'!$I$4:$L$1000,3,FALSE),""),"")</f>
        <v/>
      </c>
      <c r="AV329" s="44" t="str">
        <f>IF(AT329&lt;&gt;"",IF(AT329&lt;&gt;"LIBSETS_DROP_MECHANIC_MONSTER_NAME",VLOOKUP(AT329,'LibSets constants'!$I$4:$L$1000,4,FALSE),""),"")</f>
        <v/>
      </c>
      <c r="AW329" s="21" t="str">
        <f t="shared" si="31"/>
        <v>[381] = {wayshrines={-1,-1,-1,}, dlcId=DLC_BASE_GAME</v>
      </c>
      <c r="AX329" s="21" t="str">
        <f t="shared" si="32"/>
        <v>, veteran=false</v>
      </c>
      <c r="AY329" s="21" t="str">
        <f t="shared" si="33"/>
        <v>, setType=LIBSETS_SETTYPE_SPECIAL</v>
      </c>
      <c r="AZ329" s="21" t="str">
        <f t="shared" si="34"/>
        <v>, dropMechanic={LIBSETS_DROP_MECHANIC_LEVEL_UP_REWARD}},</v>
      </c>
      <c r="BA329" s="21" t="str">
        <f t="shared" si="35"/>
        <v xml:space="preserve"> --Broken Soul / Zerbrochene Seele   [!Level up advisor]</v>
      </c>
    </row>
    <row r="330" spans="1:53" x14ac:dyDescent="0.25">
      <c r="A330" s="12">
        <v>382</v>
      </c>
      <c r="B330" t="s">
        <v>1336</v>
      </c>
      <c r="C330" t="s">
        <v>1337</v>
      </c>
      <c r="D330" s="3">
        <f t="shared" si="30"/>
        <v>382</v>
      </c>
      <c r="G330" s="8" t="s">
        <v>1655</v>
      </c>
      <c r="I330" t="s">
        <v>97</v>
      </c>
      <c r="J330" t="s">
        <v>97</v>
      </c>
      <c r="K330">
        <v>-1</v>
      </c>
      <c r="L330">
        <v>-1</v>
      </c>
      <c r="M330">
        <v>-1</v>
      </c>
      <c r="N330">
        <v>0</v>
      </c>
      <c r="O330" s="70" t="s">
        <v>79</v>
      </c>
      <c r="P330" s="3">
        <f>IF(AND(G330&lt;&gt;"LIBSETS_SETTYPE_BATTLEGROUND",G330&lt;&gt;"LIBSETS_SETTYPE_SPECIAL",G330&lt;&gt;"LIBSETS_SETTYPE_MYTHIC"), IF(Q330&lt;&gt;"",VLOOKUP(Q330,'ESO zone constants'!$D$2:$H$4950,5,FALSE),""),"")</f>
        <v>1011</v>
      </c>
      <c r="Q330" t="str">
        <f>IF(OR(K330="",K330&lt;=0,ISERROR(K330)),IF(AND(O330&lt;&gt;"",NOT(ISERROR(O330))),O330, ""),VLOOKUP(K330,'ESO wayshrine node constants'!$A$3:$D$10003,4,FALSE))</f>
        <v>Summerset</v>
      </c>
      <c r="S330" s="19" t="str">
        <f>IF(AND(R330&lt;&gt;"",NOT(ISERROR(R330))),R330,IF(P330&lt;&gt;"",IF(NOT(ISERROR(VLOOKUP(P330,'ESO Dungeon constants'!$D$3:$H$9999,5,FALSE))),VLOOKUP(P330,'ESO Dungeon constants'!$D$3:$I$9999,6,FALSE),VLOOKUP(P330,'ESO zone constants'!$H$2:$K$9984,4,FALSE)),""))</f>
        <v>DLC_SUMMERSET</v>
      </c>
      <c r="T330" s="3" t="str">
        <f>IF(S330&lt;&gt;"",VLOOKUP(S330,'LibSets constants'!$B$4:$C$1000,2,FALSE),"")</f>
        <v>Summerset</v>
      </c>
      <c r="U330" s="33" t="s">
        <v>1742</v>
      </c>
      <c r="V330" s="44" t="str">
        <f>IF(U330&lt;&gt;"",IF(U330&lt;&gt;"LIBSETS_DROP_MECHANIC_MONSTER_NAME",VLOOKUP(U330,'LibSets constants'!$I$4:$L$1000,3,FALSE),""),"")</f>
        <v>Delve bosses have a chance to drop a waist or feet.</v>
      </c>
      <c r="W330" s="44" t="str">
        <f>IF(U330&lt;&gt;"",IF(U330&lt;&gt;"LIBSETS_DROP_MECHANIC_MONSTER_NAME",VLOOKUP(U330,'LibSets constants'!$I$4:$L$1000,4,FALSE),""),"")</f>
        <v>Bosse in Gewölben haben die Chance, eine Taille oder Füße fallen zu lassen.</v>
      </c>
      <c r="X330" s="3" t="str">
        <f>IF(G330&lt;&gt;"LIBSETS_SETTYPE_BATTLEGROUND",IF(G330&lt;&gt;"LIBSETS_SETTYPE_SPECIAL",IF(Y330&lt;&gt;"",VLOOKUP(Y330,'ESO zone constants'!$D$2:$H$4950,5,FALSE),""),""),"")</f>
        <v/>
      </c>
      <c r="Z330" s="45" t="s">
        <v>1743</v>
      </c>
      <c r="AA330" s="44" t="str">
        <f>IF(Z330&lt;&gt;"",IF(Z330&lt;&gt;"LIBSETS_DROP_MECHANIC_MONSTER_NAME",VLOOKUP(Z330,'LibSets constants'!$I$4:$L$1000,3,FALSE),""),"")</f>
        <v>Overland group bosses have a 100% chance to drop head, chest, legs, or weapon.</v>
      </c>
      <c r="AB330" s="44" t="str">
        <f>IF(Z330&lt;&gt;"",IF(Z330&lt;&gt;"LIBSETS_DROP_MECHANIC_MONSTER_NAME",VLOOKUP(Z330,'LibSets constants'!$I$4:$L$1000,4,FALSE),""),"")</f>
        <v>Überland Gruppenbosse haben eine Chance von 100%, Kopf, Brust, Beine oder Waffen fallen zu lassen.</v>
      </c>
      <c r="AC330" s="3" t="str">
        <f>IF(G330&lt;&gt;"LIBSETS_SETTYPE_BATTLEGROUND",IF(G330&lt;&gt;"LIBSETS_SETTYPE_SPECIAL",IF(AD330&lt;&gt;"",VLOOKUP(AD330,'ESO zone constants'!$D$2:$H$4950,5,FALSE),""),""),"")</f>
        <v/>
      </c>
      <c r="AE330" s="45" t="s">
        <v>1744</v>
      </c>
      <c r="AF330" s="44" t="str">
        <f>IF(AE330&lt;&gt;"",IF(AE330&lt;&gt;"LIBSETS_DROP_MECHANIC_MONSTER_NAME",VLOOKUP(AE330,'LibSets constants'!$I$4:$L$1000,3,FALSE),""),"")</f>
        <v>Public dungeon bosses have a chance to drop a shoulder, hand, or weapon.</v>
      </c>
      <c r="AG330" s="44" t="str">
        <f>IF(AE330&lt;&gt;"",IF(AE330&lt;&gt;"LIBSETS_DROP_MECHANIC_MONSTER_NAME",VLOOKUP(AE330,'LibSets constants'!$I$4:$L$1000,4,FALSE),""),"")</f>
        <v>Öffentliche Dungeon-Bosse haben die Möglichkeit, eine Schulter, Handschuhe oder eine Waffe fallen zu lassen.</v>
      </c>
      <c r="AH330" s="3" t="str">
        <f>IF(G330&lt;&gt;"LIBSETS_SETTYPE_BATTLEGROUND",IF(G330&lt;&gt;"LIBSETS_SETTYPE_SPECIAL",IF(AI330&lt;&gt;"",VLOOKUP(AI330,'ESO zone constants'!$D$2:$H$4950,5,FALSE),""),""),"")</f>
        <v/>
      </c>
      <c r="AJ330" s="45" t="s">
        <v>1745</v>
      </c>
      <c r="AK330" s="44" t="str">
        <f>IF(AJ330&lt;&gt;"",IF(AJ330&lt;&gt;"LIBSETS_DROP_MECHANIC_MONSTER_NAME",VLOOKUP(AJ330,'LibSets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0" s="44" t="str">
        <f>IF(AJ330&lt;&gt;"",IF(AJ330&lt;&gt;"LIBSETS_DROP_MECHANIC_MONSTER_NAME",VLOOKUP(AJ330,'LibSets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0" s="3" t="str">
        <f>IF(G330&lt;&gt;"LIBSETS_SETTYPE_BATTLEGROUND",IF(G330&lt;&gt;"LIBSETS_SETTYPE_SPECIAL",IF(AN330&lt;&gt;"",VLOOKUP(AN330,'ESO zone constants'!$D$2:$H$4950,5,FALSE),""),""),"")</f>
        <v/>
      </c>
      <c r="AO330" s="45"/>
      <c r="AP330" s="44" t="str">
        <f>IF(AO330&lt;&gt;"",IF(AO330&lt;&gt;"LIBSETS_DROP_MECHANIC_MONSTER_NAME",VLOOKUP(AO330,'LibSets constants'!$I$4:$L$1000,3,FALSE),""),"")</f>
        <v/>
      </c>
      <c r="AQ330" s="44" t="str">
        <f>IF(AO330&lt;&gt;"",IF(AO330&lt;&gt;"LIBSETS_DROP_MECHANIC_MONSTER_NAME",VLOOKUP(AO330,'LibSets constants'!$I$4:$L$1000,4,FALSE),""),"")</f>
        <v/>
      </c>
      <c r="AR330" s="3" t="str">
        <f>IF(G330&lt;&gt;"LIBSETS_SETTYPE_BATTLEGROUND",IF(G330&lt;&gt;"LIBSETS_SETTYPE_SPECIAL",IF(AS330&lt;&gt;"",VLOOKUP(AS330,'ESO zone constants'!$D$2:$H$4950,5,FALSE),""),""),"")</f>
        <v/>
      </c>
      <c r="AT330" s="45"/>
      <c r="AU330" s="44" t="str">
        <f>IF(AT330&lt;&gt;"",IF(AT330&lt;&gt;"LIBSETS_DROP_MECHANIC_MONSTER_NAME",VLOOKUP(AT330,'LibSets constants'!$I$4:$L$1000,3,FALSE),""),"")</f>
        <v/>
      </c>
      <c r="AV330" s="44" t="str">
        <f>IF(AT330&lt;&gt;"",IF(AT330&lt;&gt;"LIBSETS_DROP_MECHANIC_MONSTER_NAME",VLOOKUP(AT330,'LibSets constants'!$I$4:$L$1000,4,FALSE),""),"")</f>
        <v/>
      </c>
      <c r="AW330" s="21" t="str">
        <f t="shared" si="31"/>
        <v>[382] = {wayshrines={-1,-1,-1,}, dlcId=DLC_SUMMERSET</v>
      </c>
      <c r="AX330" s="21" t="str">
        <f t="shared" si="32"/>
        <v>, zoneIds={1011}, veteran=false</v>
      </c>
      <c r="AY330" s="21" t="str">
        <f t="shared" si="33"/>
        <v>, setType=LIBSETS_SETTYPE_OVERLAND</v>
      </c>
      <c r="AZ330" s="21" t="str">
        <f t="shared" si="34"/>
        <v>, dropMechanic={LIBSETS_DROP_MECHANIC_OVERLAND_BOSS_DELVE,LIBSETS_DROP_MECHANIC_OVERLAND_WORLDBOSS,LIBSETS_DROP_MECHANIC_OVERLAND_BOSS_PUBLIC_DUNGEON,LIBSETS_DROP_MECHANIC_OVERLAND_CHEST}},</v>
      </c>
      <c r="BA330" s="21" t="str">
        <f t="shared" si="35"/>
        <v xml:space="preserve"> --Grace of Gloom / Anmut der Gräue   [Summerset]</v>
      </c>
    </row>
    <row r="331" spans="1:53" x14ac:dyDescent="0.25">
      <c r="A331" s="12">
        <v>383</v>
      </c>
      <c r="B331" t="s">
        <v>1338</v>
      </c>
      <c r="C331" t="s">
        <v>1339</v>
      </c>
      <c r="D331" s="3">
        <f t="shared" si="30"/>
        <v>383</v>
      </c>
      <c r="G331" s="8" t="s">
        <v>1655</v>
      </c>
      <c r="I331" t="s">
        <v>97</v>
      </c>
      <c r="J331" t="s">
        <v>97</v>
      </c>
      <c r="K331">
        <v>-1</v>
      </c>
      <c r="L331">
        <v>-1</v>
      </c>
      <c r="M331">
        <v>-1</v>
      </c>
      <c r="N331">
        <v>0</v>
      </c>
      <c r="O331" s="70" t="s">
        <v>79</v>
      </c>
      <c r="P331" s="3">
        <f>IF(AND(G331&lt;&gt;"LIBSETS_SETTYPE_BATTLEGROUND",G331&lt;&gt;"LIBSETS_SETTYPE_SPECIAL",G331&lt;&gt;"LIBSETS_SETTYPE_MYTHIC"), IF(Q331&lt;&gt;"",VLOOKUP(Q331,'ESO zone constants'!$D$2:$H$4950,5,FALSE),""),"")</f>
        <v>1011</v>
      </c>
      <c r="Q331" t="str">
        <f>IF(OR(K331="",K331&lt;=0,ISERROR(K331)),IF(AND(O331&lt;&gt;"",NOT(ISERROR(O331))),O331, ""),VLOOKUP(K331,'ESO wayshrine node constants'!$A$3:$D$10003,4,FALSE))</f>
        <v>Summerset</v>
      </c>
      <c r="S331" s="19" t="str">
        <f>IF(AND(R331&lt;&gt;"",NOT(ISERROR(R331))),R331,IF(P331&lt;&gt;"",IF(NOT(ISERROR(VLOOKUP(P331,'ESO Dungeon constants'!$D$3:$H$9999,5,FALSE))),VLOOKUP(P331,'ESO Dungeon constants'!$D$3:$I$9999,6,FALSE),VLOOKUP(P331,'ESO zone constants'!$H$2:$K$9984,4,FALSE)),""))</f>
        <v>DLC_SUMMERSET</v>
      </c>
      <c r="T331" s="3" t="str">
        <f>IF(S331&lt;&gt;"",VLOOKUP(S331,'LibSets constants'!$B$4:$C$1000,2,FALSE),"")</f>
        <v>Summerset</v>
      </c>
      <c r="U331" s="33" t="s">
        <v>1742</v>
      </c>
      <c r="V331" s="44" t="str">
        <f>IF(U331&lt;&gt;"",IF(U331&lt;&gt;"LIBSETS_DROP_MECHANIC_MONSTER_NAME",VLOOKUP(U331,'LibSets constants'!$I$4:$L$1000,3,FALSE),""),"")</f>
        <v>Delve bosses have a chance to drop a waist or feet.</v>
      </c>
      <c r="W331" s="44" t="str">
        <f>IF(U331&lt;&gt;"",IF(U331&lt;&gt;"LIBSETS_DROP_MECHANIC_MONSTER_NAME",VLOOKUP(U331,'LibSets constants'!$I$4:$L$1000,4,FALSE),""),"")</f>
        <v>Bosse in Gewölben haben die Chance, eine Taille oder Füße fallen zu lassen.</v>
      </c>
      <c r="X331" s="3" t="str">
        <f>IF(G331&lt;&gt;"LIBSETS_SETTYPE_BATTLEGROUND",IF(G331&lt;&gt;"LIBSETS_SETTYPE_SPECIAL",IF(Y331&lt;&gt;"",VLOOKUP(Y331,'ESO zone constants'!$D$2:$H$4950,5,FALSE),""),""),"")</f>
        <v/>
      </c>
      <c r="Z331" s="45" t="s">
        <v>1743</v>
      </c>
      <c r="AA331" s="44" t="str">
        <f>IF(Z331&lt;&gt;"",IF(Z331&lt;&gt;"LIBSETS_DROP_MECHANIC_MONSTER_NAME",VLOOKUP(Z331,'LibSets constants'!$I$4:$L$1000,3,FALSE),""),"")</f>
        <v>Overland group bosses have a 100% chance to drop head, chest, legs, or weapon.</v>
      </c>
      <c r="AB331" s="44" t="str">
        <f>IF(Z331&lt;&gt;"",IF(Z331&lt;&gt;"LIBSETS_DROP_MECHANIC_MONSTER_NAME",VLOOKUP(Z331,'LibSets constants'!$I$4:$L$1000,4,FALSE),""),"")</f>
        <v>Überland Gruppenbosse haben eine Chance von 100%, Kopf, Brust, Beine oder Waffen fallen zu lassen.</v>
      </c>
      <c r="AC331" s="3" t="str">
        <f>IF(G331&lt;&gt;"LIBSETS_SETTYPE_BATTLEGROUND",IF(G331&lt;&gt;"LIBSETS_SETTYPE_SPECIAL",IF(AD331&lt;&gt;"",VLOOKUP(AD331,'ESO zone constants'!$D$2:$H$4950,5,FALSE),""),""),"")</f>
        <v/>
      </c>
      <c r="AE331" s="45" t="s">
        <v>1744</v>
      </c>
      <c r="AF331" s="44" t="str">
        <f>IF(AE331&lt;&gt;"",IF(AE331&lt;&gt;"LIBSETS_DROP_MECHANIC_MONSTER_NAME",VLOOKUP(AE331,'LibSets constants'!$I$4:$L$1000,3,FALSE),""),"")</f>
        <v>Public dungeon bosses have a chance to drop a shoulder, hand, or weapon.</v>
      </c>
      <c r="AG331" s="44" t="str">
        <f>IF(AE331&lt;&gt;"",IF(AE331&lt;&gt;"LIBSETS_DROP_MECHANIC_MONSTER_NAME",VLOOKUP(AE331,'LibSets constants'!$I$4:$L$1000,4,FALSE),""),"")</f>
        <v>Öffentliche Dungeon-Bosse haben die Möglichkeit, eine Schulter, Handschuhe oder eine Waffe fallen zu lassen.</v>
      </c>
      <c r="AH331" s="3" t="str">
        <f>IF(G331&lt;&gt;"LIBSETS_SETTYPE_BATTLEGROUND",IF(G331&lt;&gt;"LIBSETS_SETTYPE_SPECIAL",IF(AI331&lt;&gt;"",VLOOKUP(AI331,'ESO zone constants'!$D$2:$H$4950,5,FALSE),""),""),"")</f>
        <v/>
      </c>
      <c r="AJ331" s="45" t="s">
        <v>1745</v>
      </c>
      <c r="AK331" s="44" t="str">
        <f>IF(AJ331&lt;&gt;"",IF(AJ331&lt;&gt;"LIBSETS_DROP_MECHANIC_MONSTER_NAME",VLOOKUP(AJ331,'LibSets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1" s="44" t="str">
        <f>IF(AJ331&lt;&gt;"",IF(AJ331&lt;&gt;"LIBSETS_DROP_MECHANIC_MONSTER_NAME",VLOOKUP(AJ331,'LibSets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1" s="3" t="str">
        <f>IF(G331&lt;&gt;"LIBSETS_SETTYPE_BATTLEGROUND",IF(G331&lt;&gt;"LIBSETS_SETTYPE_SPECIAL",IF(AN331&lt;&gt;"",VLOOKUP(AN331,'ESO zone constants'!$D$2:$H$4950,5,FALSE),""),""),"")</f>
        <v/>
      </c>
      <c r="AO331" s="45"/>
      <c r="AP331" s="44" t="str">
        <f>IF(AO331&lt;&gt;"",IF(AO331&lt;&gt;"LIBSETS_DROP_MECHANIC_MONSTER_NAME",VLOOKUP(AO331,'LibSets constants'!$I$4:$L$1000,3,FALSE),""),"")</f>
        <v/>
      </c>
      <c r="AQ331" s="44" t="str">
        <f>IF(AO331&lt;&gt;"",IF(AO331&lt;&gt;"LIBSETS_DROP_MECHANIC_MONSTER_NAME",VLOOKUP(AO331,'LibSets constants'!$I$4:$L$1000,4,FALSE),""),"")</f>
        <v/>
      </c>
      <c r="AR331" s="3" t="str">
        <f>IF(G331&lt;&gt;"LIBSETS_SETTYPE_BATTLEGROUND",IF(G331&lt;&gt;"LIBSETS_SETTYPE_SPECIAL",IF(AS331&lt;&gt;"",VLOOKUP(AS331,'ESO zone constants'!$D$2:$H$4950,5,FALSE),""),""),"")</f>
        <v/>
      </c>
      <c r="AT331" s="45"/>
      <c r="AU331" s="44" t="str">
        <f>IF(AT331&lt;&gt;"",IF(AT331&lt;&gt;"LIBSETS_DROP_MECHANIC_MONSTER_NAME",VLOOKUP(AT331,'LibSets constants'!$I$4:$L$1000,3,FALSE),""),"")</f>
        <v/>
      </c>
      <c r="AV331" s="44" t="str">
        <f>IF(AT331&lt;&gt;"",IF(AT331&lt;&gt;"LIBSETS_DROP_MECHANIC_MONSTER_NAME",VLOOKUP(AT331,'LibSets constants'!$I$4:$L$1000,4,FALSE),""),"")</f>
        <v/>
      </c>
      <c r="AW331" s="21" t="str">
        <f t="shared" si="31"/>
        <v>[383] = {wayshrines={-1,-1,-1,}, dlcId=DLC_SUMMERSET</v>
      </c>
      <c r="AX331" s="21" t="str">
        <f t="shared" si="32"/>
        <v>, zoneIds={1011}, veteran=false</v>
      </c>
      <c r="AY331" s="21" t="str">
        <f t="shared" si="33"/>
        <v>, setType=LIBSETS_SETTYPE_OVERLAND</v>
      </c>
      <c r="AZ331" s="21" t="str">
        <f t="shared" si="34"/>
        <v>, dropMechanic={LIBSETS_DROP_MECHANIC_OVERLAND_BOSS_DELVE,LIBSETS_DROP_MECHANIC_OVERLAND_WORLDBOSS,LIBSETS_DROP_MECHANIC_OVERLAND_BOSS_PUBLIC_DUNGEON,LIBSETS_DROP_MECHANIC_OVERLAND_CHEST}},</v>
      </c>
      <c r="BA331" s="21" t="str">
        <f t="shared" si="35"/>
        <v xml:space="preserve"> --Gryphon's Ferocity / Wildheit des Greifen   [Summerset]</v>
      </c>
    </row>
    <row r="332" spans="1:53" x14ac:dyDescent="0.25">
      <c r="A332" s="12">
        <v>384</v>
      </c>
      <c r="B332" t="s">
        <v>1340</v>
      </c>
      <c r="C332" t="s">
        <v>1341</v>
      </c>
      <c r="D332" s="3">
        <f t="shared" si="30"/>
        <v>384</v>
      </c>
      <c r="G332" s="8" t="s">
        <v>1655</v>
      </c>
      <c r="I332" t="s">
        <v>97</v>
      </c>
      <c r="J332" t="s">
        <v>97</v>
      </c>
      <c r="K332">
        <v>-1</v>
      </c>
      <c r="L332">
        <v>-1</v>
      </c>
      <c r="M332">
        <v>-1</v>
      </c>
      <c r="N332">
        <v>0</v>
      </c>
      <c r="O332" s="70" t="s">
        <v>79</v>
      </c>
      <c r="P332" s="3">
        <f>IF(AND(G332&lt;&gt;"LIBSETS_SETTYPE_BATTLEGROUND",G332&lt;&gt;"LIBSETS_SETTYPE_SPECIAL",G332&lt;&gt;"LIBSETS_SETTYPE_MYTHIC"), IF(Q332&lt;&gt;"",VLOOKUP(Q332,'ESO zone constants'!$D$2:$H$4950,5,FALSE),""),"")</f>
        <v>1011</v>
      </c>
      <c r="Q332" t="str">
        <f>IF(OR(K332="",K332&lt;=0,ISERROR(K332)),IF(AND(O332&lt;&gt;"",NOT(ISERROR(O332))),O332, ""),VLOOKUP(K332,'ESO wayshrine node constants'!$A$3:$D$10003,4,FALSE))</f>
        <v>Summerset</v>
      </c>
      <c r="S332" s="19" t="str">
        <f>IF(AND(R332&lt;&gt;"",NOT(ISERROR(R332))),R332,IF(P332&lt;&gt;"",IF(NOT(ISERROR(VLOOKUP(P332,'ESO Dungeon constants'!$D$3:$H$9999,5,FALSE))),VLOOKUP(P332,'ESO Dungeon constants'!$D$3:$I$9999,6,FALSE),VLOOKUP(P332,'ESO zone constants'!$H$2:$K$9984,4,FALSE)),""))</f>
        <v>DLC_SUMMERSET</v>
      </c>
      <c r="T332" s="3" t="str">
        <f>IF(S332&lt;&gt;"",VLOOKUP(S332,'LibSets constants'!$B$4:$C$1000,2,FALSE),"")</f>
        <v>Summerset</v>
      </c>
      <c r="U332" s="33" t="s">
        <v>1742</v>
      </c>
      <c r="V332" s="44" t="str">
        <f>IF(U332&lt;&gt;"",IF(U332&lt;&gt;"LIBSETS_DROP_MECHANIC_MONSTER_NAME",VLOOKUP(U332,'LibSets constants'!$I$4:$L$1000,3,FALSE),""),"")</f>
        <v>Delve bosses have a chance to drop a waist or feet.</v>
      </c>
      <c r="W332" s="44" t="str">
        <f>IF(U332&lt;&gt;"",IF(U332&lt;&gt;"LIBSETS_DROP_MECHANIC_MONSTER_NAME",VLOOKUP(U332,'LibSets constants'!$I$4:$L$1000,4,FALSE),""),"")</f>
        <v>Bosse in Gewölben haben die Chance, eine Taille oder Füße fallen zu lassen.</v>
      </c>
      <c r="X332" s="3" t="str">
        <f>IF(G332&lt;&gt;"LIBSETS_SETTYPE_BATTLEGROUND",IF(G332&lt;&gt;"LIBSETS_SETTYPE_SPECIAL",IF(Y332&lt;&gt;"",VLOOKUP(Y332,'ESO zone constants'!$D$2:$H$4950,5,FALSE),""),""),"")</f>
        <v/>
      </c>
      <c r="Z332" s="45" t="s">
        <v>1743</v>
      </c>
      <c r="AA332" s="44" t="str">
        <f>IF(Z332&lt;&gt;"",IF(Z332&lt;&gt;"LIBSETS_DROP_MECHANIC_MONSTER_NAME",VLOOKUP(Z332,'LibSets constants'!$I$4:$L$1000,3,FALSE),""),"")</f>
        <v>Overland group bosses have a 100% chance to drop head, chest, legs, or weapon.</v>
      </c>
      <c r="AB332" s="44" t="str">
        <f>IF(Z332&lt;&gt;"",IF(Z332&lt;&gt;"LIBSETS_DROP_MECHANIC_MONSTER_NAME",VLOOKUP(Z332,'LibSets constants'!$I$4:$L$1000,4,FALSE),""),"")</f>
        <v>Überland Gruppenbosse haben eine Chance von 100%, Kopf, Brust, Beine oder Waffen fallen zu lassen.</v>
      </c>
      <c r="AC332" s="3" t="str">
        <f>IF(G332&lt;&gt;"LIBSETS_SETTYPE_BATTLEGROUND",IF(G332&lt;&gt;"LIBSETS_SETTYPE_SPECIAL",IF(AD332&lt;&gt;"",VLOOKUP(AD332,'ESO zone constants'!$D$2:$H$4950,5,FALSE),""),""),"")</f>
        <v/>
      </c>
      <c r="AE332" s="45" t="s">
        <v>1744</v>
      </c>
      <c r="AF332" s="44" t="str">
        <f>IF(AE332&lt;&gt;"",IF(AE332&lt;&gt;"LIBSETS_DROP_MECHANIC_MONSTER_NAME",VLOOKUP(AE332,'LibSets constants'!$I$4:$L$1000,3,FALSE),""),"")</f>
        <v>Public dungeon bosses have a chance to drop a shoulder, hand, or weapon.</v>
      </c>
      <c r="AG332" s="44" t="str">
        <f>IF(AE332&lt;&gt;"",IF(AE332&lt;&gt;"LIBSETS_DROP_MECHANIC_MONSTER_NAME",VLOOKUP(AE332,'LibSets constants'!$I$4:$L$1000,4,FALSE),""),"")</f>
        <v>Öffentliche Dungeon-Bosse haben die Möglichkeit, eine Schulter, Handschuhe oder eine Waffe fallen zu lassen.</v>
      </c>
      <c r="AH332" s="3" t="str">
        <f>IF(G332&lt;&gt;"LIBSETS_SETTYPE_BATTLEGROUND",IF(G332&lt;&gt;"LIBSETS_SETTYPE_SPECIAL",IF(AI332&lt;&gt;"",VLOOKUP(AI332,'ESO zone constants'!$D$2:$H$4950,5,FALSE),""),""),"")</f>
        <v/>
      </c>
      <c r="AJ332" s="45" t="s">
        <v>1745</v>
      </c>
      <c r="AK332" s="44" t="str">
        <f>IF(AJ332&lt;&gt;"",IF(AJ332&lt;&gt;"LIBSETS_DROP_MECHANIC_MONSTER_NAME",VLOOKUP(AJ332,'LibSets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2" s="44" t="str">
        <f>IF(AJ332&lt;&gt;"",IF(AJ332&lt;&gt;"LIBSETS_DROP_MECHANIC_MONSTER_NAME",VLOOKUP(AJ332,'LibSets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2" s="3" t="str">
        <f>IF(G332&lt;&gt;"LIBSETS_SETTYPE_BATTLEGROUND",IF(G332&lt;&gt;"LIBSETS_SETTYPE_SPECIAL",IF(AN332&lt;&gt;"",VLOOKUP(AN332,'ESO zone constants'!$D$2:$H$4950,5,FALSE),""),""),"")</f>
        <v/>
      </c>
      <c r="AO332" s="45"/>
      <c r="AP332" s="44" t="str">
        <f>IF(AO332&lt;&gt;"",IF(AO332&lt;&gt;"LIBSETS_DROP_MECHANIC_MONSTER_NAME",VLOOKUP(AO332,'LibSets constants'!$I$4:$L$1000,3,FALSE),""),"")</f>
        <v/>
      </c>
      <c r="AQ332" s="44" t="str">
        <f>IF(AO332&lt;&gt;"",IF(AO332&lt;&gt;"LIBSETS_DROP_MECHANIC_MONSTER_NAME",VLOOKUP(AO332,'LibSets constants'!$I$4:$L$1000,4,FALSE),""),"")</f>
        <v/>
      </c>
      <c r="AR332" s="3" t="str">
        <f>IF(G332&lt;&gt;"LIBSETS_SETTYPE_BATTLEGROUND",IF(G332&lt;&gt;"LIBSETS_SETTYPE_SPECIAL",IF(AS332&lt;&gt;"",VLOOKUP(AS332,'ESO zone constants'!$D$2:$H$4950,5,FALSE),""),""),"")</f>
        <v/>
      </c>
      <c r="AT332" s="45"/>
      <c r="AU332" s="44" t="str">
        <f>IF(AT332&lt;&gt;"",IF(AT332&lt;&gt;"LIBSETS_DROP_MECHANIC_MONSTER_NAME",VLOOKUP(AT332,'LibSets constants'!$I$4:$L$1000,3,FALSE),""),"")</f>
        <v/>
      </c>
      <c r="AV332" s="44" t="str">
        <f>IF(AT332&lt;&gt;"",IF(AT332&lt;&gt;"LIBSETS_DROP_MECHANIC_MONSTER_NAME",VLOOKUP(AT332,'LibSets constants'!$I$4:$L$1000,4,FALSE),""),"")</f>
        <v/>
      </c>
      <c r="AW332" s="21" t="str">
        <f t="shared" si="31"/>
        <v>[384] = {wayshrines={-1,-1,-1,}, dlcId=DLC_SUMMERSET</v>
      </c>
      <c r="AX332" s="21" t="str">
        <f t="shared" si="32"/>
        <v>, zoneIds={1011}, veteran=false</v>
      </c>
      <c r="AY332" s="21" t="str">
        <f t="shared" si="33"/>
        <v>, setType=LIBSETS_SETTYPE_OVERLAND</v>
      </c>
      <c r="AZ332" s="21" t="str">
        <f t="shared" si="34"/>
        <v>, dropMechanic={LIBSETS_DROP_MECHANIC_OVERLAND_BOSS_DELVE,LIBSETS_DROP_MECHANIC_OVERLAND_WORLDBOSS,LIBSETS_DROP_MECHANIC_OVERLAND_BOSS_PUBLIC_DUNGEON,LIBSETS_DROP_MECHANIC_OVERLAND_CHEST}},</v>
      </c>
      <c r="BA332" s="21" t="str">
        <f t="shared" si="35"/>
        <v xml:space="preserve"> --Wisdom of Vanus / Weisheit von Vanus   [Summerset]</v>
      </c>
    </row>
    <row r="333" spans="1:53" x14ac:dyDescent="0.25">
      <c r="A333" s="5">
        <v>385</v>
      </c>
      <c r="B333" t="s">
        <v>1342</v>
      </c>
      <c r="C333" t="s">
        <v>1343</v>
      </c>
      <c r="D333" s="3">
        <f t="shared" si="30"/>
        <v>385</v>
      </c>
      <c r="G333" s="8" t="s">
        <v>1649</v>
      </c>
      <c r="I333" t="s">
        <v>97</v>
      </c>
      <c r="J333" t="s">
        <v>97</v>
      </c>
      <c r="K333">
        <v>359</v>
      </c>
      <c r="L333">
        <v>359</v>
      </c>
      <c r="M333">
        <v>359</v>
      </c>
      <c r="N333">
        <v>3</v>
      </c>
      <c r="P333" s="3">
        <f>IF(AND(G333&lt;&gt;"LIBSETS_SETTYPE_BATTLEGROUND",G333&lt;&gt;"LIBSETS_SETTYPE_SPECIAL",G333&lt;&gt;"LIBSETS_SETTYPE_MYTHIC"), IF(Q333&lt;&gt;"",VLOOKUP(Q333,'ESO zone constants'!$D$2:$H$4950,5,FALSE),""),"")</f>
        <v>1011</v>
      </c>
      <c r="Q333" t="str">
        <f>IF(OR(K333="",K333&lt;=0,ISERROR(K333)),IF(AND(O333&lt;&gt;"",NOT(ISERROR(O333))),O333, ""),VLOOKUP(K333,'ESO wayshrine node constants'!$A$3:$D$10003,4,FALSE))</f>
        <v>Summerset</v>
      </c>
      <c r="S333" s="19" t="str">
        <f>IF(AND(R333&lt;&gt;"",NOT(ISERROR(R333))),R333,IF(P333&lt;&gt;"",IF(NOT(ISERROR(VLOOKUP(P333,'ESO Dungeon constants'!$D$3:$H$9999,5,FALSE))),VLOOKUP(P333,'ESO Dungeon constants'!$D$3:$I$9999,6,FALSE),VLOOKUP(P333,'ESO zone constants'!$H$2:$K$9984,4,FALSE)),""))</f>
        <v>DLC_SUMMERSET</v>
      </c>
      <c r="T333" s="3" t="str">
        <f>IF(S333&lt;&gt;"",VLOOKUP(S333,'LibSets constants'!$B$4:$C$1000,2,FALSE),"")</f>
        <v>Summerset</v>
      </c>
      <c r="V333" s="3" t="str">
        <f>IF(U333&lt;&gt;"",IF(U333&lt;&gt;"LIBSETS_DROP_MECHANIC_MONSTER_NAME",VLOOKUP(U333,'LibSets constants'!$I$4:$L$1000,3,FALSE),""),"")</f>
        <v/>
      </c>
      <c r="W333" s="3" t="str">
        <f>IF(U333&lt;&gt;"",IF(U333&lt;&gt;"LIBSETS_DROP_MECHANIC_MONSTER_NAME",VLOOKUP(U333,'LibSets constants'!$I$4:$L$1000,4,FALSE),""),"")</f>
        <v/>
      </c>
      <c r="X333" s="3">
        <f>IF(G333&lt;&gt;"LIBSETS_SETTYPE_BATTLEGROUND",IF(G333&lt;&gt;"LIBSETS_SETTYPE_SPECIAL",IF(Y333&lt;&gt;"",VLOOKUP(Y333,'ESO zone constants'!$D$2:$H$4950,5,FALSE),""),""),"")</f>
        <v>1011</v>
      </c>
      <c r="Y333" t="str">
        <f>VLOOKUP(L333,'ESO wayshrine node constants'!$A$3:$D$10003,4,FALSE)</f>
        <v>Summerset</v>
      </c>
      <c r="AA333" s="3" t="str">
        <f>IF(Z333&lt;&gt;"",IF(Z333&lt;&gt;"LIBSETS_DROP_MECHANIC_MONSTER_NAME",VLOOKUP(Z333,'LibSets constants'!$I$4:$L$1000,3,FALSE),""),"")</f>
        <v/>
      </c>
      <c r="AB333" s="3" t="str">
        <f>IF(Z333&lt;&gt;"",IF(Z333&lt;&gt;"LIBSETS_DROP_MECHANIC_MONSTER_NAME",VLOOKUP(Z333,'LibSets constants'!$I$4:$L$1000,4,FALSE),""),"")</f>
        <v/>
      </c>
      <c r="AC333" s="3">
        <f>IF(G333&lt;&gt;"LIBSETS_SETTYPE_BATTLEGROUND",IF(G333&lt;&gt;"LIBSETS_SETTYPE_SPECIAL",IF(AD333&lt;&gt;"",VLOOKUP(AD333,'ESO zone constants'!$D$2:$H$4950,5,FALSE),""),""),"")</f>
        <v>1011</v>
      </c>
      <c r="AD333" t="str">
        <f>VLOOKUP(M333,'ESO wayshrine node constants'!$A$3:$D$10003,4,FALSE)</f>
        <v>Summerset</v>
      </c>
      <c r="AF333" s="3" t="str">
        <f>IF(AE333&lt;&gt;"",IF(AE333&lt;&gt;"LIBSETS_DROP_MECHANIC_MONSTER_NAME",VLOOKUP(AE333,'LibSets constants'!$I$4:$L$1000,3,FALSE),""),"")</f>
        <v/>
      </c>
      <c r="AG333" s="3" t="str">
        <f>IF(AE333&lt;&gt;"",IF(AE333&lt;&gt;"LIBSETS_DROP_MECHANIC_MONSTER_NAME",VLOOKUP(AE333,'LibSets constants'!$I$4:$L$1000,4,FALSE),""),"")</f>
        <v/>
      </c>
      <c r="AH333" s="3" t="str">
        <f>IF(G333&lt;&gt;"LIBSETS_SETTYPE_BATTLEGROUND",IF(G333&lt;&gt;"LIBSETS_SETTYPE_SPECIAL",IF(AI333&lt;&gt;"",VLOOKUP(AI333,'ESO zone constants'!$D$2:$H$4950,5,FALSE),""),""),"")</f>
        <v/>
      </c>
      <c r="AK333" s="3" t="str">
        <f>IF(AJ333&lt;&gt;"",IF(AJ333&lt;&gt;"LIBSETS_DROP_MECHANIC_MONSTER_NAME",VLOOKUP(AJ333,'LibSets constants'!$I$4:$L$1000,3,FALSE),""),"")</f>
        <v/>
      </c>
      <c r="AL333" s="3" t="str">
        <f>IF(AJ333&lt;&gt;"",IF(AJ333&lt;&gt;"LIBSETS_DROP_MECHANIC_MONSTER_NAME",VLOOKUP(AJ333,'LibSets constants'!$I$4:$L$1000,4,FALSE),""),"")</f>
        <v/>
      </c>
      <c r="AM333" s="3" t="str">
        <f>IF(G333&lt;&gt;"LIBSETS_SETTYPE_BATTLEGROUND",IF(G333&lt;&gt;"LIBSETS_SETTYPE_SPECIAL",IF(AN333&lt;&gt;"",VLOOKUP(AN333,'ESO zone constants'!$D$2:$H$4950,5,FALSE),""),""),"")</f>
        <v/>
      </c>
      <c r="AP333" s="3" t="str">
        <f>IF(AO333&lt;&gt;"",IF(AO333&lt;&gt;"LIBSETS_DROP_MECHANIC_MONSTER_NAME",VLOOKUP(AO333,'LibSets constants'!$I$4:$L$1000,3,FALSE),""),"")</f>
        <v/>
      </c>
      <c r="AQ333" s="3" t="str">
        <f>IF(AO333&lt;&gt;"",IF(AO333&lt;&gt;"LIBSETS_DROP_MECHANIC_MONSTER_NAME",VLOOKUP(AO333,'LibSets constants'!$I$4:$L$1000,4,FALSE),""),"")</f>
        <v/>
      </c>
      <c r="AR333" s="3" t="str">
        <f>IF(G333&lt;&gt;"LIBSETS_SETTYPE_BATTLEGROUND",IF(G333&lt;&gt;"LIBSETS_SETTYPE_SPECIAL",IF(AS333&lt;&gt;"",VLOOKUP(AS333,'ESO zone constants'!$D$2:$H$4950,5,FALSE),""),""),"")</f>
        <v/>
      </c>
      <c r="AU333" s="3" t="str">
        <f>IF(AT333&lt;&gt;"",IF(AT333&lt;&gt;"LIBSETS_DROP_MECHANIC_MONSTER_NAME",VLOOKUP(AT333,'LibSets constants'!$I$4:$L$1000,3,FALSE),""),"")</f>
        <v/>
      </c>
      <c r="AV333" s="3" t="str">
        <f>IF(AT333&lt;&gt;"",IF(AT333&lt;&gt;"LIBSETS_DROP_MECHANIC_MONSTER_NAME",VLOOKUP(AT333,'LibSets constants'!$I$4:$L$1000,4,FALSE),""),"")</f>
        <v/>
      </c>
      <c r="AW333" s="21" t="str">
        <f t="shared" si="31"/>
        <v>[385] = {wayshrines={359,359,359,}, traitsNeeded=3, dlcId=DLC_SUMMERSET</v>
      </c>
      <c r="AX333" s="21" t="str">
        <f t="shared" si="32"/>
        <v>, zoneIds={1011,1011,1011}, veteran=false</v>
      </c>
      <c r="AY333" s="21" t="str">
        <f t="shared" si="33"/>
        <v>, setType=LIBSETS_SETTYPE_CRAFTED</v>
      </c>
      <c r="AZ333" s="21" t="str">
        <f t="shared" si="34"/>
        <v>},</v>
      </c>
      <c r="BA333" s="21" t="str">
        <f t="shared" si="35"/>
        <v xml:space="preserve"> --Adept Rider / Versierter Reiter   [Summerset, Summerset, Summerset]</v>
      </c>
    </row>
    <row r="334" spans="1:53" x14ac:dyDescent="0.25">
      <c r="A334" s="5">
        <v>386</v>
      </c>
      <c r="B334" t="s">
        <v>1344</v>
      </c>
      <c r="C334" t="s">
        <v>1345</v>
      </c>
      <c r="D334" s="3">
        <f t="shared" si="30"/>
        <v>386</v>
      </c>
      <c r="G334" s="8" t="s">
        <v>1649</v>
      </c>
      <c r="I334" t="s">
        <v>97</v>
      </c>
      <c r="J334" t="s">
        <v>97</v>
      </c>
      <c r="K334">
        <v>360</v>
      </c>
      <c r="L334">
        <v>360</v>
      </c>
      <c r="M334">
        <v>360</v>
      </c>
      <c r="N334">
        <v>6</v>
      </c>
      <c r="P334" s="3">
        <f>IF(AND(G334&lt;&gt;"LIBSETS_SETTYPE_BATTLEGROUND",G334&lt;&gt;"LIBSETS_SETTYPE_SPECIAL",G334&lt;&gt;"LIBSETS_SETTYPE_MYTHIC"), IF(Q334&lt;&gt;"",VLOOKUP(Q334,'ESO zone constants'!$D$2:$H$4950,5,FALSE),""),"")</f>
        <v>1027</v>
      </c>
      <c r="Q334" t="str">
        <f>IF(OR(K334="",K334&lt;=0,ISERROR(K334)),IF(AND(O334&lt;&gt;"",NOT(ISERROR(O334))),O334, ""),VLOOKUP(K334,'ESO wayshrine node constants'!$A$3:$D$10003,4,FALSE))</f>
        <v>Artaeum</v>
      </c>
      <c r="S334" s="19" t="str">
        <f>IF(AND(R334&lt;&gt;"",NOT(ISERROR(R334))),R334,IF(P334&lt;&gt;"",IF(NOT(ISERROR(VLOOKUP(P334,'ESO Dungeon constants'!$D$3:$H$9999,5,FALSE))),VLOOKUP(P334,'ESO Dungeon constants'!$D$3:$I$9999,6,FALSE),VLOOKUP(P334,'ESO zone constants'!$H$2:$K$9984,4,FALSE)),""))</f>
        <v>DLC_SUMMERSET</v>
      </c>
      <c r="T334" s="3" t="str">
        <f>IF(S334&lt;&gt;"",VLOOKUP(S334,'LibSets constants'!$B$4:$C$1000,2,FALSE),"")</f>
        <v>Summerset</v>
      </c>
      <c r="V334" s="44" t="str">
        <f>IF(U334&lt;&gt;"",IF(U334&lt;&gt;"LIBSETS_DROP_MECHANIC_MONSTER_NAME",VLOOKUP(U334,'LibSets constants'!$I$4:$L$1000,3,FALSE),""),"")</f>
        <v/>
      </c>
      <c r="W334" s="3" t="str">
        <f>IF(U334&lt;&gt;"",IF(U334&lt;&gt;"LIBSETS_DROP_MECHANIC_MONSTER_NAME",VLOOKUP(U334,'LibSets constants'!$I$4:$L$1000,4,FALSE),""),"")</f>
        <v/>
      </c>
      <c r="X334" s="3">
        <f>IF(G334&lt;&gt;"LIBSETS_SETTYPE_BATTLEGROUND",IF(G334&lt;&gt;"LIBSETS_SETTYPE_SPECIAL",IF(Y334&lt;&gt;"",VLOOKUP(Y334,'ESO zone constants'!$D$2:$H$4950,5,FALSE),""),""),"")</f>
        <v>1027</v>
      </c>
      <c r="Y334" t="str">
        <f>VLOOKUP(L334,'ESO wayshrine node constants'!$A$3:$D$10003,4,FALSE)</f>
        <v>Artaeum</v>
      </c>
      <c r="AA334" s="3" t="str">
        <f>IF(Z334&lt;&gt;"",IF(Z334&lt;&gt;"LIBSETS_DROP_MECHANIC_MONSTER_NAME",VLOOKUP(Z334,'LibSets constants'!$I$4:$L$1000,3,FALSE),""),"")</f>
        <v/>
      </c>
      <c r="AB334" s="3" t="str">
        <f>IF(Z334&lt;&gt;"",IF(Z334&lt;&gt;"LIBSETS_DROP_MECHANIC_MONSTER_NAME",VLOOKUP(Z334,'LibSets constants'!$I$4:$L$1000,4,FALSE),""),"")</f>
        <v/>
      </c>
      <c r="AC334" s="3">
        <f>IF(G334&lt;&gt;"LIBSETS_SETTYPE_BATTLEGROUND",IF(G334&lt;&gt;"LIBSETS_SETTYPE_SPECIAL",IF(AD334&lt;&gt;"",VLOOKUP(AD334,'ESO zone constants'!$D$2:$H$4950,5,FALSE),""),""),"")</f>
        <v>1027</v>
      </c>
      <c r="AD334" t="str">
        <f>VLOOKUP(M334,'ESO wayshrine node constants'!$A$3:$D$10003,4,FALSE)</f>
        <v>Artaeum</v>
      </c>
      <c r="AF334" s="3" t="str">
        <f>IF(AE334&lt;&gt;"",IF(AE334&lt;&gt;"LIBSETS_DROP_MECHANIC_MONSTER_NAME",VLOOKUP(AE334,'LibSets constants'!$I$4:$L$1000,3,FALSE),""),"")</f>
        <v/>
      </c>
      <c r="AG334" s="3" t="str">
        <f>IF(AE334&lt;&gt;"",IF(AE334&lt;&gt;"LIBSETS_DROP_MECHANIC_MONSTER_NAME",VLOOKUP(AE334,'LibSets constants'!$I$4:$L$1000,4,FALSE),""),"")</f>
        <v/>
      </c>
      <c r="AH334" s="3" t="str">
        <f>IF(G334&lt;&gt;"LIBSETS_SETTYPE_BATTLEGROUND",IF(G334&lt;&gt;"LIBSETS_SETTYPE_SPECIAL",IF(AI334&lt;&gt;"",VLOOKUP(AI334,'ESO zone constants'!$D$2:$H$4950,5,FALSE),""),""),"")</f>
        <v/>
      </c>
      <c r="AK334" s="3" t="str">
        <f>IF(AJ334&lt;&gt;"",IF(AJ334&lt;&gt;"LIBSETS_DROP_MECHANIC_MONSTER_NAME",VLOOKUP(AJ334,'LibSets constants'!$I$4:$L$1000,3,FALSE),""),"")</f>
        <v/>
      </c>
      <c r="AL334" s="3" t="str">
        <f>IF(AJ334&lt;&gt;"",IF(AJ334&lt;&gt;"LIBSETS_DROP_MECHANIC_MONSTER_NAME",VLOOKUP(AJ334,'LibSets constants'!$I$4:$L$1000,4,FALSE),""),"")</f>
        <v/>
      </c>
      <c r="AM334" s="3" t="str">
        <f>IF(G334&lt;&gt;"LIBSETS_SETTYPE_BATTLEGROUND",IF(G334&lt;&gt;"LIBSETS_SETTYPE_SPECIAL",IF(AN334&lt;&gt;"",VLOOKUP(AN334,'ESO zone constants'!$D$2:$H$4950,5,FALSE),""),""),"")</f>
        <v/>
      </c>
      <c r="AP334" s="3" t="str">
        <f>IF(AO334&lt;&gt;"",IF(AO334&lt;&gt;"LIBSETS_DROP_MECHANIC_MONSTER_NAME",VLOOKUP(AO334,'LibSets constants'!$I$4:$L$1000,3,FALSE),""),"")</f>
        <v/>
      </c>
      <c r="AQ334" s="3" t="str">
        <f>IF(AO334&lt;&gt;"",IF(AO334&lt;&gt;"LIBSETS_DROP_MECHANIC_MONSTER_NAME",VLOOKUP(AO334,'LibSets constants'!$I$4:$L$1000,4,FALSE),""),"")</f>
        <v/>
      </c>
      <c r="AR334" s="3" t="str">
        <f>IF(G334&lt;&gt;"LIBSETS_SETTYPE_BATTLEGROUND",IF(G334&lt;&gt;"LIBSETS_SETTYPE_SPECIAL",IF(AS334&lt;&gt;"",VLOOKUP(AS334,'ESO zone constants'!$D$2:$H$4950,5,FALSE),""),""),"")</f>
        <v/>
      </c>
      <c r="AU334" s="3" t="str">
        <f>IF(AT334&lt;&gt;"",IF(AT334&lt;&gt;"LIBSETS_DROP_MECHANIC_MONSTER_NAME",VLOOKUP(AT334,'LibSets constants'!$I$4:$L$1000,3,FALSE),""),"")</f>
        <v/>
      </c>
      <c r="AV334" s="3" t="str">
        <f>IF(AT334&lt;&gt;"",IF(AT334&lt;&gt;"LIBSETS_DROP_MECHANIC_MONSTER_NAME",VLOOKUP(AT334,'LibSets constants'!$I$4:$L$1000,4,FALSE),""),"")</f>
        <v/>
      </c>
      <c r="AW334" s="21" t="str">
        <f t="shared" si="31"/>
        <v>[386] = {wayshrines={360,360,360,}, traitsNeeded=6, dlcId=DLC_SUMMERSET</v>
      </c>
      <c r="AX334" s="21" t="str">
        <f t="shared" si="32"/>
        <v>, zoneIds={1027,1027,1027}, veteran=false</v>
      </c>
      <c r="AY334" s="21" t="str">
        <f t="shared" si="33"/>
        <v>, setType=LIBSETS_SETTYPE_CRAFTED</v>
      </c>
      <c r="AZ334" s="21" t="str">
        <f t="shared" si="34"/>
        <v>},</v>
      </c>
      <c r="BA334" s="21" t="str">
        <f t="shared" si="35"/>
        <v xml:space="preserve"> --Sload's Semblance / Kreckenantlitz   [Artaeum, Artaeum, Artaeum]</v>
      </c>
    </row>
    <row r="335" spans="1:53" x14ac:dyDescent="0.25">
      <c r="A335" s="5">
        <v>387</v>
      </c>
      <c r="B335" t="s">
        <v>1346</v>
      </c>
      <c r="C335" t="s">
        <v>1347</v>
      </c>
      <c r="D335" s="3">
        <f t="shared" si="30"/>
        <v>387</v>
      </c>
      <c r="G335" s="8" t="s">
        <v>1649</v>
      </c>
      <c r="I335" t="s">
        <v>97</v>
      </c>
      <c r="J335" t="s">
        <v>97</v>
      </c>
      <c r="K335">
        <v>354</v>
      </c>
      <c r="L335">
        <v>354</v>
      </c>
      <c r="M335">
        <v>354</v>
      </c>
      <c r="N335">
        <v>9</v>
      </c>
      <c r="P335" s="3">
        <f>IF(AND(G335&lt;&gt;"LIBSETS_SETTYPE_BATTLEGROUND",G335&lt;&gt;"LIBSETS_SETTYPE_SPECIAL",G335&lt;&gt;"LIBSETS_SETTYPE_MYTHIC"), IF(Q335&lt;&gt;"",VLOOKUP(Q335,'ESO zone constants'!$D$2:$H$4950,5,FALSE),""),"")</f>
        <v>1011</v>
      </c>
      <c r="Q335" t="str">
        <f>IF(OR(K335="",K335&lt;=0,ISERROR(K335)),IF(AND(O335&lt;&gt;"",NOT(ISERROR(O335))),O335, ""),VLOOKUP(K335,'ESO wayshrine node constants'!$A$3:$D$10003,4,FALSE))</f>
        <v>Summerset</v>
      </c>
      <c r="S335" s="19" t="str">
        <f>IF(AND(R335&lt;&gt;"",NOT(ISERROR(R335))),R335,IF(P335&lt;&gt;"",IF(NOT(ISERROR(VLOOKUP(P335,'ESO Dungeon constants'!$D$3:$H$9999,5,FALSE))),VLOOKUP(P335,'ESO Dungeon constants'!$D$3:$I$9999,6,FALSE),VLOOKUP(P335,'ESO zone constants'!$H$2:$K$9984,4,FALSE)),""))</f>
        <v>DLC_SUMMERSET</v>
      </c>
      <c r="T335" s="3" t="str">
        <f>IF(S335&lt;&gt;"",VLOOKUP(S335,'LibSets constants'!$B$4:$C$1000,2,FALSE),"")</f>
        <v>Summerset</v>
      </c>
      <c r="V335" s="3" t="str">
        <f>IF(U335&lt;&gt;"",IF(U335&lt;&gt;"LIBSETS_DROP_MECHANIC_MONSTER_NAME",VLOOKUP(U335,'LibSets constants'!$I$4:$L$1000,3,FALSE),""),"")</f>
        <v/>
      </c>
      <c r="W335" s="3" t="str">
        <f>IF(U335&lt;&gt;"",IF(U335&lt;&gt;"LIBSETS_DROP_MECHANIC_MONSTER_NAME",VLOOKUP(U335,'LibSets constants'!$I$4:$L$1000,4,FALSE),""),"")</f>
        <v/>
      </c>
      <c r="X335" s="3">
        <f>IF(G335&lt;&gt;"LIBSETS_SETTYPE_BATTLEGROUND",IF(G335&lt;&gt;"LIBSETS_SETTYPE_SPECIAL",IF(Y335&lt;&gt;"",VLOOKUP(Y335,'ESO zone constants'!$D$2:$H$4950,5,FALSE),""),""),"")</f>
        <v>1011</v>
      </c>
      <c r="Y335" t="str">
        <f>VLOOKUP(L335,'ESO wayshrine node constants'!$A$3:$D$10003,4,FALSE)</f>
        <v>Summerset</v>
      </c>
      <c r="AA335" s="3" t="str">
        <f>IF(Z335&lt;&gt;"",IF(Z335&lt;&gt;"LIBSETS_DROP_MECHANIC_MONSTER_NAME",VLOOKUP(Z335,'LibSets constants'!$I$4:$L$1000,3,FALSE),""),"")</f>
        <v/>
      </c>
      <c r="AB335" s="3" t="str">
        <f>IF(Z335&lt;&gt;"",IF(Z335&lt;&gt;"LIBSETS_DROP_MECHANIC_MONSTER_NAME",VLOOKUP(Z335,'LibSets constants'!$I$4:$L$1000,4,FALSE),""),"")</f>
        <v/>
      </c>
      <c r="AC335" s="3">
        <f>IF(G335&lt;&gt;"LIBSETS_SETTYPE_BATTLEGROUND",IF(G335&lt;&gt;"LIBSETS_SETTYPE_SPECIAL",IF(AD335&lt;&gt;"",VLOOKUP(AD335,'ESO zone constants'!$D$2:$H$4950,5,FALSE),""),""),"")</f>
        <v>1011</v>
      </c>
      <c r="AD335" t="str">
        <f>VLOOKUP(M335,'ESO wayshrine node constants'!$A$3:$D$10003,4,FALSE)</f>
        <v>Summerset</v>
      </c>
      <c r="AF335" s="3" t="str">
        <f>IF(AE335&lt;&gt;"",IF(AE335&lt;&gt;"LIBSETS_DROP_MECHANIC_MONSTER_NAME",VLOOKUP(AE335,'LibSets constants'!$I$4:$L$1000,3,FALSE),""),"")</f>
        <v/>
      </c>
      <c r="AG335" s="3" t="str">
        <f>IF(AE335&lt;&gt;"",IF(AE335&lt;&gt;"LIBSETS_DROP_MECHANIC_MONSTER_NAME",VLOOKUP(AE335,'LibSets constants'!$I$4:$L$1000,4,FALSE),""),"")</f>
        <v/>
      </c>
      <c r="AH335" s="3" t="str">
        <f>IF(G335&lt;&gt;"LIBSETS_SETTYPE_BATTLEGROUND",IF(G335&lt;&gt;"LIBSETS_SETTYPE_SPECIAL",IF(AI335&lt;&gt;"",VLOOKUP(AI335,'ESO zone constants'!$D$2:$H$4950,5,FALSE),""),""),"")</f>
        <v/>
      </c>
      <c r="AK335" s="3" t="str">
        <f>IF(AJ335&lt;&gt;"",IF(AJ335&lt;&gt;"LIBSETS_DROP_MECHANIC_MONSTER_NAME",VLOOKUP(AJ335,'LibSets constants'!$I$4:$L$1000,3,FALSE),""),"")</f>
        <v/>
      </c>
      <c r="AL335" s="3" t="str">
        <f>IF(AJ335&lt;&gt;"",IF(AJ335&lt;&gt;"LIBSETS_DROP_MECHANIC_MONSTER_NAME",VLOOKUP(AJ335,'LibSets constants'!$I$4:$L$1000,4,FALSE),""),"")</f>
        <v/>
      </c>
      <c r="AM335" s="3" t="str">
        <f>IF(G335&lt;&gt;"LIBSETS_SETTYPE_BATTLEGROUND",IF(G335&lt;&gt;"LIBSETS_SETTYPE_SPECIAL",IF(AN335&lt;&gt;"",VLOOKUP(AN335,'ESO zone constants'!$D$2:$H$4950,5,FALSE),""),""),"")</f>
        <v/>
      </c>
      <c r="AP335" s="3" t="str">
        <f>IF(AO335&lt;&gt;"",IF(AO335&lt;&gt;"LIBSETS_DROP_MECHANIC_MONSTER_NAME",VLOOKUP(AO335,'LibSets constants'!$I$4:$L$1000,3,FALSE),""),"")</f>
        <v/>
      </c>
      <c r="AQ335" s="3" t="str">
        <f>IF(AO335&lt;&gt;"",IF(AO335&lt;&gt;"LIBSETS_DROP_MECHANIC_MONSTER_NAME",VLOOKUP(AO335,'LibSets constants'!$I$4:$L$1000,4,FALSE),""),"")</f>
        <v/>
      </c>
      <c r="AR335" s="3" t="str">
        <f>IF(G335&lt;&gt;"LIBSETS_SETTYPE_BATTLEGROUND",IF(G335&lt;&gt;"LIBSETS_SETTYPE_SPECIAL",IF(AS335&lt;&gt;"",VLOOKUP(AS335,'ESO zone constants'!$D$2:$H$4950,5,FALSE),""),""),"")</f>
        <v/>
      </c>
      <c r="AU335" s="3" t="str">
        <f>IF(AT335&lt;&gt;"",IF(AT335&lt;&gt;"LIBSETS_DROP_MECHANIC_MONSTER_NAME",VLOOKUP(AT335,'LibSets constants'!$I$4:$L$1000,3,FALSE),""),"")</f>
        <v/>
      </c>
      <c r="AV335" s="3" t="str">
        <f>IF(AT335&lt;&gt;"",IF(AT335&lt;&gt;"LIBSETS_DROP_MECHANIC_MONSTER_NAME",VLOOKUP(AT335,'LibSets constants'!$I$4:$L$1000,4,FALSE),""),"")</f>
        <v/>
      </c>
      <c r="AW335" s="21" t="str">
        <f t="shared" si="31"/>
        <v>[387] = {wayshrines={354,354,354,}, traitsNeeded=9, dlcId=DLC_SUMMERSET</v>
      </c>
      <c r="AX335" s="21" t="str">
        <f t="shared" si="32"/>
        <v>, zoneIds={1011,1011,1011}, veteran=false</v>
      </c>
      <c r="AY335" s="21" t="str">
        <f t="shared" si="33"/>
        <v>, setType=LIBSETS_SETTYPE_CRAFTED</v>
      </c>
      <c r="AZ335" s="21" t="str">
        <f t="shared" si="34"/>
        <v>},</v>
      </c>
      <c r="BA335" s="21" t="str">
        <f t="shared" si="35"/>
        <v xml:space="preserve"> --Nocturnal's Favor / Nocturnals Gunst   [Summerset, Summerset, Summerset]</v>
      </c>
    </row>
    <row r="336" spans="1:53" x14ac:dyDescent="0.25">
      <c r="A336" s="12">
        <v>388</v>
      </c>
      <c r="B336" t="s">
        <v>1348</v>
      </c>
      <c r="C336" t="s">
        <v>1349</v>
      </c>
      <c r="D336" s="3">
        <f t="shared" si="30"/>
        <v>388</v>
      </c>
      <c r="G336" s="8" t="s">
        <v>1656</v>
      </c>
      <c r="I336" t="s">
        <v>97</v>
      </c>
      <c r="J336" t="s">
        <v>97</v>
      </c>
      <c r="K336">
        <v>-1</v>
      </c>
      <c r="L336">
        <v>-1</v>
      </c>
      <c r="M336">
        <v>-1</v>
      </c>
      <c r="N336">
        <v>0</v>
      </c>
      <c r="O336" s="70" t="s">
        <v>707</v>
      </c>
      <c r="P336" s="3">
        <f>IF(AND(G336&lt;&gt;"LIBSETS_SETTYPE_BATTLEGROUND",G336&lt;&gt;"LIBSETS_SETTYPE_SPECIAL",G336&lt;&gt;"LIBSETS_SETTYPE_MYTHIC"), IF(Q336&lt;&gt;"",VLOOKUP(Q336,'ESO zone constants'!$D$2:$H$4950,5,FALSE),""),"")</f>
        <v>1051</v>
      </c>
      <c r="Q336" t="str">
        <f>IF(OR(K336="",K336&lt;=0,ISERROR(K336)),IF(AND(O336&lt;&gt;"",NOT(ISERROR(O336))),O336, ""),VLOOKUP(K336,'ESO wayshrine node constants'!$A$3:$D$10003,4,FALSE))</f>
        <v>Cloudrest</v>
      </c>
      <c r="S336" s="19" t="str">
        <f>IF(AND(R336&lt;&gt;"",NOT(ISERROR(R336))),R336,IF(P336&lt;&gt;"",IF(NOT(ISERROR(VLOOKUP(P336,'ESO Dungeon constants'!$D$3:$H$9999,5,FALSE))),VLOOKUP(P336,'ESO Dungeon constants'!$D$3:$I$9999,6,FALSE),VLOOKUP(P336,'ESO zone constants'!$H$2:$K$9984,4,FALSE)),""))</f>
        <v>DLC_SUMMERSET</v>
      </c>
      <c r="T336" s="3" t="str">
        <f>IF(S336&lt;&gt;"",VLOOKUP(S336,'LibSets constants'!$B$4:$C$1000,2,FALSE),"")</f>
        <v>Summerset</v>
      </c>
      <c r="U336" s="33" t="s">
        <v>1726</v>
      </c>
      <c r="V336" s="40"/>
      <c r="W336" s="40"/>
      <c r="X336" s="3" t="str">
        <f>IF(G336&lt;&gt;"LIBSETS_SETTYPE_BATTLEGROUND",IF(G336&lt;&gt;"LIBSETS_SETTYPE_SPECIAL",IF(Y336&lt;&gt;"",VLOOKUP(Y336,'ESO zone constants'!$D$2:$H$4950,5,FALSE),""),""),"")</f>
        <v/>
      </c>
      <c r="Z336" s="40"/>
      <c r="AA336" s="40"/>
      <c r="AB336" s="40"/>
      <c r="AC336" s="3" t="str">
        <f>IF(G336&lt;&gt;"LIBSETS_SETTYPE_BATTLEGROUND",IF(G336&lt;&gt;"LIBSETS_SETTYPE_SPECIAL",IF(AD336&lt;&gt;"",VLOOKUP(AD336,'ESO zone constants'!$D$2:$H$4950,5,FALSE),""),""),"")</f>
        <v/>
      </c>
      <c r="AE336" s="40"/>
      <c r="AF336" s="40"/>
      <c r="AG336" s="40"/>
      <c r="AH336" s="3" t="str">
        <f>IF(G336&lt;&gt;"LIBSETS_SETTYPE_BATTLEGROUND",IF(G336&lt;&gt;"LIBSETS_SETTYPE_SPECIAL",IF(AI336&lt;&gt;"",VLOOKUP(AI336,'ESO zone constants'!$D$2:$H$4950,5,FALSE),""),""),"")</f>
        <v/>
      </c>
      <c r="AJ336" s="40"/>
      <c r="AK336" s="40"/>
      <c r="AL336" s="40"/>
      <c r="AM336" s="3" t="str">
        <f>IF(G336&lt;&gt;"LIBSETS_SETTYPE_BATTLEGROUND",IF(G336&lt;&gt;"LIBSETS_SETTYPE_SPECIAL",IF(AN336&lt;&gt;"",VLOOKUP(AN336,'ESO zone constants'!$D$2:$H$4950,5,FALSE),""),""),"")</f>
        <v/>
      </c>
      <c r="AO336" s="40"/>
      <c r="AP336" s="40"/>
      <c r="AQ336" s="40"/>
      <c r="AR336" s="3" t="str">
        <f>IF(G336&lt;&gt;"LIBSETS_SETTYPE_BATTLEGROUND",IF(G336&lt;&gt;"LIBSETS_SETTYPE_SPECIAL",IF(AS336&lt;&gt;"",VLOOKUP(AS336,'ESO zone constants'!$D$2:$H$4950,5,FALSE),""),""),"")</f>
        <v/>
      </c>
      <c r="AT336" s="40"/>
      <c r="AU336" s="40"/>
      <c r="AV336" s="40"/>
      <c r="AW336" s="21" t="str">
        <f t="shared" si="31"/>
        <v>[388] = {wayshrines={-1,-1,-1,}, dlcId=DLC_SUMMERSET</v>
      </c>
      <c r="AX336" s="21" t="str">
        <f t="shared" si="32"/>
        <v>, zoneIds={1051}, veteran=false</v>
      </c>
      <c r="AY336" s="21" t="str">
        <f t="shared" si="33"/>
        <v>, setType=LIBSETS_SETTYPE_TRIAL</v>
      </c>
      <c r="AZ336" s="21" t="str">
        <f t="shared" si="34"/>
        <v>, dropMechanic={LIBSETS_DROP_MECHANIC_MONSTER_NAME}, dropMechanicNames={}},</v>
      </c>
      <c r="BA336" s="21" t="str">
        <f t="shared" si="35"/>
        <v xml:space="preserve"> --Aegis of Galenwe / Ägis von Galenwe   [Cloudrest]</v>
      </c>
    </row>
    <row r="337" spans="1:53" x14ac:dyDescent="0.25">
      <c r="A337" s="12">
        <v>389</v>
      </c>
      <c r="B337" t="s">
        <v>1350</v>
      </c>
      <c r="C337" t="s">
        <v>1351</v>
      </c>
      <c r="D337" s="3">
        <f t="shared" si="30"/>
        <v>389</v>
      </c>
      <c r="G337" s="8" t="s">
        <v>1656</v>
      </c>
      <c r="I337" t="s">
        <v>97</v>
      </c>
      <c r="J337" t="s">
        <v>97</v>
      </c>
      <c r="K337">
        <v>-1</v>
      </c>
      <c r="L337">
        <v>-1</v>
      </c>
      <c r="M337">
        <v>-1</v>
      </c>
      <c r="N337">
        <v>0</v>
      </c>
      <c r="O337" s="70" t="s">
        <v>707</v>
      </c>
      <c r="P337" s="3">
        <f>IF(AND(G337&lt;&gt;"LIBSETS_SETTYPE_BATTLEGROUND",G337&lt;&gt;"LIBSETS_SETTYPE_SPECIAL",G337&lt;&gt;"LIBSETS_SETTYPE_MYTHIC"), IF(Q337&lt;&gt;"",VLOOKUP(Q337,'ESO zone constants'!$D$2:$H$4950,5,FALSE),""),"")</f>
        <v>1051</v>
      </c>
      <c r="Q337" t="str">
        <f>IF(OR(K337="",K337&lt;=0,ISERROR(K337)),IF(AND(O337&lt;&gt;"",NOT(ISERROR(O337))),O337, ""),VLOOKUP(K337,'ESO wayshrine node constants'!$A$3:$D$10003,4,FALSE))</f>
        <v>Cloudrest</v>
      </c>
      <c r="S337" s="19" t="str">
        <f>IF(AND(R337&lt;&gt;"",NOT(ISERROR(R337))),R337,IF(P337&lt;&gt;"",IF(NOT(ISERROR(VLOOKUP(P337,'ESO Dungeon constants'!$D$3:$H$9999,5,FALSE))),VLOOKUP(P337,'ESO Dungeon constants'!$D$3:$I$9999,6,FALSE),VLOOKUP(P337,'ESO zone constants'!$H$2:$K$9984,4,FALSE)),""))</f>
        <v>DLC_SUMMERSET</v>
      </c>
      <c r="T337" s="3" t="str">
        <f>IF(S337&lt;&gt;"",VLOOKUP(S337,'LibSets constants'!$B$4:$C$1000,2,FALSE),"")</f>
        <v>Summerset</v>
      </c>
      <c r="U337" s="33" t="s">
        <v>1726</v>
      </c>
      <c r="V337" s="40"/>
      <c r="W337" s="40"/>
      <c r="X337" s="3" t="str">
        <f>IF(G337&lt;&gt;"LIBSETS_SETTYPE_BATTLEGROUND",IF(G337&lt;&gt;"LIBSETS_SETTYPE_SPECIAL",IF(Y337&lt;&gt;"",VLOOKUP(Y337,'ESO zone constants'!$D$2:$H$4950,5,FALSE),""),""),"")</f>
        <v/>
      </c>
      <c r="Z337" s="40"/>
      <c r="AA337" s="40"/>
      <c r="AB337" s="40"/>
      <c r="AC337" s="3" t="str">
        <f>IF(G337&lt;&gt;"LIBSETS_SETTYPE_BATTLEGROUND",IF(G337&lt;&gt;"LIBSETS_SETTYPE_SPECIAL",IF(AD337&lt;&gt;"",VLOOKUP(AD337,'ESO zone constants'!$D$2:$H$4950,5,FALSE),""),""),"")</f>
        <v/>
      </c>
      <c r="AE337" s="40"/>
      <c r="AF337" s="40"/>
      <c r="AG337" s="40"/>
      <c r="AH337" s="3" t="str">
        <f>IF(G337&lt;&gt;"LIBSETS_SETTYPE_BATTLEGROUND",IF(G337&lt;&gt;"LIBSETS_SETTYPE_SPECIAL",IF(AI337&lt;&gt;"",VLOOKUP(AI337,'ESO zone constants'!$D$2:$H$4950,5,FALSE),""),""),"")</f>
        <v/>
      </c>
      <c r="AJ337" s="40"/>
      <c r="AK337" s="40"/>
      <c r="AL337" s="40"/>
      <c r="AM337" s="3" t="str">
        <f>IF(G337&lt;&gt;"LIBSETS_SETTYPE_BATTLEGROUND",IF(G337&lt;&gt;"LIBSETS_SETTYPE_SPECIAL",IF(AN337&lt;&gt;"",VLOOKUP(AN337,'ESO zone constants'!$D$2:$H$4950,5,FALSE),""),""),"")</f>
        <v/>
      </c>
      <c r="AO337" s="40"/>
      <c r="AP337" s="40"/>
      <c r="AQ337" s="40"/>
      <c r="AR337" s="3" t="str">
        <f>IF(G337&lt;&gt;"LIBSETS_SETTYPE_BATTLEGROUND",IF(G337&lt;&gt;"LIBSETS_SETTYPE_SPECIAL",IF(AS337&lt;&gt;"",VLOOKUP(AS337,'ESO zone constants'!$D$2:$H$4950,5,FALSE),""),""),"")</f>
        <v/>
      </c>
      <c r="AT337" s="40"/>
      <c r="AU337" s="40"/>
      <c r="AV337" s="40"/>
      <c r="AW337" s="21" t="str">
        <f t="shared" si="31"/>
        <v>[389] = {wayshrines={-1,-1,-1,}, dlcId=DLC_SUMMERSET</v>
      </c>
      <c r="AX337" s="21" t="str">
        <f t="shared" si="32"/>
        <v>, zoneIds={1051}, veteran=false</v>
      </c>
      <c r="AY337" s="21" t="str">
        <f t="shared" si="33"/>
        <v>, setType=LIBSETS_SETTYPE_TRIAL</v>
      </c>
      <c r="AZ337" s="21" t="str">
        <f t="shared" si="34"/>
        <v>, dropMechanic={LIBSETS_DROP_MECHANIC_MONSTER_NAME}, dropMechanicNames={}},</v>
      </c>
      <c r="BA337" s="21" t="str">
        <f t="shared" si="35"/>
        <v xml:space="preserve"> --Arms of Relequen / Waffen von Relequen   [Cloudrest]</v>
      </c>
    </row>
    <row r="338" spans="1:53" x14ac:dyDescent="0.25">
      <c r="A338" s="12">
        <v>390</v>
      </c>
      <c r="B338" t="s">
        <v>1352</v>
      </c>
      <c r="C338" t="s">
        <v>1353</v>
      </c>
      <c r="D338" s="3">
        <f t="shared" si="30"/>
        <v>390</v>
      </c>
      <c r="G338" s="8" t="s">
        <v>1656</v>
      </c>
      <c r="I338" t="s">
        <v>97</v>
      </c>
      <c r="J338" t="s">
        <v>97</v>
      </c>
      <c r="K338">
        <v>-1</v>
      </c>
      <c r="L338">
        <v>-1</v>
      </c>
      <c r="M338">
        <v>-1</v>
      </c>
      <c r="N338">
        <v>0</v>
      </c>
      <c r="O338" s="70" t="s">
        <v>707</v>
      </c>
      <c r="P338" s="3">
        <f>IF(AND(G338&lt;&gt;"LIBSETS_SETTYPE_BATTLEGROUND",G338&lt;&gt;"LIBSETS_SETTYPE_SPECIAL",G338&lt;&gt;"LIBSETS_SETTYPE_MYTHIC"), IF(Q338&lt;&gt;"",VLOOKUP(Q338,'ESO zone constants'!$D$2:$H$4950,5,FALSE),""),"")</f>
        <v>1051</v>
      </c>
      <c r="Q338" t="str">
        <f>IF(OR(K338="",K338&lt;=0,ISERROR(K338)),IF(AND(O338&lt;&gt;"",NOT(ISERROR(O338))),O338, ""),VLOOKUP(K338,'ESO wayshrine node constants'!$A$3:$D$10003,4,FALSE))</f>
        <v>Cloudrest</v>
      </c>
      <c r="S338" s="19" t="str">
        <f>IF(AND(R338&lt;&gt;"",NOT(ISERROR(R338))),R338,IF(P338&lt;&gt;"",IF(NOT(ISERROR(VLOOKUP(P338,'ESO Dungeon constants'!$D$3:$H$9999,5,FALSE))),VLOOKUP(P338,'ESO Dungeon constants'!$D$3:$I$9999,6,FALSE),VLOOKUP(P338,'ESO zone constants'!$H$2:$K$9984,4,FALSE)),""))</f>
        <v>DLC_SUMMERSET</v>
      </c>
      <c r="T338" s="3" t="str">
        <f>IF(S338&lt;&gt;"",VLOOKUP(S338,'LibSets constants'!$B$4:$C$1000,2,FALSE),"")</f>
        <v>Summerset</v>
      </c>
      <c r="U338" s="33" t="s">
        <v>1726</v>
      </c>
      <c r="V338" s="40"/>
      <c r="W338" s="40"/>
      <c r="X338" s="3" t="str">
        <f>IF(G338&lt;&gt;"LIBSETS_SETTYPE_BATTLEGROUND",IF(G338&lt;&gt;"LIBSETS_SETTYPE_SPECIAL",IF(Y338&lt;&gt;"",VLOOKUP(Y338,'ESO zone constants'!$D$2:$H$4950,5,FALSE),""),""),"")</f>
        <v/>
      </c>
      <c r="Z338" s="40"/>
      <c r="AA338" s="40"/>
      <c r="AB338" s="40"/>
      <c r="AC338" s="3" t="str">
        <f>IF(G338&lt;&gt;"LIBSETS_SETTYPE_BATTLEGROUND",IF(G338&lt;&gt;"LIBSETS_SETTYPE_SPECIAL",IF(AD338&lt;&gt;"",VLOOKUP(AD338,'ESO zone constants'!$D$2:$H$4950,5,FALSE),""),""),"")</f>
        <v/>
      </c>
      <c r="AE338" s="40"/>
      <c r="AF338" s="40"/>
      <c r="AG338" s="40"/>
      <c r="AH338" s="3" t="str">
        <f>IF(G338&lt;&gt;"LIBSETS_SETTYPE_BATTLEGROUND",IF(G338&lt;&gt;"LIBSETS_SETTYPE_SPECIAL",IF(AI338&lt;&gt;"",VLOOKUP(AI338,'ESO zone constants'!$D$2:$H$4950,5,FALSE),""),""),"")</f>
        <v/>
      </c>
      <c r="AJ338" s="40"/>
      <c r="AK338" s="40"/>
      <c r="AL338" s="40"/>
      <c r="AM338" s="3" t="str">
        <f>IF(G338&lt;&gt;"LIBSETS_SETTYPE_BATTLEGROUND",IF(G338&lt;&gt;"LIBSETS_SETTYPE_SPECIAL",IF(AN338&lt;&gt;"",VLOOKUP(AN338,'ESO zone constants'!$D$2:$H$4950,5,FALSE),""),""),"")</f>
        <v/>
      </c>
      <c r="AO338" s="40"/>
      <c r="AP338" s="40"/>
      <c r="AQ338" s="40"/>
      <c r="AR338" s="3" t="str">
        <f>IF(G338&lt;&gt;"LIBSETS_SETTYPE_BATTLEGROUND",IF(G338&lt;&gt;"LIBSETS_SETTYPE_SPECIAL",IF(AS338&lt;&gt;"",VLOOKUP(AS338,'ESO zone constants'!$D$2:$H$4950,5,FALSE),""),""),"")</f>
        <v/>
      </c>
      <c r="AT338" s="40"/>
      <c r="AU338" s="40"/>
      <c r="AV338" s="40"/>
      <c r="AW338" s="21" t="str">
        <f t="shared" si="31"/>
        <v>[390] = {wayshrines={-1,-1,-1,}, dlcId=DLC_SUMMERSET</v>
      </c>
      <c r="AX338" s="21" t="str">
        <f t="shared" si="32"/>
        <v>, zoneIds={1051}, veteran=false</v>
      </c>
      <c r="AY338" s="21" t="str">
        <f t="shared" si="33"/>
        <v>, setType=LIBSETS_SETTYPE_TRIAL</v>
      </c>
      <c r="AZ338" s="21" t="str">
        <f t="shared" si="34"/>
        <v>, dropMechanic={LIBSETS_DROP_MECHANIC_MONSTER_NAME}, dropMechanicNames={}},</v>
      </c>
      <c r="BA338" s="21" t="str">
        <f t="shared" si="35"/>
        <v xml:space="preserve"> --Mantle of Siroria / Mantel von Siroria   [Cloudrest]</v>
      </c>
    </row>
    <row r="339" spans="1:53" x14ac:dyDescent="0.25">
      <c r="A339" s="12">
        <v>391</v>
      </c>
      <c r="B339" t="s">
        <v>1354</v>
      </c>
      <c r="C339" t="s">
        <v>1355</v>
      </c>
      <c r="D339" s="3">
        <f t="shared" si="30"/>
        <v>391</v>
      </c>
      <c r="G339" s="8" t="s">
        <v>1656</v>
      </c>
      <c r="I339" t="s">
        <v>97</v>
      </c>
      <c r="J339" t="s">
        <v>97</v>
      </c>
      <c r="K339">
        <v>-1</v>
      </c>
      <c r="L339">
        <v>-1</v>
      </c>
      <c r="M339">
        <v>-1</v>
      </c>
      <c r="N339">
        <v>0</v>
      </c>
      <c r="O339" s="70" t="s">
        <v>707</v>
      </c>
      <c r="P339" s="3">
        <f>IF(AND(G339&lt;&gt;"LIBSETS_SETTYPE_BATTLEGROUND",G339&lt;&gt;"LIBSETS_SETTYPE_SPECIAL",G339&lt;&gt;"LIBSETS_SETTYPE_MYTHIC"), IF(Q339&lt;&gt;"",VLOOKUP(Q339,'ESO zone constants'!$D$2:$H$4950,5,FALSE),""),"")</f>
        <v>1051</v>
      </c>
      <c r="Q339" t="str">
        <f>IF(OR(K339="",K339&lt;=0,ISERROR(K339)),IF(AND(O339&lt;&gt;"",NOT(ISERROR(O339))),O339, ""),VLOOKUP(K339,'ESO wayshrine node constants'!$A$3:$D$10003,4,FALSE))</f>
        <v>Cloudrest</v>
      </c>
      <c r="S339" s="19" t="str">
        <f>IF(AND(R339&lt;&gt;"",NOT(ISERROR(R339))),R339,IF(P339&lt;&gt;"",IF(NOT(ISERROR(VLOOKUP(P339,'ESO Dungeon constants'!$D$3:$H$9999,5,FALSE))),VLOOKUP(P339,'ESO Dungeon constants'!$D$3:$I$9999,6,FALSE),VLOOKUP(P339,'ESO zone constants'!$H$2:$K$9984,4,FALSE)),""))</f>
        <v>DLC_SUMMERSET</v>
      </c>
      <c r="T339" s="3" t="str">
        <f>IF(S339&lt;&gt;"",VLOOKUP(S339,'LibSets constants'!$B$4:$C$1000,2,FALSE),"")</f>
        <v>Summerset</v>
      </c>
      <c r="U339" s="33" t="s">
        <v>1726</v>
      </c>
      <c r="V339" s="40"/>
      <c r="W339" s="40"/>
      <c r="X339" s="3" t="str">
        <f>IF(G339&lt;&gt;"LIBSETS_SETTYPE_BATTLEGROUND",IF(G339&lt;&gt;"LIBSETS_SETTYPE_SPECIAL",IF(Y339&lt;&gt;"",VLOOKUP(Y339,'ESO zone constants'!$D$2:$H$4950,5,FALSE),""),""),"")</f>
        <v/>
      </c>
      <c r="Z339" s="40"/>
      <c r="AA339" s="40"/>
      <c r="AB339" s="40"/>
      <c r="AC339" s="3" t="str">
        <f>IF(G339&lt;&gt;"LIBSETS_SETTYPE_BATTLEGROUND",IF(G339&lt;&gt;"LIBSETS_SETTYPE_SPECIAL",IF(AD339&lt;&gt;"",VLOOKUP(AD339,'ESO zone constants'!$D$2:$H$4950,5,FALSE),""),""),"")</f>
        <v/>
      </c>
      <c r="AE339" s="40"/>
      <c r="AF339" s="40"/>
      <c r="AG339" s="40"/>
      <c r="AH339" s="3" t="str">
        <f>IF(G339&lt;&gt;"LIBSETS_SETTYPE_BATTLEGROUND",IF(G339&lt;&gt;"LIBSETS_SETTYPE_SPECIAL",IF(AI339&lt;&gt;"",VLOOKUP(AI339,'ESO zone constants'!$D$2:$H$4950,5,FALSE),""),""),"")</f>
        <v/>
      </c>
      <c r="AJ339" s="40"/>
      <c r="AK339" s="40"/>
      <c r="AL339" s="40"/>
      <c r="AM339" s="3" t="str">
        <f>IF(G339&lt;&gt;"LIBSETS_SETTYPE_BATTLEGROUND",IF(G339&lt;&gt;"LIBSETS_SETTYPE_SPECIAL",IF(AN339&lt;&gt;"",VLOOKUP(AN339,'ESO zone constants'!$D$2:$H$4950,5,FALSE),""),""),"")</f>
        <v/>
      </c>
      <c r="AO339" s="40"/>
      <c r="AP339" s="40"/>
      <c r="AQ339" s="40"/>
      <c r="AR339" s="3" t="str">
        <f>IF(G339&lt;&gt;"LIBSETS_SETTYPE_BATTLEGROUND",IF(G339&lt;&gt;"LIBSETS_SETTYPE_SPECIAL",IF(AS339&lt;&gt;"",VLOOKUP(AS339,'ESO zone constants'!$D$2:$H$4950,5,FALSE),""),""),"")</f>
        <v/>
      </c>
      <c r="AT339" s="40"/>
      <c r="AU339" s="40"/>
      <c r="AV339" s="40"/>
      <c r="AW339" s="21" t="str">
        <f t="shared" si="31"/>
        <v>[391] = {wayshrines={-1,-1,-1,}, dlcId=DLC_SUMMERSET</v>
      </c>
      <c r="AX339" s="21" t="str">
        <f t="shared" si="32"/>
        <v>, zoneIds={1051}, veteran=false</v>
      </c>
      <c r="AY339" s="21" t="str">
        <f t="shared" si="33"/>
        <v>, setType=LIBSETS_SETTYPE_TRIAL</v>
      </c>
      <c r="AZ339" s="21" t="str">
        <f t="shared" si="34"/>
        <v>, dropMechanic={LIBSETS_DROP_MECHANIC_MONSTER_NAME}, dropMechanicNames={}},</v>
      </c>
      <c r="BA339" s="21" t="str">
        <f t="shared" si="35"/>
        <v xml:space="preserve"> --Vestment of Olorime / Gewandung von Olorime   [Cloudrest]</v>
      </c>
    </row>
    <row r="340" spans="1:53" x14ac:dyDescent="0.25">
      <c r="A340" s="12">
        <v>392</v>
      </c>
      <c r="B340" t="s">
        <v>1356</v>
      </c>
      <c r="C340" t="s">
        <v>1357</v>
      </c>
      <c r="D340" s="3">
        <f t="shared" si="30"/>
        <v>392</v>
      </c>
      <c r="G340" s="8" t="s">
        <v>1656</v>
      </c>
      <c r="I340" t="s">
        <v>98</v>
      </c>
      <c r="J340" t="s">
        <v>97</v>
      </c>
      <c r="K340">
        <v>-1</v>
      </c>
      <c r="L340">
        <v>-1</v>
      </c>
      <c r="M340">
        <v>-1</v>
      </c>
      <c r="N340">
        <v>0</v>
      </c>
      <c r="O340" s="70" t="s">
        <v>707</v>
      </c>
      <c r="P340" s="3">
        <f>IF(AND(G340&lt;&gt;"LIBSETS_SETTYPE_BATTLEGROUND",G340&lt;&gt;"LIBSETS_SETTYPE_SPECIAL",G340&lt;&gt;"LIBSETS_SETTYPE_MYTHIC"), IF(Q340&lt;&gt;"",VLOOKUP(Q340,'ESO zone constants'!$D$2:$H$4950,5,FALSE),""),"")</f>
        <v>1051</v>
      </c>
      <c r="Q340" t="str">
        <f>IF(OR(K340="",K340&lt;=0,ISERROR(K340)),IF(AND(O340&lt;&gt;"",NOT(ISERROR(O340))),O340, ""),VLOOKUP(K340,'ESO wayshrine node constants'!$A$3:$D$10003,4,FALSE))</f>
        <v>Cloudrest</v>
      </c>
      <c r="S340" s="19" t="str">
        <f>IF(AND(R340&lt;&gt;"",NOT(ISERROR(R340))),R340,IF(P340&lt;&gt;"",IF(NOT(ISERROR(VLOOKUP(P340,'ESO Dungeon constants'!$D$3:$H$9999,5,FALSE))),VLOOKUP(P340,'ESO Dungeon constants'!$D$3:$I$9999,6,FALSE),VLOOKUP(P340,'ESO zone constants'!$H$2:$K$9984,4,FALSE)),""))</f>
        <v>DLC_SUMMERSET</v>
      </c>
      <c r="T340" s="3" t="str">
        <f>IF(S340&lt;&gt;"",VLOOKUP(S340,'LibSets constants'!$B$4:$C$1000,2,FALSE),"")</f>
        <v>Summerset</v>
      </c>
      <c r="U340" s="33" t="s">
        <v>1726</v>
      </c>
      <c r="V340" s="40"/>
      <c r="W340" s="40"/>
      <c r="X340" s="3" t="str">
        <f>IF(G340&lt;&gt;"LIBSETS_SETTYPE_BATTLEGROUND",IF(G340&lt;&gt;"LIBSETS_SETTYPE_SPECIAL",IF(Y340&lt;&gt;"",VLOOKUP(Y340,'ESO zone constants'!$D$2:$H$4950,5,FALSE),""),""),"")</f>
        <v/>
      </c>
      <c r="Z340" s="40"/>
      <c r="AA340" s="40"/>
      <c r="AB340" s="40"/>
      <c r="AC340" s="3" t="str">
        <f>IF(G340&lt;&gt;"LIBSETS_SETTYPE_BATTLEGROUND",IF(G340&lt;&gt;"LIBSETS_SETTYPE_SPECIAL",IF(AD340&lt;&gt;"",VLOOKUP(AD340,'ESO zone constants'!$D$2:$H$4950,5,FALSE),""),""),"")</f>
        <v/>
      </c>
      <c r="AE340" s="40"/>
      <c r="AF340" s="40"/>
      <c r="AG340" s="40"/>
      <c r="AH340" s="3" t="str">
        <f>IF(G340&lt;&gt;"LIBSETS_SETTYPE_BATTLEGROUND",IF(G340&lt;&gt;"LIBSETS_SETTYPE_SPECIAL",IF(AI340&lt;&gt;"",VLOOKUP(AI340,'ESO zone constants'!$D$2:$H$4950,5,FALSE),""),""),"")</f>
        <v/>
      </c>
      <c r="AJ340" s="40"/>
      <c r="AK340" s="40"/>
      <c r="AL340" s="40"/>
      <c r="AM340" s="3" t="str">
        <f>IF(G340&lt;&gt;"LIBSETS_SETTYPE_BATTLEGROUND",IF(G340&lt;&gt;"LIBSETS_SETTYPE_SPECIAL",IF(AN340&lt;&gt;"",VLOOKUP(AN340,'ESO zone constants'!$D$2:$H$4950,5,FALSE),""),""),"")</f>
        <v/>
      </c>
      <c r="AO340" s="40"/>
      <c r="AP340" s="40"/>
      <c r="AQ340" s="40"/>
      <c r="AR340" s="3" t="str">
        <f>IF(G340&lt;&gt;"LIBSETS_SETTYPE_BATTLEGROUND",IF(G340&lt;&gt;"LIBSETS_SETTYPE_SPECIAL",IF(AS340&lt;&gt;"",VLOOKUP(AS340,'ESO zone constants'!$D$2:$H$4950,5,FALSE),""),""),"")</f>
        <v/>
      </c>
      <c r="AT340" s="40"/>
      <c r="AU340" s="40"/>
      <c r="AV340" s="40"/>
      <c r="AW340" s="21" t="str">
        <f t="shared" si="31"/>
        <v>[392] = {wayshrines={-1,-1,-1,}, dlcId=DLC_SUMMERSET</v>
      </c>
      <c r="AX340" s="21" t="str">
        <f t="shared" si="32"/>
        <v>, zoneIds={1051}, veteran=true</v>
      </c>
      <c r="AY340" s="21" t="str">
        <f t="shared" si="33"/>
        <v>, setType=LIBSETS_SETTYPE_TRIAL</v>
      </c>
      <c r="AZ340" s="21" t="str">
        <f t="shared" si="34"/>
        <v>, dropMechanic={LIBSETS_DROP_MECHANIC_MONSTER_NAME}, dropMechanicNames={}},</v>
      </c>
      <c r="BA340" s="21" t="str">
        <f t="shared" si="35"/>
        <v xml:space="preserve"> --Perfect Aegis of Galenwe / Perfekte Ägis von Galenwe   [Cloudrest]</v>
      </c>
    </row>
    <row r="341" spans="1:53" x14ac:dyDescent="0.25">
      <c r="A341" s="48">
        <v>393</v>
      </c>
      <c r="B341" t="s">
        <v>1358</v>
      </c>
      <c r="C341" t="s">
        <v>1359</v>
      </c>
      <c r="D341" s="3">
        <f t="shared" si="30"/>
        <v>393</v>
      </c>
      <c r="G341" s="8" t="s">
        <v>1656</v>
      </c>
      <c r="I341" t="s">
        <v>98</v>
      </c>
      <c r="J341" t="s">
        <v>97</v>
      </c>
      <c r="K341">
        <v>-1</v>
      </c>
      <c r="L341">
        <v>-1</v>
      </c>
      <c r="M341">
        <v>-1</v>
      </c>
      <c r="N341">
        <v>0</v>
      </c>
      <c r="O341" s="70" t="s">
        <v>707</v>
      </c>
      <c r="P341" s="3">
        <f>IF(AND(G341&lt;&gt;"LIBSETS_SETTYPE_BATTLEGROUND",G341&lt;&gt;"LIBSETS_SETTYPE_SPECIAL",G341&lt;&gt;"LIBSETS_SETTYPE_MYTHIC"), IF(Q341&lt;&gt;"",VLOOKUP(Q341,'ESO zone constants'!$D$2:$H$4950,5,FALSE),""),"")</f>
        <v>1051</v>
      </c>
      <c r="Q341" t="str">
        <f>IF(OR(K341="",K341&lt;=0,ISERROR(K341)),IF(AND(O341&lt;&gt;"",NOT(ISERROR(O341))),O341, ""),VLOOKUP(K341,'ESO wayshrine node constants'!$A$3:$D$10003,4,FALSE))</f>
        <v>Cloudrest</v>
      </c>
      <c r="S341" s="19" t="str">
        <f>IF(AND(R341&lt;&gt;"",NOT(ISERROR(R341))),R341,IF(P341&lt;&gt;"",IF(NOT(ISERROR(VLOOKUP(P341,'ESO Dungeon constants'!$D$3:$H$9999,5,FALSE))),VLOOKUP(P341,'ESO Dungeon constants'!$D$3:$I$9999,6,FALSE),VLOOKUP(P341,'ESO zone constants'!$H$2:$K$9984,4,FALSE)),""))</f>
        <v>DLC_SUMMERSET</v>
      </c>
      <c r="T341" s="3" t="str">
        <f>IF(S341&lt;&gt;"",VLOOKUP(S341,'LibSets constants'!$B$4:$C$1000,2,FALSE),"")</f>
        <v>Summerset</v>
      </c>
      <c r="U341" s="33" t="s">
        <v>1726</v>
      </c>
      <c r="V341" s="40"/>
      <c r="W341" s="40"/>
      <c r="X341" s="3" t="str">
        <f>IF(G341&lt;&gt;"LIBSETS_SETTYPE_BATTLEGROUND",IF(G341&lt;&gt;"LIBSETS_SETTYPE_SPECIAL",IF(Y341&lt;&gt;"",VLOOKUP(Y341,'ESO zone constants'!$D$2:$H$4950,5,FALSE),""),""),"")</f>
        <v/>
      </c>
      <c r="Z341" s="40"/>
      <c r="AA341" s="40"/>
      <c r="AB341" s="40"/>
      <c r="AC341" s="3" t="str">
        <f>IF(G341&lt;&gt;"LIBSETS_SETTYPE_BATTLEGROUND",IF(G341&lt;&gt;"LIBSETS_SETTYPE_SPECIAL",IF(AD341&lt;&gt;"",VLOOKUP(AD341,'ESO zone constants'!$D$2:$H$4950,5,FALSE),""),""),"")</f>
        <v/>
      </c>
      <c r="AE341" s="40"/>
      <c r="AF341" s="40"/>
      <c r="AG341" s="40"/>
      <c r="AH341" s="3" t="str">
        <f>IF(G341&lt;&gt;"LIBSETS_SETTYPE_BATTLEGROUND",IF(G341&lt;&gt;"LIBSETS_SETTYPE_SPECIAL",IF(AI341&lt;&gt;"",VLOOKUP(AI341,'ESO zone constants'!$D$2:$H$4950,5,FALSE),""),""),"")</f>
        <v/>
      </c>
      <c r="AJ341" s="40"/>
      <c r="AK341" s="40"/>
      <c r="AL341" s="40"/>
      <c r="AM341" s="3" t="str">
        <f>IF(G341&lt;&gt;"LIBSETS_SETTYPE_BATTLEGROUND",IF(G341&lt;&gt;"LIBSETS_SETTYPE_SPECIAL",IF(AN341&lt;&gt;"",VLOOKUP(AN341,'ESO zone constants'!$D$2:$H$4950,5,FALSE),""),""),"")</f>
        <v/>
      </c>
      <c r="AO341" s="40"/>
      <c r="AP341" s="40"/>
      <c r="AQ341" s="40"/>
      <c r="AR341" s="3" t="str">
        <f>IF(G341&lt;&gt;"LIBSETS_SETTYPE_BATTLEGROUND",IF(G341&lt;&gt;"LIBSETS_SETTYPE_SPECIAL",IF(AS341&lt;&gt;"",VLOOKUP(AS341,'ESO zone constants'!$D$2:$H$4950,5,FALSE),""),""),"")</f>
        <v/>
      </c>
      <c r="AT341" s="40"/>
      <c r="AU341" s="40"/>
      <c r="AV341" s="40"/>
      <c r="AW341" s="21" t="str">
        <f t="shared" si="31"/>
        <v>[393] = {wayshrines={-1,-1,-1,}, dlcId=DLC_SUMMERSET</v>
      </c>
      <c r="AX341" s="21" t="str">
        <f t="shared" si="32"/>
        <v>, zoneIds={1051}, veteran=true</v>
      </c>
      <c r="AY341" s="21" t="str">
        <f t="shared" si="33"/>
        <v>, setType=LIBSETS_SETTYPE_TRIAL</v>
      </c>
      <c r="AZ341" s="21" t="str">
        <f t="shared" si="34"/>
        <v>, dropMechanic={LIBSETS_DROP_MECHANIC_MONSTER_NAME}, dropMechanicNames={}},</v>
      </c>
      <c r="BA341" s="21" t="str">
        <f t="shared" si="35"/>
        <v xml:space="preserve"> --Perfect Arms of Relequen / Perfekte Waffen von Relequen   [Cloudrest]</v>
      </c>
    </row>
    <row r="342" spans="1:53" x14ac:dyDescent="0.25">
      <c r="A342" s="12">
        <v>394</v>
      </c>
      <c r="B342" t="s">
        <v>1360</v>
      </c>
      <c r="C342" t="s">
        <v>1361</v>
      </c>
      <c r="D342" s="3">
        <f t="shared" si="30"/>
        <v>394</v>
      </c>
      <c r="G342" s="8" t="s">
        <v>1656</v>
      </c>
      <c r="I342" t="s">
        <v>98</v>
      </c>
      <c r="J342" t="s">
        <v>97</v>
      </c>
      <c r="K342">
        <v>-1</v>
      </c>
      <c r="L342">
        <v>-1</v>
      </c>
      <c r="M342">
        <v>-1</v>
      </c>
      <c r="N342">
        <v>0</v>
      </c>
      <c r="O342" s="70" t="s">
        <v>707</v>
      </c>
      <c r="P342" s="3">
        <f>IF(AND(G342&lt;&gt;"LIBSETS_SETTYPE_BATTLEGROUND",G342&lt;&gt;"LIBSETS_SETTYPE_SPECIAL",G342&lt;&gt;"LIBSETS_SETTYPE_MYTHIC"), IF(Q342&lt;&gt;"",VLOOKUP(Q342,'ESO zone constants'!$D$2:$H$4950,5,FALSE),""),"")</f>
        <v>1051</v>
      </c>
      <c r="Q342" t="str">
        <f>IF(OR(K342="",K342&lt;=0,ISERROR(K342)),IF(AND(O342&lt;&gt;"",NOT(ISERROR(O342))),O342, ""),VLOOKUP(K342,'ESO wayshrine node constants'!$A$3:$D$10003,4,FALSE))</f>
        <v>Cloudrest</v>
      </c>
      <c r="S342" s="19" t="str">
        <f>IF(AND(R342&lt;&gt;"",NOT(ISERROR(R342))),R342,IF(P342&lt;&gt;"",IF(NOT(ISERROR(VLOOKUP(P342,'ESO Dungeon constants'!$D$3:$H$9999,5,FALSE))),VLOOKUP(P342,'ESO Dungeon constants'!$D$3:$I$9999,6,FALSE),VLOOKUP(P342,'ESO zone constants'!$H$2:$K$9984,4,FALSE)),""))</f>
        <v>DLC_SUMMERSET</v>
      </c>
      <c r="T342" s="3" t="str">
        <f>IF(S342&lt;&gt;"",VLOOKUP(S342,'LibSets constants'!$B$4:$C$1000,2,FALSE),"")</f>
        <v>Summerset</v>
      </c>
      <c r="U342" s="33" t="s">
        <v>1726</v>
      </c>
      <c r="V342" s="40"/>
      <c r="W342" s="40"/>
      <c r="X342" s="3" t="str">
        <f>IF(G342&lt;&gt;"LIBSETS_SETTYPE_BATTLEGROUND",IF(G342&lt;&gt;"LIBSETS_SETTYPE_SPECIAL",IF(Y342&lt;&gt;"",VLOOKUP(Y342,'ESO zone constants'!$D$2:$H$4950,5,FALSE),""),""),"")</f>
        <v/>
      </c>
      <c r="Z342" s="40"/>
      <c r="AA342" s="40"/>
      <c r="AB342" s="40"/>
      <c r="AC342" s="3" t="str">
        <f>IF(G342&lt;&gt;"LIBSETS_SETTYPE_BATTLEGROUND",IF(G342&lt;&gt;"LIBSETS_SETTYPE_SPECIAL",IF(AD342&lt;&gt;"",VLOOKUP(AD342,'ESO zone constants'!$D$2:$H$4950,5,FALSE),""),""),"")</f>
        <v/>
      </c>
      <c r="AE342" s="40"/>
      <c r="AF342" s="40"/>
      <c r="AG342" s="40"/>
      <c r="AH342" s="3" t="str">
        <f>IF(G342&lt;&gt;"LIBSETS_SETTYPE_BATTLEGROUND",IF(G342&lt;&gt;"LIBSETS_SETTYPE_SPECIAL",IF(AI342&lt;&gt;"",VLOOKUP(AI342,'ESO zone constants'!$D$2:$H$4950,5,FALSE),""),""),"")</f>
        <v/>
      </c>
      <c r="AJ342" s="40"/>
      <c r="AK342" s="40"/>
      <c r="AL342" s="40"/>
      <c r="AM342" s="3" t="str">
        <f>IF(G342&lt;&gt;"LIBSETS_SETTYPE_BATTLEGROUND",IF(G342&lt;&gt;"LIBSETS_SETTYPE_SPECIAL",IF(AN342&lt;&gt;"",VLOOKUP(AN342,'ESO zone constants'!$D$2:$H$4950,5,FALSE),""),""),"")</f>
        <v/>
      </c>
      <c r="AO342" s="40"/>
      <c r="AP342" s="40"/>
      <c r="AQ342" s="40"/>
      <c r="AR342" s="3" t="str">
        <f>IF(G342&lt;&gt;"LIBSETS_SETTYPE_BATTLEGROUND",IF(G342&lt;&gt;"LIBSETS_SETTYPE_SPECIAL",IF(AS342&lt;&gt;"",VLOOKUP(AS342,'ESO zone constants'!$D$2:$H$4950,5,FALSE),""),""),"")</f>
        <v/>
      </c>
      <c r="AT342" s="40"/>
      <c r="AU342" s="40"/>
      <c r="AV342" s="40"/>
      <c r="AW342" s="21" t="str">
        <f t="shared" si="31"/>
        <v>[394] = {wayshrines={-1,-1,-1,}, dlcId=DLC_SUMMERSET</v>
      </c>
      <c r="AX342" s="21" t="str">
        <f t="shared" si="32"/>
        <v>, zoneIds={1051}, veteran=true</v>
      </c>
      <c r="AY342" s="21" t="str">
        <f t="shared" si="33"/>
        <v>, setType=LIBSETS_SETTYPE_TRIAL</v>
      </c>
      <c r="AZ342" s="21" t="str">
        <f t="shared" si="34"/>
        <v>, dropMechanic={LIBSETS_DROP_MECHANIC_MONSTER_NAME}, dropMechanicNames={}},</v>
      </c>
      <c r="BA342" s="21" t="str">
        <f t="shared" si="35"/>
        <v xml:space="preserve"> --Perfect Mantle of Siroria / Perfekter Mantel von Siroria   [Cloudrest]</v>
      </c>
    </row>
    <row r="343" spans="1:53" x14ac:dyDescent="0.25">
      <c r="A343" s="12">
        <v>395</v>
      </c>
      <c r="B343" t="s">
        <v>1362</v>
      </c>
      <c r="C343" t="s">
        <v>1363</v>
      </c>
      <c r="D343" s="3">
        <f t="shared" si="30"/>
        <v>395</v>
      </c>
      <c r="G343" s="8" t="s">
        <v>1656</v>
      </c>
      <c r="I343" t="s">
        <v>98</v>
      </c>
      <c r="J343" t="s">
        <v>97</v>
      </c>
      <c r="K343">
        <v>-1</v>
      </c>
      <c r="L343">
        <v>-1</v>
      </c>
      <c r="M343">
        <v>-1</v>
      </c>
      <c r="N343">
        <v>0</v>
      </c>
      <c r="O343" s="70" t="s">
        <v>707</v>
      </c>
      <c r="P343" s="3">
        <f>IF(AND(G343&lt;&gt;"LIBSETS_SETTYPE_BATTLEGROUND",G343&lt;&gt;"LIBSETS_SETTYPE_SPECIAL",G343&lt;&gt;"LIBSETS_SETTYPE_MYTHIC"), IF(Q343&lt;&gt;"",VLOOKUP(Q343,'ESO zone constants'!$D$2:$H$4950,5,FALSE),""),"")</f>
        <v>1051</v>
      </c>
      <c r="Q343" t="str">
        <f>IF(OR(K343="",K343&lt;=0,ISERROR(K343)),IF(AND(O343&lt;&gt;"",NOT(ISERROR(O343))),O343, ""),VLOOKUP(K343,'ESO wayshrine node constants'!$A$3:$D$10003,4,FALSE))</f>
        <v>Cloudrest</v>
      </c>
      <c r="S343" s="19" t="str">
        <f>IF(AND(R343&lt;&gt;"",NOT(ISERROR(R343))),R343,IF(P343&lt;&gt;"",IF(NOT(ISERROR(VLOOKUP(P343,'ESO Dungeon constants'!$D$3:$H$9999,5,FALSE))),VLOOKUP(P343,'ESO Dungeon constants'!$D$3:$I$9999,6,FALSE),VLOOKUP(P343,'ESO zone constants'!$H$2:$K$9984,4,FALSE)),""))</f>
        <v>DLC_SUMMERSET</v>
      </c>
      <c r="T343" s="3" t="str">
        <f>IF(S343&lt;&gt;"",VLOOKUP(S343,'LibSets constants'!$B$4:$C$1000,2,FALSE),"")</f>
        <v>Summerset</v>
      </c>
      <c r="U343" s="33" t="s">
        <v>1726</v>
      </c>
      <c r="V343" s="40"/>
      <c r="W343" s="40"/>
      <c r="X343" s="3" t="str">
        <f>IF(G343&lt;&gt;"LIBSETS_SETTYPE_BATTLEGROUND",IF(G343&lt;&gt;"LIBSETS_SETTYPE_SPECIAL",IF(Y343&lt;&gt;"",VLOOKUP(Y343,'ESO zone constants'!$D$2:$H$4950,5,FALSE),""),""),"")</f>
        <v/>
      </c>
      <c r="Z343" s="40"/>
      <c r="AA343" s="40"/>
      <c r="AB343" s="40"/>
      <c r="AC343" s="3" t="str">
        <f>IF(G343&lt;&gt;"LIBSETS_SETTYPE_BATTLEGROUND",IF(G343&lt;&gt;"LIBSETS_SETTYPE_SPECIAL",IF(AD343&lt;&gt;"",VLOOKUP(AD343,'ESO zone constants'!$D$2:$H$4950,5,FALSE),""),""),"")</f>
        <v/>
      </c>
      <c r="AE343" s="40"/>
      <c r="AF343" s="40"/>
      <c r="AG343" s="40"/>
      <c r="AH343" s="3" t="str">
        <f>IF(G343&lt;&gt;"LIBSETS_SETTYPE_BATTLEGROUND",IF(G343&lt;&gt;"LIBSETS_SETTYPE_SPECIAL",IF(AI343&lt;&gt;"",VLOOKUP(AI343,'ESO zone constants'!$D$2:$H$4950,5,FALSE),""),""),"")</f>
        <v/>
      </c>
      <c r="AJ343" s="40"/>
      <c r="AK343" s="40"/>
      <c r="AL343" s="40"/>
      <c r="AM343" s="3" t="str">
        <f>IF(G343&lt;&gt;"LIBSETS_SETTYPE_BATTLEGROUND",IF(G343&lt;&gt;"LIBSETS_SETTYPE_SPECIAL",IF(AN343&lt;&gt;"",VLOOKUP(AN343,'ESO zone constants'!$D$2:$H$4950,5,FALSE),""),""),"")</f>
        <v/>
      </c>
      <c r="AO343" s="40"/>
      <c r="AP343" s="40"/>
      <c r="AQ343" s="40"/>
      <c r="AR343" s="3" t="str">
        <f>IF(G343&lt;&gt;"LIBSETS_SETTYPE_BATTLEGROUND",IF(G343&lt;&gt;"LIBSETS_SETTYPE_SPECIAL",IF(AS343&lt;&gt;"",VLOOKUP(AS343,'ESO zone constants'!$D$2:$H$4950,5,FALSE),""),""),"")</f>
        <v/>
      </c>
      <c r="AT343" s="40"/>
      <c r="AU343" s="40"/>
      <c r="AV343" s="40"/>
      <c r="AW343" s="21" t="str">
        <f t="shared" si="31"/>
        <v>[395] = {wayshrines={-1,-1,-1,}, dlcId=DLC_SUMMERSET</v>
      </c>
      <c r="AX343" s="21" t="str">
        <f t="shared" si="32"/>
        <v>, zoneIds={1051}, veteran=true</v>
      </c>
      <c r="AY343" s="21" t="str">
        <f t="shared" si="33"/>
        <v>, setType=LIBSETS_SETTYPE_TRIAL</v>
      </c>
      <c r="AZ343" s="21" t="str">
        <f t="shared" si="34"/>
        <v>, dropMechanic={LIBSETS_DROP_MECHANIC_MONSTER_NAME}, dropMechanicNames={}},</v>
      </c>
      <c r="BA343" s="21" t="str">
        <f t="shared" si="35"/>
        <v xml:space="preserve"> --Perfect Vestment of Olorime / Perfekte Gewandung von Olorime   [Cloudrest]</v>
      </c>
    </row>
    <row r="344" spans="1:53" x14ac:dyDescent="0.25">
      <c r="A344" s="5">
        <v>397</v>
      </c>
      <c r="B344" t="s">
        <v>0</v>
      </c>
      <c r="C344" t="s">
        <v>0</v>
      </c>
      <c r="D344" s="3">
        <f t="shared" si="30"/>
        <v>397</v>
      </c>
      <c r="G344" s="8" t="s">
        <v>1654</v>
      </c>
      <c r="H344">
        <v>3</v>
      </c>
      <c r="I344" t="s">
        <v>1641</v>
      </c>
      <c r="J344" t="s">
        <v>97</v>
      </c>
      <c r="K344">
        <v>-1</v>
      </c>
      <c r="L344">
        <v>-1</v>
      </c>
      <c r="M344">
        <v>-1</v>
      </c>
      <c r="N344">
        <v>0</v>
      </c>
      <c r="O344" s="70" t="s">
        <v>41</v>
      </c>
      <c r="P344" s="3">
        <f>IF(AND(G344&lt;&gt;"LIBSETS_SETTYPE_BATTLEGROUND",G344&lt;&gt;"LIBSETS_SETTYPE_SPECIAL",G344&lt;&gt;"LIBSETS_SETTYPE_MYTHIC"), IF(Q344&lt;&gt;"",VLOOKUP(Q344,'ESO zone constants'!$D$2:$H$4950,5,FALSE),""),"")</f>
        <v>1055</v>
      </c>
      <c r="Q344" t="str">
        <f>IF(OR(K344="",K344&lt;=0,ISERROR(K344)),IF(AND(O344&lt;&gt;"",NOT(ISERROR(O344))),O344, ""),VLOOKUP(K344,'ESO wayshrine node constants'!$A$3:$D$10003,4,FALSE))</f>
        <v>March of Sacrifices</v>
      </c>
      <c r="S344" s="19" t="str">
        <f>IF(AND(R344&lt;&gt;"",NOT(ISERROR(R344))),R344,IF(P344&lt;&gt;"",IF(NOT(ISERROR(VLOOKUP(P344,'ESO Dungeon constants'!$D$3:$H$9999,5,FALSE))),VLOOKUP(P344,'ESO Dungeon constants'!$D$3:$I$9999,6,FALSE),VLOOKUP(P344,'ESO zone constants'!$H$2:$K$9984,4,FALSE)),""))</f>
        <v>DLC_WOLFHUNTER</v>
      </c>
      <c r="T344" s="3" t="str">
        <f>IF(S344&lt;&gt;"",VLOOKUP(S344,'LibSets constants'!$B$4:$C$1000,2,FALSE),"")</f>
        <v>Wolfhunter</v>
      </c>
      <c r="U344" s="33" t="s">
        <v>1726</v>
      </c>
      <c r="V344" s="40" t="s">
        <v>0</v>
      </c>
      <c r="W344" s="40" t="s">
        <v>0</v>
      </c>
      <c r="X344" s="3" t="str">
        <f>IF(G344&lt;&gt;"LIBSETS_SETTYPE_BATTLEGROUND",IF(G344&lt;&gt;"LIBSETS_SETTYPE_SPECIAL",IF(Y344&lt;&gt;"",VLOOKUP(Y344,'ESO zone constants'!$D$2:$H$4950,5,FALSE),""),""),"")</f>
        <v/>
      </c>
      <c r="Z344" s="40"/>
      <c r="AA344" s="40"/>
      <c r="AB344" s="40"/>
      <c r="AC344" s="3" t="str">
        <f>IF(G344&lt;&gt;"LIBSETS_SETTYPE_BATTLEGROUND",IF(G344&lt;&gt;"LIBSETS_SETTYPE_SPECIAL",IF(AD344&lt;&gt;"",VLOOKUP(AD344,'ESO zone constants'!$D$2:$H$4950,5,FALSE),""),""),"")</f>
        <v/>
      </c>
      <c r="AE344" s="40"/>
      <c r="AF344" s="40"/>
      <c r="AG344" s="40"/>
      <c r="AH344" s="3" t="str">
        <f>IF(G344&lt;&gt;"LIBSETS_SETTYPE_BATTLEGROUND",IF(G344&lt;&gt;"LIBSETS_SETTYPE_SPECIAL",IF(AI344&lt;&gt;"",VLOOKUP(AI344,'ESO zone constants'!$D$2:$H$4950,5,FALSE),""),""),"")</f>
        <v/>
      </c>
      <c r="AJ344" s="40"/>
      <c r="AK344" s="40"/>
      <c r="AL344" s="40"/>
      <c r="AM344" s="3" t="str">
        <f>IF(G344&lt;&gt;"LIBSETS_SETTYPE_BATTLEGROUND",IF(G344&lt;&gt;"LIBSETS_SETTYPE_SPECIAL",IF(AN344&lt;&gt;"",VLOOKUP(AN344,'ESO zone constants'!$D$2:$H$4950,5,FALSE),""),""),"")</f>
        <v/>
      </c>
      <c r="AO344" s="40"/>
      <c r="AP344" s="40"/>
      <c r="AQ344" s="40"/>
      <c r="AR344" s="3" t="str">
        <f>IF(G344&lt;&gt;"LIBSETS_SETTYPE_BATTLEGROUND",IF(G344&lt;&gt;"LIBSETS_SETTYPE_SPECIAL",IF(AS344&lt;&gt;"",VLOOKUP(AS344,'ESO zone constants'!$D$2:$H$4950,5,FALSE),""),""),"")</f>
        <v/>
      </c>
      <c r="AT344" s="40"/>
      <c r="AU344" s="40"/>
      <c r="AV344" s="40"/>
      <c r="AW344" s="21" t="str">
        <f t="shared" si="31"/>
        <v>[397] = {wayshrines={-1,-1,-1,}, dlcId=DLC_WOLFHUNTER</v>
      </c>
      <c r="AX344" s="21" t="str">
        <f t="shared" si="32"/>
        <v>, zoneIds={1055}, veteran={[EQUIP_TYPE_HEAD]=true, [EQUIP_TYPE_SHOULDERS]=false}</v>
      </c>
      <c r="AY344" s="21" t="str">
        <f t="shared" si="33"/>
        <v>, setType=LIBSETS_SETTYPE_MONSTER</v>
      </c>
      <c r="AZ344" s="21" t="str">
        <f t="shared" si="34"/>
        <v>, dropMechanic={LIBSETS_DROP_MECHANIC_MONSTER_NAME}, dropMechanicNames={['en']='Balorgh', ['de']='Balorgh'}},</v>
      </c>
      <c r="BA344" s="21" t="str">
        <f t="shared" si="35"/>
        <v xml:space="preserve"> --Balorgh / Balorgh   [March of Sacrifices]</v>
      </c>
    </row>
    <row r="345" spans="1:53" x14ac:dyDescent="0.25">
      <c r="A345" s="5">
        <v>398</v>
      </c>
      <c r="B345" t="s">
        <v>33</v>
      </c>
      <c r="C345" t="s">
        <v>33</v>
      </c>
      <c r="D345" s="3">
        <f t="shared" si="30"/>
        <v>398</v>
      </c>
      <c r="G345" s="8" t="s">
        <v>1654</v>
      </c>
      <c r="H345">
        <v>3</v>
      </c>
      <c r="I345" t="s">
        <v>1641</v>
      </c>
      <c r="J345" t="s">
        <v>97</v>
      </c>
      <c r="K345">
        <v>-1</v>
      </c>
      <c r="L345">
        <v>-1</v>
      </c>
      <c r="M345">
        <v>-1</v>
      </c>
      <c r="N345">
        <v>0</v>
      </c>
      <c r="O345" s="70" t="s">
        <v>73</v>
      </c>
      <c r="P345" s="3">
        <f>IF(AND(G345&lt;&gt;"LIBSETS_SETTYPE_BATTLEGROUND",G345&lt;&gt;"LIBSETS_SETTYPE_SPECIAL",G345&lt;&gt;"LIBSETS_SETTYPE_MYTHIC"), IF(Q345&lt;&gt;"",VLOOKUP(Q345,'ESO zone constants'!$D$2:$H$4950,5,FALSE),""),"")</f>
        <v>1052</v>
      </c>
      <c r="Q345" t="str">
        <f>IF(OR(K345="",K345&lt;=0,ISERROR(K345)),IF(AND(O345&lt;&gt;"",NOT(ISERROR(O345))),O345, ""),VLOOKUP(K345,'ESO wayshrine node constants'!$A$3:$D$10003,4,FALSE))</f>
        <v>Moon Hunter Keep</v>
      </c>
      <c r="S345" s="19" t="str">
        <f>IF(AND(R345&lt;&gt;"",NOT(ISERROR(R345))),R345,IF(P345&lt;&gt;"",IF(NOT(ISERROR(VLOOKUP(P345,'ESO Dungeon constants'!$D$3:$H$9999,5,FALSE))),VLOOKUP(P345,'ESO Dungeon constants'!$D$3:$I$9999,6,FALSE),VLOOKUP(P345,'ESO zone constants'!$H$2:$K$9984,4,FALSE)),""))</f>
        <v>DLC_WOLFHUNTER</v>
      </c>
      <c r="T345" s="3" t="str">
        <f>IF(S345&lt;&gt;"",VLOOKUP(S345,'LibSets constants'!$B$4:$C$1000,2,FALSE),"")</f>
        <v>Wolfhunter</v>
      </c>
      <c r="U345" s="33" t="s">
        <v>1726</v>
      </c>
      <c r="V345" s="40" t="s">
        <v>33</v>
      </c>
      <c r="W345" s="40" t="s">
        <v>33</v>
      </c>
      <c r="X345" s="3" t="str">
        <f>IF(G345&lt;&gt;"LIBSETS_SETTYPE_BATTLEGROUND",IF(G345&lt;&gt;"LIBSETS_SETTYPE_SPECIAL",IF(Y345&lt;&gt;"",VLOOKUP(Y345,'ESO zone constants'!$D$2:$H$4950,5,FALSE),""),""),"")</f>
        <v/>
      </c>
      <c r="Z345" s="40"/>
      <c r="AA345" s="40"/>
      <c r="AB345" s="40"/>
      <c r="AC345" s="3" t="str">
        <f>IF(G345&lt;&gt;"LIBSETS_SETTYPE_BATTLEGROUND",IF(G345&lt;&gt;"LIBSETS_SETTYPE_SPECIAL",IF(AD345&lt;&gt;"",VLOOKUP(AD345,'ESO zone constants'!$D$2:$H$4950,5,FALSE),""),""),"")</f>
        <v/>
      </c>
      <c r="AE345" s="40"/>
      <c r="AF345" s="40"/>
      <c r="AG345" s="40"/>
      <c r="AH345" s="3" t="str">
        <f>IF(G345&lt;&gt;"LIBSETS_SETTYPE_BATTLEGROUND",IF(G345&lt;&gt;"LIBSETS_SETTYPE_SPECIAL",IF(AI345&lt;&gt;"",VLOOKUP(AI345,'ESO zone constants'!$D$2:$H$4950,5,FALSE),""),""),"")</f>
        <v/>
      </c>
      <c r="AJ345" s="40"/>
      <c r="AK345" s="40"/>
      <c r="AL345" s="40"/>
      <c r="AM345" s="3" t="str">
        <f>IF(G345&lt;&gt;"LIBSETS_SETTYPE_BATTLEGROUND",IF(G345&lt;&gt;"LIBSETS_SETTYPE_SPECIAL",IF(AN345&lt;&gt;"",VLOOKUP(AN345,'ESO zone constants'!$D$2:$H$4950,5,FALSE),""),""),"")</f>
        <v/>
      </c>
      <c r="AO345" s="40"/>
      <c r="AP345" s="40"/>
      <c r="AQ345" s="40"/>
      <c r="AR345" s="3" t="str">
        <f>IF(G345&lt;&gt;"LIBSETS_SETTYPE_BATTLEGROUND",IF(G345&lt;&gt;"LIBSETS_SETTYPE_SPECIAL",IF(AS345&lt;&gt;"",VLOOKUP(AS345,'ESO zone constants'!$D$2:$H$4950,5,FALSE),""),""),"")</f>
        <v/>
      </c>
      <c r="AT345" s="40"/>
      <c r="AU345" s="40"/>
      <c r="AV345" s="40"/>
      <c r="AW345" s="21" t="str">
        <f t="shared" si="31"/>
        <v>[398] = {wayshrines={-1,-1,-1,}, dlcId=DLC_WOLFHUNTER</v>
      </c>
      <c r="AX345" s="21" t="str">
        <f t="shared" si="32"/>
        <v>, zoneIds={1052}, veteran={[EQUIP_TYPE_HEAD]=true, [EQUIP_TYPE_SHOULDERS]=false}</v>
      </c>
      <c r="AY345" s="21" t="str">
        <f t="shared" si="33"/>
        <v>, setType=LIBSETS_SETTYPE_MONSTER</v>
      </c>
      <c r="AZ345" s="21" t="str">
        <f t="shared" si="34"/>
        <v>, dropMechanic={LIBSETS_DROP_MECHANIC_MONSTER_NAME}, dropMechanicNames={['en']='Vykosa', ['de']='Vykosa'}},</v>
      </c>
      <c r="BA345" s="21" t="str">
        <f t="shared" si="35"/>
        <v xml:space="preserve"> --Vykosa / Vykosa   [Moon Hunter Keep]</v>
      </c>
    </row>
    <row r="346" spans="1:53" x14ac:dyDescent="0.25">
      <c r="A346" s="12">
        <v>399</v>
      </c>
      <c r="B346" t="s">
        <v>1364</v>
      </c>
      <c r="C346" t="s">
        <v>1365</v>
      </c>
      <c r="D346" s="3">
        <f t="shared" si="30"/>
        <v>399</v>
      </c>
      <c r="G346" s="8" t="s">
        <v>1652</v>
      </c>
      <c r="I346" t="s">
        <v>97</v>
      </c>
      <c r="J346" t="s">
        <v>97</v>
      </c>
      <c r="K346">
        <v>-1</v>
      </c>
      <c r="L346">
        <v>-1</v>
      </c>
      <c r="M346">
        <v>-1</v>
      </c>
      <c r="N346">
        <v>0</v>
      </c>
      <c r="O346" s="70" t="s">
        <v>41</v>
      </c>
      <c r="P346" s="3">
        <f>IF(AND(G346&lt;&gt;"LIBSETS_SETTYPE_BATTLEGROUND",G346&lt;&gt;"LIBSETS_SETTYPE_SPECIAL",G346&lt;&gt;"LIBSETS_SETTYPE_MYTHIC"), IF(Q346&lt;&gt;"",VLOOKUP(Q346,'ESO zone constants'!$D$2:$H$4950,5,FALSE),""),"")</f>
        <v>1055</v>
      </c>
      <c r="Q346" t="str">
        <f>IF(OR(K346="",K346&lt;=0,ISERROR(K346)),IF(AND(O346&lt;&gt;"",NOT(ISERROR(O346))),O346, ""),VLOOKUP(K346,'ESO wayshrine node constants'!$A$3:$D$10003,4,FALSE))</f>
        <v>March of Sacrifices</v>
      </c>
      <c r="S346" s="19" t="str">
        <f>IF(AND(R346&lt;&gt;"",NOT(ISERROR(R346))),R346,IF(P346&lt;&gt;"",IF(NOT(ISERROR(VLOOKUP(P346,'ESO Dungeon constants'!$D$3:$H$9999,5,FALSE))),VLOOKUP(P346,'ESO Dungeon constants'!$D$3:$I$9999,6,FALSE),VLOOKUP(P346,'ESO zone constants'!$H$2:$K$9984,4,FALSE)),""))</f>
        <v>DLC_WOLFHUNTER</v>
      </c>
      <c r="T346" s="3" t="str">
        <f>IF(S346&lt;&gt;"",VLOOKUP(S346,'LibSets constants'!$B$4:$C$1000,2,FALSE),"")</f>
        <v>Wolfhunter</v>
      </c>
      <c r="V346" s="44" t="str">
        <f>IF(U346&lt;&gt;"",IF(U346&lt;&gt;"LIBSETS_DROP_MECHANIC_MONSTER_NAME",VLOOKUP(U346,'LibSets constants'!$I$4:$L$1000,3,FALSE),""),"")</f>
        <v/>
      </c>
      <c r="W346" s="44" t="str">
        <f>IF(U346&lt;&gt;"",IF(U346&lt;&gt;"LIBSETS_DROP_MECHANIC_MONSTER_NAME",VLOOKUP(U346,'LibSets constants'!$I$4:$L$1000,4,FALSE),""),"")</f>
        <v/>
      </c>
      <c r="X346" s="3" t="str">
        <f>IF(G346&lt;&gt;"LIBSETS_SETTYPE_BATTLEGROUND",IF(G346&lt;&gt;"LIBSETS_SETTYPE_SPECIAL",IF(Y346&lt;&gt;"",VLOOKUP(Y346,'ESO zone constants'!$D$2:$H$4950,5,FALSE),""),""),"")</f>
        <v/>
      </c>
      <c r="Z346" s="45"/>
      <c r="AA346" s="44" t="str">
        <f>IF(Z346&lt;&gt;"",IF(Z346&lt;&gt;"LIBSETS_DROP_MECHANIC_MONSTER_NAME",VLOOKUP(Z346,'LibSets constants'!$I$4:$L$1000,3,FALSE),""),"")</f>
        <v/>
      </c>
      <c r="AB346" s="44" t="str">
        <f>IF(Z346&lt;&gt;"",IF(Z346&lt;&gt;"LIBSETS_DROP_MECHANIC_MONSTER_NAME",VLOOKUP(Z346,'LibSets constants'!$I$4:$L$1000,4,FALSE),""),"")</f>
        <v/>
      </c>
      <c r="AC346" s="3" t="str">
        <f>IF(G346&lt;&gt;"LIBSETS_SETTYPE_BATTLEGROUND",IF(G346&lt;&gt;"LIBSETS_SETTYPE_SPECIAL",IF(AD346&lt;&gt;"",VLOOKUP(AD346,'ESO zone constants'!$D$2:$H$4950,5,FALSE),""),""),"")</f>
        <v/>
      </c>
      <c r="AE346" s="45"/>
      <c r="AF346" s="44" t="str">
        <f>IF(AE346&lt;&gt;"",IF(AE346&lt;&gt;"LIBSETS_DROP_MECHANIC_MONSTER_NAME",VLOOKUP(AE346,'LibSets constants'!$I$4:$L$1000,3,FALSE),""),"")</f>
        <v/>
      </c>
      <c r="AG346" s="44" t="str">
        <f>IF(AE346&lt;&gt;"",IF(AE346&lt;&gt;"LIBSETS_DROP_MECHANIC_MONSTER_NAME",VLOOKUP(AE346,'LibSets constants'!$I$4:$L$1000,4,FALSE),""),"")</f>
        <v/>
      </c>
      <c r="AH346" s="3" t="str">
        <f>IF(G346&lt;&gt;"LIBSETS_SETTYPE_BATTLEGROUND",IF(G346&lt;&gt;"LIBSETS_SETTYPE_SPECIAL",IF(AI346&lt;&gt;"",VLOOKUP(AI346,'ESO zone constants'!$D$2:$H$4950,5,FALSE),""),""),"")</f>
        <v/>
      </c>
      <c r="AJ346" s="45"/>
      <c r="AK346" s="44" t="str">
        <f>IF(AJ346&lt;&gt;"",IF(AJ346&lt;&gt;"LIBSETS_DROP_MECHANIC_MONSTER_NAME",VLOOKUP(AJ346,'LibSets constants'!$I$4:$L$1000,3,FALSE),""),"")</f>
        <v/>
      </c>
      <c r="AL346" s="44" t="str">
        <f>IF(AJ346&lt;&gt;"",IF(AJ346&lt;&gt;"LIBSETS_DROP_MECHANIC_MONSTER_NAME",VLOOKUP(AJ346,'LibSets constants'!$I$4:$L$1000,4,FALSE),""),"")</f>
        <v/>
      </c>
      <c r="AM346" s="3" t="str">
        <f>IF(G346&lt;&gt;"LIBSETS_SETTYPE_BATTLEGROUND",IF(G346&lt;&gt;"LIBSETS_SETTYPE_SPECIAL",IF(AN346&lt;&gt;"",VLOOKUP(AN346,'ESO zone constants'!$D$2:$H$4950,5,FALSE),""),""),"")</f>
        <v/>
      </c>
      <c r="AO346" s="45"/>
      <c r="AP346" s="44" t="str">
        <f>IF(AO346&lt;&gt;"",IF(AO346&lt;&gt;"LIBSETS_DROP_MECHANIC_MONSTER_NAME",VLOOKUP(AO346,'LibSets constants'!$I$4:$L$1000,3,FALSE),""),"")</f>
        <v/>
      </c>
      <c r="AQ346" s="44" t="str">
        <f>IF(AO346&lt;&gt;"",IF(AO346&lt;&gt;"LIBSETS_DROP_MECHANIC_MONSTER_NAME",VLOOKUP(AO346,'LibSets constants'!$I$4:$L$1000,4,FALSE),""),"")</f>
        <v/>
      </c>
      <c r="AR346" s="3" t="str">
        <f>IF(G346&lt;&gt;"LIBSETS_SETTYPE_BATTLEGROUND",IF(G346&lt;&gt;"LIBSETS_SETTYPE_SPECIAL",IF(AS346&lt;&gt;"",VLOOKUP(AS346,'ESO zone constants'!$D$2:$H$4950,5,FALSE),""),""),"")</f>
        <v/>
      </c>
      <c r="AT346" s="45"/>
      <c r="AU346" s="44" t="str">
        <f>IF(AT346&lt;&gt;"",IF(AT346&lt;&gt;"LIBSETS_DROP_MECHANIC_MONSTER_NAME",VLOOKUP(AT346,'LibSets constants'!$I$4:$L$1000,3,FALSE),""),"")</f>
        <v/>
      </c>
      <c r="AV346" s="44" t="str">
        <f>IF(AT346&lt;&gt;"",IF(AT346&lt;&gt;"LIBSETS_DROP_MECHANIC_MONSTER_NAME",VLOOKUP(AT346,'LibSets constants'!$I$4:$L$1000,4,FALSE),""),"")</f>
        <v/>
      </c>
      <c r="AW346" s="21" t="str">
        <f t="shared" si="31"/>
        <v>[399] = {wayshrines={-1,-1,-1,}, dlcId=DLC_WOLFHUNTER</v>
      </c>
      <c r="AX346" s="21" t="str">
        <f t="shared" si="32"/>
        <v>, zoneIds={1055}, veteran=false</v>
      </c>
      <c r="AY346" s="21" t="str">
        <f t="shared" si="33"/>
        <v>, setType=LIBSETS_SETTYPE_DUNGEON</v>
      </c>
      <c r="AZ346" s="21" t="str">
        <f t="shared" si="34"/>
        <v>},</v>
      </c>
      <c r="BA346" s="21" t="str">
        <f t="shared" si="35"/>
        <v xml:space="preserve"> --Hanu's Compassion / Hanus Mitgefühl   [March of Sacrifices]</v>
      </c>
    </row>
    <row r="347" spans="1:53" x14ac:dyDescent="0.25">
      <c r="A347" s="12">
        <v>400</v>
      </c>
      <c r="B347" t="s">
        <v>1366</v>
      </c>
      <c r="C347" t="s">
        <v>1367</v>
      </c>
      <c r="D347" s="3">
        <f t="shared" si="30"/>
        <v>400</v>
      </c>
      <c r="G347" s="8" t="s">
        <v>1652</v>
      </c>
      <c r="I347" t="s">
        <v>97</v>
      </c>
      <c r="J347" t="s">
        <v>97</v>
      </c>
      <c r="K347">
        <v>-1</v>
      </c>
      <c r="L347">
        <v>-1</v>
      </c>
      <c r="M347">
        <v>-1</v>
      </c>
      <c r="N347">
        <v>0</v>
      </c>
      <c r="O347" s="70" t="s">
        <v>41</v>
      </c>
      <c r="P347" s="3">
        <f>IF(AND(G347&lt;&gt;"LIBSETS_SETTYPE_BATTLEGROUND",G347&lt;&gt;"LIBSETS_SETTYPE_SPECIAL",G347&lt;&gt;"LIBSETS_SETTYPE_MYTHIC"), IF(Q347&lt;&gt;"",VLOOKUP(Q347,'ESO zone constants'!$D$2:$H$4950,5,FALSE),""),"")</f>
        <v>1055</v>
      </c>
      <c r="Q347" t="str">
        <f>IF(OR(K347="",K347&lt;=0,ISERROR(K347)),IF(AND(O347&lt;&gt;"",NOT(ISERROR(O347))),O347, ""),VLOOKUP(K347,'ESO wayshrine node constants'!$A$3:$D$10003,4,FALSE))</f>
        <v>March of Sacrifices</v>
      </c>
      <c r="S347" s="19" t="str">
        <f>IF(AND(R347&lt;&gt;"",NOT(ISERROR(R347))),R347,IF(P347&lt;&gt;"",IF(NOT(ISERROR(VLOOKUP(P347,'ESO Dungeon constants'!$D$3:$H$9999,5,FALSE))),VLOOKUP(P347,'ESO Dungeon constants'!$D$3:$I$9999,6,FALSE),VLOOKUP(P347,'ESO zone constants'!$H$2:$K$9984,4,FALSE)),""))</f>
        <v>DLC_WOLFHUNTER</v>
      </c>
      <c r="T347" s="3" t="str">
        <f>IF(S347&lt;&gt;"",VLOOKUP(S347,'LibSets constants'!$B$4:$C$1000,2,FALSE),"")</f>
        <v>Wolfhunter</v>
      </c>
      <c r="V347" s="3" t="str">
        <f>IF(U347&lt;&gt;"",IF(U347&lt;&gt;"LIBSETS_DROP_MECHANIC_MONSTER_NAME",VLOOKUP(U347,'LibSets constants'!$I$4:$L$1000,3,FALSE),""),"")</f>
        <v/>
      </c>
      <c r="W347" s="3" t="str">
        <f>IF(U347&lt;&gt;"",IF(U347&lt;&gt;"LIBSETS_DROP_MECHANIC_MONSTER_NAME",VLOOKUP(U347,'LibSets constants'!$I$4:$L$1000,4,FALSE),""),"")</f>
        <v/>
      </c>
      <c r="X347" s="3" t="str">
        <f>IF(G347&lt;&gt;"LIBSETS_SETTYPE_BATTLEGROUND",IF(G347&lt;&gt;"LIBSETS_SETTYPE_SPECIAL",IF(Y347&lt;&gt;"",VLOOKUP(Y347,'ESO zone constants'!$D$2:$H$4950,5,FALSE),""),""),"")</f>
        <v/>
      </c>
      <c r="AA347" s="3" t="str">
        <f>IF(Z347&lt;&gt;"",IF(Z347&lt;&gt;"LIBSETS_DROP_MECHANIC_MONSTER_NAME",VLOOKUP(Z347,'LibSets constants'!$I$4:$L$1000,3,FALSE),""),"")</f>
        <v/>
      </c>
      <c r="AB347" s="3" t="str">
        <f>IF(Z347&lt;&gt;"",IF(Z347&lt;&gt;"LIBSETS_DROP_MECHANIC_MONSTER_NAME",VLOOKUP(Z347,'LibSets constants'!$I$4:$L$1000,4,FALSE),""),"")</f>
        <v/>
      </c>
      <c r="AC347" s="3" t="str">
        <f>IF(G347&lt;&gt;"LIBSETS_SETTYPE_BATTLEGROUND",IF(G347&lt;&gt;"LIBSETS_SETTYPE_SPECIAL",IF(AD347&lt;&gt;"",VLOOKUP(AD347,'ESO zone constants'!$D$2:$H$4950,5,FALSE),""),""),"")</f>
        <v/>
      </c>
      <c r="AF347" s="3" t="str">
        <f>IF(AE347&lt;&gt;"",IF(AE347&lt;&gt;"LIBSETS_DROP_MECHANIC_MONSTER_NAME",VLOOKUP(AE347,'LibSets constants'!$I$4:$L$1000,3,FALSE),""),"")</f>
        <v/>
      </c>
      <c r="AG347" s="3" t="str">
        <f>IF(AE347&lt;&gt;"",IF(AE347&lt;&gt;"LIBSETS_DROP_MECHANIC_MONSTER_NAME",VLOOKUP(AE347,'LibSets constants'!$I$4:$L$1000,4,FALSE),""),"")</f>
        <v/>
      </c>
      <c r="AH347" s="3" t="str">
        <f>IF(G347&lt;&gt;"LIBSETS_SETTYPE_BATTLEGROUND",IF(G347&lt;&gt;"LIBSETS_SETTYPE_SPECIAL",IF(AI347&lt;&gt;"",VLOOKUP(AI347,'ESO zone constants'!$D$2:$H$4950,5,FALSE),""),""),"")</f>
        <v/>
      </c>
      <c r="AK347" s="3" t="str">
        <f>IF(AJ347&lt;&gt;"",IF(AJ347&lt;&gt;"LIBSETS_DROP_MECHANIC_MONSTER_NAME",VLOOKUP(AJ347,'LibSets constants'!$I$4:$L$1000,3,FALSE),""),"")</f>
        <v/>
      </c>
      <c r="AL347" s="3" t="str">
        <f>IF(AJ347&lt;&gt;"",IF(AJ347&lt;&gt;"LIBSETS_DROP_MECHANIC_MONSTER_NAME",VLOOKUP(AJ347,'LibSets constants'!$I$4:$L$1000,4,FALSE),""),"")</f>
        <v/>
      </c>
      <c r="AM347" s="3" t="str">
        <f>IF(G347&lt;&gt;"LIBSETS_SETTYPE_BATTLEGROUND",IF(G347&lt;&gt;"LIBSETS_SETTYPE_SPECIAL",IF(AN347&lt;&gt;"",VLOOKUP(AN347,'ESO zone constants'!$D$2:$H$4950,5,FALSE),""),""),"")</f>
        <v/>
      </c>
      <c r="AP347" s="3" t="str">
        <f>IF(AO347&lt;&gt;"",IF(AO347&lt;&gt;"LIBSETS_DROP_MECHANIC_MONSTER_NAME",VLOOKUP(AO347,'LibSets constants'!$I$4:$L$1000,3,FALSE),""),"")</f>
        <v/>
      </c>
      <c r="AQ347" s="3" t="str">
        <f>IF(AO347&lt;&gt;"",IF(AO347&lt;&gt;"LIBSETS_DROP_MECHANIC_MONSTER_NAME",VLOOKUP(AO347,'LibSets constants'!$I$4:$L$1000,4,FALSE),""),"")</f>
        <v/>
      </c>
      <c r="AR347" s="3" t="str">
        <f>IF(G347&lt;&gt;"LIBSETS_SETTYPE_BATTLEGROUND",IF(G347&lt;&gt;"LIBSETS_SETTYPE_SPECIAL",IF(AS347&lt;&gt;"",VLOOKUP(AS347,'ESO zone constants'!$D$2:$H$4950,5,FALSE),""),""),"")</f>
        <v/>
      </c>
      <c r="AU347" s="3" t="str">
        <f>IF(AT347&lt;&gt;"",IF(AT347&lt;&gt;"LIBSETS_DROP_MECHANIC_MONSTER_NAME",VLOOKUP(AT347,'LibSets constants'!$I$4:$L$1000,3,FALSE),""),"")</f>
        <v/>
      </c>
      <c r="AV347" s="3" t="str">
        <f>IF(AT347&lt;&gt;"",IF(AT347&lt;&gt;"LIBSETS_DROP_MECHANIC_MONSTER_NAME",VLOOKUP(AT347,'LibSets constants'!$I$4:$L$1000,4,FALSE),""),"")</f>
        <v/>
      </c>
      <c r="AW347" s="21" t="str">
        <f t="shared" si="31"/>
        <v>[400] = {wayshrines={-1,-1,-1,}, dlcId=DLC_WOLFHUNTER</v>
      </c>
      <c r="AX347" s="21" t="str">
        <f t="shared" si="32"/>
        <v>, zoneIds={1055}, veteran=false</v>
      </c>
      <c r="AY347" s="21" t="str">
        <f t="shared" si="33"/>
        <v>, setType=LIBSETS_SETTYPE_DUNGEON</v>
      </c>
      <c r="AZ347" s="21" t="str">
        <f t="shared" si="34"/>
        <v>},</v>
      </c>
      <c r="BA347" s="21" t="str">
        <f t="shared" si="35"/>
        <v xml:space="preserve"> --Blood Moon / Blutmond   [March of Sacrifices]</v>
      </c>
    </row>
    <row r="348" spans="1:53" x14ac:dyDescent="0.25">
      <c r="A348" s="12">
        <v>401</v>
      </c>
      <c r="B348" t="s">
        <v>1368</v>
      </c>
      <c r="C348" t="s">
        <v>1369</v>
      </c>
      <c r="D348" s="3">
        <f t="shared" si="30"/>
        <v>401</v>
      </c>
      <c r="G348" s="8" t="s">
        <v>1652</v>
      </c>
      <c r="I348" t="s">
        <v>97</v>
      </c>
      <c r="J348" t="s">
        <v>97</v>
      </c>
      <c r="K348">
        <v>-1</v>
      </c>
      <c r="L348">
        <v>-1</v>
      </c>
      <c r="M348">
        <v>-1</v>
      </c>
      <c r="N348">
        <v>0</v>
      </c>
      <c r="O348" s="70" t="s">
        <v>41</v>
      </c>
      <c r="P348" s="3">
        <f>IF(AND(G348&lt;&gt;"LIBSETS_SETTYPE_BATTLEGROUND",G348&lt;&gt;"LIBSETS_SETTYPE_SPECIAL",G348&lt;&gt;"LIBSETS_SETTYPE_MYTHIC"), IF(Q348&lt;&gt;"",VLOOKUP(Q348,'ESO zone constants'!$D$2:$H$4950,5,FALSE),""),"")</f>
        <v>1055</v>
      </c>
      <c r="Q348" t="str">
        <f>IF(OR(K348="",K348&lt;=0,ISERROR(K348)),IF(AND(O348&lt;&gt;"",NOT(ISERROR(O348))),O348, ""),VLOOKUP(K348,'ESO wayshrine node constants'!$A$3:$D$10003,4,FALSE))</f>
        <v>March of Sacrifices</v>
      </c>
      <c r="S348" s="19" t="str">
        <f>IF(AND(R348&lt;&gt;"",NOT(ISERROR(R348))),R348,IF(P348&lt;&gt;"",IF(NOT(ISERROR(VLOOKUP(P348,'ESO Dungeon constants'!$D$3:$H$9999,5,FALSE))),VLOOKUP(P348,'ESO Dungeon constants'!$D$3:$I$9999,6,FALSE),VLOOKUP(P348,'ESO zone constants'!$H$2:$K$9984,4,FALSE)),""))</f>
        <v>DLC_WOLFHUNTER</v>
      </c>
      <c r="T348" s="3" t="str">
        <f>IF(S348&lt;&gt;"",VLOOKUP(S348,'LibSets constants'!$B$4:$C$1000,2,FALSE),"")</f>
        <v>Wolfhunter</v>
      </c>
      <c r="V348" s="3" t="str">
        <f>IF(U348&lt;&gt;"",IF(U348&lt;&gt;"LIBSETS_DROP_MECHANIC_MONSTER_NAME",VLOOKUP(U348,'LibSets constants'!$I$4:$L$1000,3,FALSE),""),"")</f>
        <v/>
      </c>
      <c r="W348" s="3" t="str">
        <f>IF(U348&lt;&gt;"",IF(U348&lt;&gt;"LIBSETS_DROP_MECHANIC_MONSTER_NAME",VLOOKUP(U348,'LibSets constants'!$I$4:$L$1000,4,FALSE),""),"")</f>
        <v/>
      </c>
      <c r="X348" s="3" t="str">
        <f>IF(G348&lt;&gt;"LIBSETS_SETTYPE_BATTLEGROUND",IF(G348&lt;&gt;"LIBSETS_SETTYPE_SPECIAL",IF(Y348&lt;&gt;"",VLOOKUP(Y348,'ESO zone constants'!$D$2:$H$4950,5,FALSE),""),""),"")</f>
        <v/>
      </c>
      <c r="AA348" s="3" t="str">
        <f>IF(Z348&lt;&gt;"",IF(Z348&lt;&gt;"LIBSETS_DROP_MECHANIC_MONSTER_NAME",VLOOKUP(Z348,'LibSets constants'!$I$4:$L$1000,3,FALSE),""),"")</f>
        <v/>
      </c>
      <c r="AB348" s="3" t="str">
        <f>IF(Z348&lt;&gt;"",IF(Z348&lt;&gt;"LIBSETS_DROP_MECHANIC_MONSTER_NAME",VLOOKUP(Z348,'LibSets constants'!$I$4:$L$1000,4,FALSE),""),"")</f>
        <v/>
      </c>
      <c r="AC348" s="3" t="str">
        <f>IF(G348&lt;&gt;"LIBSETS_SETTYPE_BATTLEGROUND",IF(G348&lt;&gt;"LIBSETS_SETTYPE_SPECIAL",IF(AD348&lt;&gt;"",VLOOKUP(AD348,'ESO zone constants'!$D$2:$H$4950,5,FALSE),""),""),"")</f>
        <v/>
      </c>
      <c r="AF348" s="3" t="str">
        <f>IF(AE348&lt;&gt;"",IF(AE348&lt;&gt;"LIBSETS_DROP_MECHANIC_MONSTER_NAME",VLOOKUP(AE348,'LibSets constants'!$I$4:$L$1000,3,FALSE),""),"")</f>
        <v/>
      </c>
      <c r="AG348" s="3" t="str">
        <f>IF(AE348&lt;&gt;"",IF(AE348&lt;&gt;"LIBSETS_DROP_MECHANIC_MONSTER_NAME",VLOOKUP(AE348,'LibSets constants'!$I$4:$L$1000,4,FALSE),""),"")</f>
        <v/>
      </c>
      <c r="AH348" s="3" t="str">
        <f>IF(G348&lt;&gt;"LIBSETS_SETTYPE_BATTLEGROUND",IF(G348&lt;&gt;"LIBSETS_SETTYPE_SPECIAL",IF(AI348&lt;&gt;"",VLOOKUP(AI348,'ESO zone constants'!$D$2:$H$4950,5,FALSE),""),""),"")</f>
        <v/>
      </c>
      <c r="AK348" s="3" t="str">
        <f>IF(AJ348&lt;&gt;"",IF(AJ348&lt;&gt;"LIBSETS_DROP_MECHANIC_MONSTER_NAME",VLOOKUP(AJ348,'LibSets constants'!$I$4:$L$1000,3,FALSE),""),"")</f>
        <v/>
      </c>
      <c r="AL348" s="3" t="str">
        <f>IF(AJ348&lt;&gt;"",IF(AJ348&lt;&gt;"LIBSETS_DROP_MECHANIC_MONSTER_NAME",VLOOKUP(AJ348,'LibSets constants'!$I$4:$L$1000,4,FALSE),""),"")</f>
        <v/>
      </c>
      <c r="AM348" s="3" t="str">
        <f>IF(G348&lt;&gt;"LIBSETS_SETTYPE_BATTLEGROUND",IF(G348&lt;&gt;"LIBSETS_SETTYPE_SPECIAL",IF(AN348&lt;&gt;"",VLOOKUP(AN348,'ESO zone constants'!$D$2:$H$4950,5,FALSE),""),""),"")</f>
        <v/>
      </c>
      <c r="AP348" s="3" t="str">
        <f>IF(AO348&lt;&gt;"",IF(AO348&lt;&gt;"LIBSETS_DROP_MECHANIC_MONSTER_NAME",VLOOKUP(AO348,'LibSets constants'!$I$4:$L$1000,3,FALSE),""),"")</f>
        <v/>
      </c>
      <c r="AQ348" s="3" t="str">
        <f>IF(AO348&lt;&gt;"",IF(AO348&lt;&gt;"LIBSETS_DROP_MECHANIC_MONSTER_NAME",VLOOKUP(AO348,'LibSets constants'!$I$4:$L$1000,4,FALSE),""),"")</f>
        <v/>
      </c>
      <c r="AR348" s="3" t="str">
        <f>IF(G348&lt;&gt;"LIBSETS_SETTYPE_BATTLEGROUND",IF(G348&lt;&gt;"LIBSETS_SETTYPE_SPECIAL",IF(AS348&lt;&gt;"",VLOOKUP(AS348,'ESO zone constants'!$D$2:$H$4950,5,FALSE),""),""),"")</f>
        <v/>
      </c>
      <c r="AU348" s="3" t="str">
        <f>IF(AT348&lt;&gt;"",IF(AT348&lt;&gt;"LIBSETS_DROP_MECHANIC_MONSTER_NAME",VLOOKUP(AT348,'LibSets constants'!$I$4:$L$1000,3,FALSE),""),"")</f>
        <v/>
      </c>
      <c r="AV348" s="3" t="str">
        <f>IF(AT348&lt;&gt;"",IF(AT348&lt;&gt;"LIBSETS_DROP_MECHANIC_MONSTER_NAME",VLOOKUP(AT348,'LibSets constants'!$I$4:$L$1000,4,FALSE),""),"")</f>
        <v/>
      </c>
      <c r="AW348" s="21" t="str">
        <f t="shared" si="31"/>
        <v>[401] = {wayshrines={-1,-1,-1,}, dlcId=DLC_WOLFHUNTER</v>
      </c>
      <c r="AX348" s="21" t="str">
        <f t="shared" si="32"/>
        <v>, zoneIds={1055}, veteran=false</v>
      </c>
      <c r="AY348" s="21" t="str">
        <f t="shared" si="33"/>
        <v>, setType=LIBSETS_SETTYPE_DUNGEON</v>
      </c>
      <c r="AZ348" s="21" t="str">
        <f t="shared" si="34"/>
        <v>},</v>
      </c>
      <c r="BA348" s="21" t="str">
        <f t="shared" si="35"/>
        <v xml:space="preserve"> --Haven of Ursus / Zuflucht von Ursus   [March of Sacrifices]</v>
      </c>
    </row>
    <row r="349" spans="1:53" x14ac:dyDescent="0.25">
      <c r="A349" s="12">
        <v>402</v>
      </c>
      <c r="B349" t="s">
        <v>1370</v>
      </c>
      <c r="C349" t="s">
        <v>1371</v>
      </c>
      <c r="D349" s="3">
        <f t="shared" si="30"/>
        <v>402</v>
      </c>
      <c r="G349" s="8" t="s">
        <v>1652</v>
      </c>
      <c r="I349" t="s">
        <v>97</v>
      </c>
      <c r="J349" t="s">
        <v>97</v>
      </c>
      <c r="K349">
        <v>-1</v>
      </c>
      <c r="L349">
        <v>-1</v>
      </c>
      <c r="M349">
        <v>-1</v>
      </c>
      <c r="N349">
        <v>0</v>
      </c>
      <c r="O349" s="70" t="s">
        <v>73</v>
      </c>
      <c r="P349" s="3">
        <f>IF(AND(G349&lt;&gt;"LIBSETS_SETTYPE_BATTLEGROUND",G349&lt;&gt;"LIBSETS_SETTYPE_SPECIAL",G349&lt;&gt;"LIBSETS_SETTYPE_MYTHIC"), IF(Q349&lt;&gt;"",VLOOKUP(Q349,'ESO zone constants'!$D$2:$H$4950,5,FALSE),""),"")</f>
        <v>1052</v>
      </c>
      <c r="Q349" t="str">
        <f>IF(OR(K349="",K349&lt;=0,ISERROR(K349)),IF(AND(O349&lt;&gt;"",NOT(ISERROR(O349))),O349, ""),VLOOKUP(K349,'ESO wayshrine node constants'!$A$3:$D$10003,4,FALSE))</f>
        <v>Moon Hunter Keep</v>
      </c>
      <c r="S349" s="19" t="str">
        <f>IF(AND(R349&lt;&gt;"",NOT(ISERROR(R349))),R349,IF(P349&lt;&gt;"",IF(NOT(ISERROR(VLOOKUP(P349,'ESO Dungeon constants'!$D$3:$H$9999,5,FALSE))),VLOOKUP(P349,'ESO Dungeon constants'!$D$3:$I$9999,6,FALSE),VLOOKUP(P349,'ESO zone constants'!$H$2:$K$9984,4,FALSE)),""))</f>
        <v>DLC_WOLFHUNTER</v>
      </c>
      <c r="T349" s="3" t="str">
        <f>IF(S349&lt;&gt;"",VLOOKUP(S349,'LibSets constants'!$B$4:$C$1000,2,FALSE),"")</f>
        <v>Wolfhunter</v>
      </c>
      <c r="V349" s="3" t="str">
        <f>IF(U349&lt;&gt;"",IF(U349&lt;&gt;"LIBSETS_DROP_MECHANIC_MONSTER_NAME",VLOOKUP(U349,'LibSets constants'!$I$4:$L$1000,3,FALSE),""),"")</f>
        <v/>
      </c>
      <c r="W349" s="3" t="str">
        <f>IF(U349&lt;&gt;"",IF(U349&lt;&gt;"LIBSETS_DROP_MECHANIC_MONSTER_NAME",VLOOKUP(U349,'LibSets constants'!$I$4:$L$1000,4,FALSE),""),"")</f>
        <v/>
      </c>
      <c r="X349" s="3" t="str">
        <f>IF(G349&lt;&gt;"LIBSETS_SETTYPE_BATTLEGROUND",IF(G349&lt;&gt;"LIBSETS_SETTYPE_SPECIAL",IF(Y349&lt;&gt;"",VLOOKUP(Y349,'ESO zone constants'!$D$2:$H$4950,5,FALSE),""),""),"")</f>
        <v/>
      </c>
      <c r="AA349" s="3" t="str">
        <f>IF(Z349&lt;&gt;"",IF(Z349&lt;&gt;"LIBSETS_DROP_MECHANIC_MONSTER_NAME",VLOOKUP(Z349,'LibSets constants'!$I$4:$L$1000,3,FALSE),""),"")</f>
        <v/>
      </c>
      <c r="AB349" s="3" t="str">
        <f>IF(Z349&lt;&gt;"",IF(Z349&lt;&gt;"LIBSETS_DROP_MECHANIC_MONSTER_NAME",VLOOKUP(Z349,'LibSets constants'!$I$4:$L$1000,4,FALSE),""),"")</f>
        <v/>
      </c>
      <c r="AC349" s="3" t="str">
        <f>IF(G349&lt;&gt;"LIBSETS_SETTYPE_BATTLEGROUND",IF(G349&lt;&gt;"LIBSETS_SETTYPE_SPECIAL",IF(AD349&lt;&gt;"",VLOOKUP(AD349,'ESO zone constants'!$D$2:$H$4950,5,FALSE),""),""),"")</f>
        <v/>
      </c>
      <c r="AF349" s="3" t="str">
        <f>IF(AE349&lt;&gt;"",IF(AE349&lt;&gt;"LIBSETS_DROP_MECHANIC_MONSTER_NAME",VLOOKUP(AE349,'LibSets constants'!$I$4:$L$1000,3,FALSE),""),"")</f>
        <v/>
      </c>
      <c r="AG349" s="3" t="str">
        <f>IF(AE349&lt;&gt;"",IF(AE349&lt;&gt;"LIBSETS_DROP_MECHANIC_MONSTER_NAME",VLOOKUP(AE349,'LibSets constants'!$I$4:$L$1000,4,FALSE),""),"")</f>
        <v/>
      </c>
      <c r="AH349" s="3" t="str">
        <f>IF(G349&lt;&gt;"LIBSETS_SETTYPE_BATTLEGROUND",IF(G349&lt;&gt;"LIBSETS_SETTYPE_SPECIAL",IF(AI349&lt;&gt;"",VLOOKUP(AI349,'ESO zone constants'!$D$2:$H$4950,5,FALSE),""),""),"")</f>
        <v/>
      </c>
      <c r="AK349" s="3" t="str">
        <f>IF(AJ349&lt;&gt;"",IF(AJ349&lt;&gt;"LIBSETS_DROP_MECHANIC_MONSTER_NAME",VLOOKUP(AJ349,'LibSets constants'!$I$4:$L$1000,3,FALSE),""),"")</f>
        <v/>
      </c>
      <c r="AL349" s="3" t="str">
        <f>IF(AJ349&lt;&gt;"",IF(AJ349&lt;&gt;"LIBSETS_DROP_MECHANIC_MONSTER_NAME",VLOOKUP(AJ349,'LibSets constants'!$I$4:$L$1000,4,FALSE),""),"")</f>
        <v/>
      </c>
      <c r="AM349" s="3" t="str">
        <f>IF(G349&lt;&gt;"LIBSETS_SETTYPE_BATTLEGROUND",IF(G349&lt;&gt;"LIBSETS_SETTYPE_SPECIAL",IF(AN349&lt;&gt;"",VLOOKUP(AN349,'ESO zone constants'!$D$2:$H$4950,5,FALSE),""),""),"")</f>
        <v/>
      </c>
      <c r="AP349" s="3" t="str">
        <f>IF(AO349&lt;&gt;"",IF(AO349&lt;&gt;"LIBSETS_DROP_MECHANIC_MONSTER_NAME",VLOOKUP(AO349,'LibSets constants'!$I$4:$L$1000,3,FALSE),""),"")</f>
        <v/>
      </c>
      <c r="AQ349" s="3" t="str">
        <f>IF(AO349&lt;&gt;"",IF(AO349&lt;&gt;"LIBSETS_DROP_MECHANIC_MONSTER_NAME",VLOOKUP(AO349,'LibSets constants'!$I$4:$L$1000,4,FALSE),""),"")</f>
        <v/>
      </c>
      <c r="AR349" s="3" t="str">
        <f>IF(G349&lt;&gt;"LIBSETS_SETTYPE_BATTLEGROUND",IF(G349&lt;&gt;"LIBSETS_SETTYPE_SPECIAL",IF(AS349&lt;&gt;"",VLOOKUP(AS349,'ESO zone constants'!$D$2:$H$4950,5,FALSE),""),""),"")</f>
        <v/>
      </c>
      <c r="AU349" s="3" t="str">
        <f>IF(AT349&lt;&gt;"",IF(AT349&lt;&gt;"LIBSETS_DROP_MECHANIC_MONSTER_NAME",VLOOKUP(AT349,'LibSets constants'!$I$4:$L$1000,3,FALSE),""),"")</f>
        <v/>
      </c>
      <c r="AV349" s="3" t="str">
        <f>IF(AT349&lt;&gt;"",IF(AT349&lt;&gt;"LIBSETS_DROP_MECHANIC_MONSTER_NAME",VLOOKUP(AT349,'LibSets constants'!$I$4:$L$1000,4,FALSE),""),"")</f>
        <v/>
      </c>
      <c r="AW349" s="21" t="str">
        <f t="shared" si="31"/>
        <v>[402] = {wayshrines={-1,-1,-1,}, dlcId=DLC_WOLFHUNTER</v>
      </c>
      <c r="AX349" s="21" t="str">
        <f t="shared" si="32"/>
        <v>, zoneIds={1052}, veteran=false</v>
      </c>
      <c r="AY349" s="21" t="str">
        <f t="shared" si="33"/>
        <v>, setType=LIBSETS_SETTYPE_DUNGEON</v>
      </c>
      <c r="AZ349" s="21" t="str">
        <f t="shared" si="34"/>
        <v>},</v>
      </c>
      <c r="BA349" s="21" t="str">
        <f t="shared" si="35"/>
        <v xml:space="preserve"> --Moon Hunter / Mondjäger   [Moon Hunter Keep]</v>
      </c>
    </row>
    <row r="350" spans="1:53" x14ac:dyDescent="0.25">
      <c r="A350" s="12">
        <v>403</v>
      </c>
      <c r="B350" t="s">
        <v>1372</v>
      </c>
      <c r="C350" t="s">
        <v>1373</v>
      </c>
      <c r="D350" s="3">
        <f t="shared" si="30"/>
        <v>403</v>
      </c>
      <c r="G350" s="8" t="s">
        <v>1652</v>
      </c>
      <c r="I350" t="s">
        <v>97</v>
      </c>
      <c r="J350" t="s">
        <v>97</v>
      </c>
      <c r="K350">
        <v>-1</v>
      </c>
      <c r="L350">
        <v>-1</v>
      </c>
      <c r="M350">
        <v>-1</v>
      </c>
      <c r="N350">
        <v>0</v>
      </c>
      <c r="O350" s="70" t="s">
        <v>73</v>
      </c>
      <c r="P350" s="3">
        <f>IF(AND(G350&lt;&gt;"LIBSETS_SETTYPE_BATTLEGROUND",G350&lt;&gt;"LIBSETS_SETTYPE_SPECIAL",G350&lt;&gt;"LIBSETS_SETTYPE_MYTHIC"), IF(Q350&lt;&gt;"",VLOOKUP(Q350,'ESO zone constants'!$D$2:$H$4950,5,FALSE),""),"")</f>
        <v>1052</v>
      </c>
      <c r="Q350" t="str">
        <f>IF(OR(K350="",K350&lt;=0,ISERROR(K350)),IF(AND(O350&lt;&gt;"",NOT(ISERROR(O350))),O350, ""),VLOOKUP(K350,'ESO wayshrine node constants'!$A$3:$D$10003,4,FALSE))</f>
        <v>Moon Hunter Keep</v>
      </c>
      <c r="S350" s="19" t="str">
        <f>IF(AND(R350&lt;&gt;"",NOT(ISERROR(R350))),R350,IF(P350&lt;&gt;"",IF(NOT(ISERROR(VLOOKUP(P350,'ESO Dungeon constants'!$D$3:$H$9999,5,FALSE))),VLOOKUP(P350,'ESO Dungeon constants'!$D$3:$I$9999,6,FALSE),VLOOKUP(P350,'ESO zone constants'!$H$2:$K$9984,4,FALSE)),""))</f>
        <v>DLC_WOLFHUNTER</v>
      </c>
      <c r="T350" s="3" t="str">
        <f>IF(S350&lt;&gt;"",VLOOKUP(S350,'LibSets constants'!$B$4:$C$1000,2,FALSE),"")</f>
        <v>Wolfhunter</v>
      </c>
      <c r="V350" s="3" t="str">
        <f>IF(U350&lt;&gt;"",IF(U350&lt;&gt;"LIBSETS_DROP_MECHANIC_MONSTER_NAME",VLOOKUP(U350,'LibSets constants'!$I$4:$L$1000,3,FALSE),""),"")</f>
        <v/>
      </c>
      <c r="W350" s="3" t="str">
        <f>IF(U350&lt;&gt;"",IF(U350&lt;&gt;"LIBSETS_DROP_MECHANIC_MONSTER_NAME",VLOOKUP(U350,'LibSets constants'!$I$4:$L$1000,4,FALSE),""),"")</f>
        <v/>
      </c>
      <c r="X350" s="3" t="str">
        <f>IF(G350&lt;&gt;"LIBSETS_SETTYPE_BATTLEGROUND",IF(G350&lt;&gt;"LIBSETS_SETTYPE_SPECIAL",IF(Y350&lt;&gt;"",VLOOKUP(Y350,'ESO zone constants'!$D$2:$H$4950,5,FALSE),""),""),"")</f>
        <v/>
      </c>
      <c r="AA350" s="3" t="str">
        <f>IF(Z350&lt;&gt;"",IF(Z350&lt;&gt;"LIBSETS_DROP_MECHANIC_MONSTER_NAME",VLOOKUP(Z350,'LibSets constants'!$I$4:$L$1000,3,FALSE),""),"")</f>
        <v/>
      </c>
      <c r="AB350" s="3" t="str">
        <f>IF(Z350&lt;&gt;"",IF(Z350&lt;&gt;"LIBSETS_DROP_MECHANIC_MONSTER_NAME",VLOOKUP(Z350,'LibSets constants'!$I$4:$L$1000,4,FALSE),""),"")</f>
        <v/>
      </c>
      <c r="AC350" s="3" t="str">
        <f>IF(G350&lt;&gt;"LIBSETS_SETTYPE_BATTLEGROUND",IF(G350&lt;&gt;"LIBSETS_SETTYPE_SPECIAL",IF(AD350&lt;&gt;"",VLOOKUP(AD350,'ESO zone constants'!$D$2:$H$4950,5,FALSE),""),""),"")</f>
        <v/>
      </c>
      <c r="AF350" s="3" t="str">
        <f>IF(AE350&lt;&gt;"",IF(AE350&lt;&gt;"LIBSETS_DROP_MECHANIC_MONSTER_NAME",VLOOKUP(AE350,'LibSets constants'!$I$4:$L$1000,3,FALSE),""),"")</f>
        <v/>
      </c>
      <c r="AG350" s="3" t="str">
        <f>IF(AE350&lt;&gt;"",IF(AE350&lt;&gt;"LIBSETS_DROP_MECHANIC_MONSTER_NAME",VLOOKUP(AE350,'LibSets constants'!$I$4:$L$1000,4,FALSE),""),"")</f>
        <v/>
      </c>
      <c r="AH350" s="3" t="str">
        <f>IF(G350&lt;&gt;"LIBSETS_SETTYPE_BATTLEGROUND",IF(G350&lt;&gt;"LIBSETS_SETTYPE_SPECIAL",IF(AI350&lt;&gt;"",VLOOKUP(AI350,'ESO zone constants'!$D$2:$H$4950,5,FALSE),""),""),"")</f>
        <v/>
      </c>
      <c r="AK350" s="3" t="str">
        <f>IF(AJ350&lt;&gt;"",IF(AJ350&lt;&gt;"LIBSETS_DROP_MECHANIC_MONSTER_NAME",VLOOKUP(AJ350,'LibSets constants'!$I$4:$L$1000,3,FALSE),""),"")</f>
        <v/>
      </c>
      <c r="AL350" s="3" t="str">
        <f>IF(AJ350&lt;&gt;"",IF(AJ350&lt;&gt;"LIBSETS_DROP_MECHANIC_MONSTER_NAME",VLOOKUP(AJ350,'LibSets constants'!$I$4:$L$1000,4,FALSE),""),"")</f>
        <v/>
      </c>
      <c r="AM350" s="3" t="str">
        <f>IF(G350&lt;&gt;"LIBSETS_SETTYPE_BATTLEGROUND",IF(G350&lt;&gt;"LIBSETS_SETTYPE_SPECIAL",IF(AN350&lt;&gt;"",VLOOKUP(AN350,'ESO zone constants'!$D$2:$H$4950,5,FALSE),""),""),"")</f>
        <v/>
      </c>
      <c r="AP350" s="3" t="str">
        <f>IF(AO350&lt;&gt;"",IF(AO350&lt;&gt;"LIBSETS_DROP_MECHANIC_MONSTER_NAME",VLOOKUP(AO350,'LibSets constants'!$I$4:$L$1000,3,FALSE),""),"")</f>
        <v/>
      </c>
      <c r="AQ350" s="3" t="str">
        <f>IF(AO350&lt;&gt;"",IF(AO350&lt;&gt;"LIBSETS_DROP_MECHANIC_MONSTER_NAME",VLOOKUP(AO350,'LibSets constants'!$I$4:$L$1000,4,FALSE),""),"")</f>
        <v/>
      </c>
      <c r="AR350" s="3" t="str">
        <f>IF(G350&lt;&gt;"LIBSETS_SETTYPE_BATTLEGROUND",IF(G350&lt;&gt;"LIBSETS_SETTYPE_SPECIAL",IF(AS350&lt;&gt;"",VLOOKUP(AS350,'ESO zone constants'!$D$2:$H$4950,5,FALSE),""),""),"")</f>
        <v/>
      </c>
      <c r="AU350" s="3" t="str">
        <f>IF(AT350&lt;&gt;"",IF(AT350&lt;&gt;"LIBSETS_DROP_MECHANIC_MONSTER_NAME",VLOOKUP(AT350,'LibSets constants'!$I$4:$L$1000,3,FALSE),""),"")</f>
        <v/>
      </c>
      <c r="AV350" s="3" t="str">
        <f>IF(AT350&lt;&gt;"",IF(AT350&lt;&gt;"LIBSETS_DROP_MECHANIC_MONSTER_NAME",VLOOKUP(AT350,'LibSets constants'!$I$4:$L$1000,4,FALSE),""),"")</f>
        <v/>
      </c>
      <c r="AW350" s="21" t="str">
        <f t="shared" si="31"/>
        <v>[403] = {wayshrines={-1,-1,-1,}, dlcId=DLC_WOLFHUNTER</v>
      </c>
      <c r="AX350" s="21" t="str">
        <f t="shared" si="32"/>
        <v>, zoneIds={1052}, veteran=false</v>
      </c>
      <c r="AY350" s="21" t="str">
        <f t="shared" si="33"/>
        <v>, setType=LIBSETS_SETTYPE_DUNGEON</v>
      </c>
      <c r="AZ350" s="21" t="str">
        <f t="shared" si="34"/>
        <v>},</v>
      </c>
      <c r="BA350" s="21" t="str">
        <f t="shared" si="35"/>
        <v xml:space="preserve"> --Savage Werewolf / Wilder Werwolf   [Moon Hunter Keep]</v>
      </c>
    </row>
    <row r="351" spans="1:53" x14ac:dyDescent="0.25">
      <c r="A351" s="12">
        <v>404</v>
      </c>
      <c r="B351" t="s">
        <v>1374</v>
      </c>
      <c r="C351" t="s">
        <v>1375</v>
      </c>
      <c r="D351" s="3">
        <f t="shared" si="30"/>
        <v>404</v>
      </c>
      <c r="G351" s="8" t="s">
        <v>1652</v>
      </c>
      <c r="I351" t="s">
        <v>97</v>
      </c>
      <c r="J351" t="s">
        <v>97</v>
      </c>
      <c r="K351">
        <v>-1</v>
      </c>
      <c r="L351">
        <v>-1</v>
      </c>
      <c r="M351">
        <v>-1</v>
      </c>
      <c r="N351">
        <v>0</v>
      </c>
      <c r="O351" s="70" t="s">
        <v>73</v>
      </c>
      <c r="P351" s="3">
        <f>IF(AND(G351&lt;&gt;"LIBSETS_SETTYPE_BATTLEGROUND",G351&lt;&gt;"LIBSETS_SETTYPE_SPECIAL",G351&lt;&gt;"LIBSETS_SETTYPE_MYTHIC"), IF(Q351&lt;&gt;"",VLOOKUP(Q351,'ESO zone constants'!$D$2:$H$4950,5,FALSE),""),"")</f>
        <v>1052</v>
      </c>
      <c r="Q351" t="str">
        <f>IF(OR(K351="",K351&lt;=0,ISERROR(K351)),IF(AND(O351&lt;&gt;"",NOT(ISERROR(O351))),O351, ""),VLOOKUP(K351,'ESO wayshrine node constants'!$A$3:$D$10003,4,FALSE))</f>
        <v>Moon Hunter Keep</v>
      </c>
      <c r="S351" s="19" t="str">
        <f>IF(AND(R351&lt;&gt;"",NOT(ISERROR(R351))),R351,IF(P351&lt;&gt;"",IF(NOT(ISERROR(VLOOKUP(P351,'ESO Dungeon constants'!$D$3:$H$9999,5,FALSE))),VLOOKUP(P351,'ESO Dungeon constants'!$D$3:$I$9999,6,FALSE),VLOOKUP(P351,'ESO zone constants'!$H$2:$K$9984,4,FALSE)),""))</f>
        <v>DLC_WOLFHUNTER</v>
      </c>
      <c r="T351" s="3" t="str">
        <f>IF(S351&lt;&gt;"",VLOOKUP(S351,'LibSets constants'!$B$4:$C$1000,2,FALSE),"")</f>
        <v>Wolfhunter</v>
      </c>
      <c r="V351" s="3" t="str">
        <f>IF(U351&lt;&gt;"",IF(U351&lt;&gt;"LIBSETS_DROP_MECHANIC_MONSTER_NAME",VLOOKUP(U351,'LibSets constants'!$I$4:$L$1000,3,FALSE),""),"")</f>
        <v/>
      </c>
      <c r="W351" s="3" t="str">
        <f>IF(U351&lt;&gt;"",IF(U351&lt;&gt;"LIBSETS_DROP_MECHANIC_MONSTER_NAME",VLOOKUP(U351,'LibSets constants'!$I$4:$L$1000,4,FALSE),""),"")</f>
        <v/>
      </c>
      <c r="X351" s="3" t="str">
        <f>IF(G351&lt;&gt;"LIBSETS_SETTYPE_BATTLEGROUND",IF(G351&lt;&gt;"LIBSETS_SETTYPE_SPECIAL",IF(Y351&lt;&gt;"",VLOOKUP(Y351,'ESO zone constants'!$D$2:$H$4950,5,FALSE),""),""),"")</f>
        <v/>
      </c>
      <c r="AA351" s="3" t="str">
        <f>IF(Z351&lt;&gt;"",IF(Z351&lt;&gt;"LIBSETS_DROP_MECHANIC_MONSTER_NAME",VLOOKUP(Z351,'LibSets constants'!$I$4:$L$1000,3,FALSE),""),"")</f>
        <v/>
      </c>
      <c r="AB351" s="3" t="str">
        <f>IF(Z351&lt;&gt;"",IF(Z351&lt;&gt;"LIBSETS_DROP_MECHANIC_MONSTER_NAME",VLOOKUP(Z351,'LibSets constants'!$I$4:$L$1000,4,FALSE),""),"")</f>
        <v/>
      </c>
      <c r="AC351" s="3" t="str">
        <f>IF(G351&lt;&gt;"LIBSETS_SETTYPE_BATTLEGROUND",IF(G351&lt;&gt;"LIBSETS_SETTYPE_SPECIAL",IF(AD351&lt;&gt;"",VLOOKUP(AD351,'ESO zone constants'!$D$2:$H$4950,5,FALSE),""),""),"")</f>
        <v/>
      </c>
      <c r="AF351" s="3" t="str">
        <f>IF(AE351&lt;&gt;"",IF(AE351&lt;&gt;"LIBSETS_DROP_MECHANIC_MONSTER_NAME",VLOOKUP(AE351,'LibSets constants'!$I$4:$L$1000,3,FALSE),""),"")</f>
        <v/>
      </c>
      <c r="AG351" s="3" t="str">
        <f>IF(AE351&lt;&gt;"",IF(AE351&lt;&gt;"LIBSETS_DROP_MECHANIC_MONSTER_NAME",VLOOKUP(AE351,'LibSets constants'!$I$4:$L$1000,4,FALSE),""),"")</f>
        <v/>
      </c>
      <c r="AH351" s="3" t="str">
        <f>IF(G351&lt;&gt;"LIBSETS_SETTYPE_BATTLEGROUND",IF(G351&lt;&gt;"LIBSETS_SETTYPE_SPECIAL",IF(AI351&lt;&gt;"",VLOOKUP(AI351,'ESO zone constants'!$D$2:$H$4950,5,FALSE),""),""),"")</f>
        <v/>
      </c>
      <c r="AK351" s="3" t="str">
        <f>IF(AJ351&lt;&gt;"",IF(AJ351&lt;&gt;"LIBSETS_DROP_MECHANIC_MONSTER_NAME",VLOOKUP(AJ351,'LibSets constants'!$I$4:$L$1000,3,FALSE),""),"")</f>
        <v/>
      </c>
      <c r="AL351" s="3" t="str">
        <f>IF(AJ351&lt;&gt;"",IF(AJ351&lt;&gt;"LIBSETS_DROP_MECHANIC_MONSTER_NAME",VLOOKUP(AJ351,'LibSets constants'!$I$4:$L$1000,4,FALSE),""),"")</f>
        <v/>
      </c>
      <c r="AM351" s="3" t="str">
        <f>IF(G351&lt;&gt;"LIBSETS_SETTYPE_BATTLEGROUND",IF(G351&lt;&gt;"LIBSETS_SETTYPE_SPECIAL",IF(AN351&lt;&gt;"",VLOOKUP(AN351,'ESO zone constants'!$D$2:$H$4950,5,FALSE),""),""),"")</f>
        <v/>
      </c>
      <c r="AP351" s="3" t="str">
        <f>IF(AO351&lt;&gt;"",IF(AO351&lt;&gt;"LIBSETS_DROP_MECHANIC_MONSTER_NAME",VLOOKUP(AO351,'LibSets constants'!$I$4:$L$1000,3,FALSE),""),"")</f>
        <v/>
      </c>
      <c r="AQ351" s="3" t="str">
        <f>IF(AO351&lt;&gt;"",IF(AO351&lt;&gt;"LIBSETS_DROP_MECHANIC_MONSTER_NAME",VLOOKUP(AO351,'LibSets constants'!$I$4:$L$1000,4,FALSE),""),"")</f>
        <v/>
      </c>
      <c r="AR351" s="3" t="str">
        <f>IF(G351&lt;&gt;"LIBSETS_SETTYPE_BATTLEGROUND",IF(G351&lt;&gt;"LIBSETS_SETTYPE_SPECIAL",IF(AS351&lt;&gt;"",VLOOKUP(AS351,'ESO zone constants'!$D$2:$H$4950,5,FALSE),""),""),"")</f>
        <v/>
      </c>
      <c r="AU351" s="3" t="str">
        <f>IF(AT351&lt;&gt;"",IF(AT351&lt;&gt;"LIBSETS_DROP_MECHANIC_MONSTER_NAME",VLOOKUP(AT351,'LibSets constants'!$I$4:$L$1000,3,FALSE),""),"")</f>
        <v/>
      </c>
      <c r="AV351" s="3" t="str">
        <f>IF(AT351&lt;&gt;"",IF(AT351&lt;&gt;"LIBSETS_DROP_MECHANIC_MONSTER_NAME",VLOOKUP(AT351,'LibSets constants'!$I$4:$L$1000,4,FALSE),""),"")</f>
        <v/>
      </c>
      <c r="AW351" s="21" t="str">
        <f t="shared" si="31"/>
        <v>[404] = {wayshrines={-1,-1,-1,}, dlcId=DLC_WOLFHUNTER</v>
      </c>
      <c r="AX351" s="21" t="str">
        <f t="shared" si="32"/>
        <v>, zoneIds={1052}, veteran=false</v>
      </c>
      <c r="AY351" s="21" t="str">
        <f t="shared" si="33"/>
        <v>, setType=LIBSETS_SETTYPE_DUNGEON</v>
      </c>
      <c r="AZ351" s="21" t="str">
        <f t="shared" si="34"/>
        <v>},</v>
      </c>
      <c r="BA351" s="21" t="str">
        <f t="shared" si="35"/>
        <v xml:space="preserve"> --Jailer's Tenacity / Tenazität des Kerkermeisters   [Moon Hunter Keep]</v>
      </c>
    </row>
    <row r="352" spans="1:53" x14ac:dyDescent="0.25">
      <c r="A352" s="12">
        <v>405</v>
      </c>
      <c r="B352" t="s">
        <v>1376</v>
      </c>
      <c r="C352" t="s">
        <v>1377</v>
      </c>
      <c r="D352" s="3">
        <f t="shared" si="30"/>
        <v>405</v>
      </c>
      <c r="G352" s="8" t="s">
        <v>1655</v>
      </c>
      <c r="I352" t="s">
        <v>97</v>
      </c>
      <c r="J352" t="s">
        <v>97</v>
      </c>
      <c r="K352">
        <v>-1</v>
      </c>
      <c r="L352">
        <v>-1</v>
      </c>
      <c r="M352">
        <v>-1</v>
      </c>
      <c r="N352">
        <v>0</v>
      </c>
      <c r="O352" s="70" t="s">
        <v>80</v>
      </c>
      <c r="P352" s="3">
        <f>IF(AND(G352&lt;&gt;"LIBSETS_SETTYPE_BATTLEGROUND",G352&lt;&gt;"LIBSETS_SETTYPE_SPECIAL",G352&lt;&gt;"LIBSETS_SETTYPE_MYTHIC"), IF(Q352&lt;&gt;"",VLOOKUP(Q352,'ESO zone constants'!$D$2:$H$4950,5,FALSE),""),"")</f>
        <v>726</v>
      </c>
      <c r="Q352" t="str">
        <f>IF(OR(K352="",K352&lt;=0,ISERROR(K352)),IF(AND(O352&lt;&gt;"",NOT(ISERROR(O352))),O352, ""),VLOOKUP(K352,'ESO wayshrine node constants'!$A$3:$D$10003,4,FALSE))</f>
        <v>Murkmire</v>
      </c>
      <c r="S352" s="19" t="str">
        <f>IF(AND(R352&lt;&gt;"",NOT(ISERROR(R352))),R352,IF(P352&lt;&gt;"",IF(NOT(ISERROR(VLOOKUP(P352,'ESO Dungeon constants'!$D$3:$H$9999,5,FALSE))),VLOOKUP(P352,'ESO Dungeon constants'!$D$3:$I$9999,6,FALSE),VLOOKUP(P352,'ESO zone constants'!$H$2:$K$9984,4,FALSE)),""))</f>
        <v>DLC_MURKMIRE</v>
      </c>
      <c r="T352" s="3" t="str">
        <f>IF(S352&lt;&gt;"",VLOOKUP(S352,'LibSets constants'!$B$4:$C$1000,2,FALSE),"")</f>
        <v>Murkmire</v>
      </c>
      <c r="U352" s="33" t="s">
        <v>1742</v>
      </c>
      <c r="V352" s="44" t="str">
        <f>IF(U352&lt;&gt;"",IF(U352&lt;&gt;"LIBSETS_DROP_MECHANIC_MONSTER_NAME",VLOOKUP(U352,'LibSets constants'!$I$4:$L$1000,3,FALSE),""),"")</f>
        <v>Delve bosses have a chance to drop a waist or feet.</v>
      </c>
      <c r="W352" s="44" t="str">
        <f>IF(U352&lt;&gt;"",IF(U352&lt;&gt;"LIBSETS_DROP_MECHANIC_MONSTER_NAME",VLOOKUP(U352,'LibSets constants'!$I$4:$L$1000,4,FALSE),""),"")</f>
        <v>Bosse in Gewölben haben die Chance, eine Taille oder Füße fallen zu lassen.</v>
      </c>
      <c r="X352" s="3" t="str">
        <f>IF(G352&lt;&gt;"LIBSETS_SETTYPE_BATTLEGROUND",IF(G352&lt;&gt;"LIBSETS_SETTYPE_SPECIAL",IF(Y352&lt;&gt;"",VLOOKUP(Y352,'ESO zone constants'!$D$2:$H$4950,5,FALSE),""),""),"")</f>
        <v/>
      </c>
      <c r="Z352" s="45" t="s">
        <v>1743</v>
      </c>
      <c r="AA352" s="44" t="str">
        <f>IF(Z352&lt;&gt;"",IF(Z352&lt;&gt;"LIBSETS_DROP_MECHANIC_MONSTER_NAME",VLOOKUP(Z352,'LibSets constants'!$I$4:$L$1000,3,FALSE),""),"")</f>
        <v>Overland group bosses have a 100% chance to drop head, chest, legs, or weapon.</v>
      </c>
      <c r="AB352" s="44" t="str">
        <f>IF(Z352&lt;&gt;"",IF(Z352&lt;&gt;"LIBSETS_DROP_MECHANIC_MONSTER_NAME",VLOOKUP(Z352,'LibSets constants'!$I$4:$L$1000,4,FALSE),""),"")</f>
        <v>Überland Gruppenbosse haben eine Chance von 100%, Kopf, Brust, Beine oder Waffen fallen zu lassen.</v>
      </c>
      <c r="AC352" s="3" t="str">
        <f>IF(G352&lt;&gt;"LIBSETS_SETTYPE_BATTLEGROUND",IF(G352&lt;&gt;"LIBSETS_SETTYPE_SPECIAL",IF(AD352&lt;&gt;"",VLOOKUP(AD352,'ESO zone constants'!$D$2:$H$4950,5,FALSE),""),""),"")</f>
        <v/>
      </c>
      <c r="AE352" s="45" t="s">
        <v>1744</v>
      </c>
      <c r="AF352" s="44" t="str">
        <f>IF(AE352&lt;&gt;"",IF(AE352&lt;&gt;"LIBSETS_DROP_MECHANIC_MONSTER_NAME",VLOOKUP(AE352,'LibSets constants'!$I$4:$L$1000,3,FALSE),""),"")</f>
        <v>Public dungeon bosses have a chance to drop a shoulder, hand, or weapon.</v>
      </c>
      <c r="AG352" s="44" t="str">
        <f>IF(AE352&lt;&gt;"",IF(AE352&lt;&gt;"LIBSETS_DROP_MECHANIC_MONSTER_NAME",VLOOKUP(AE352,'LibSets constants'!$I$4:$L$1000,4,FALSE),""),"")</f>
        <v>Öffentliche Dungeon-Bosse haben die Möglichkeit, eine Schulter, Handschuhe oder eine Waffe fallen zu lassen.</v>
      </c>
      <c r="AH352" s="3" t="str">
        <f>IF(G352&lt;&gt;"LIBSETS_SETTYPE_BATTLEGROUND",IF(G352&lt;&gt;"LIBSETS_SETTYPE_SPECIAL",IF(AI352&lt;&gt;"",VLOOKUP(AI352,'ESO zone constants'!$D$2:$H$4950,5,FALSE),""),""),"")</f>
        <v/>
      </c>
      <c r="AJ352" s="45" t="s">
        <v>1745</v>
      </c>
      <c r="AK352" s="44" t="str">
        <f>IF(AJ352&lt;&gt;"",IF(AJ352&lt;&gt;"LIBSETS_DROP_MECHANIC_MONSTER_NAME",VLOOKUP(AJ352,'LibSets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2" s="44" t="str">
        <f>IF(AJ352&lt;&gt;"",IF(AJ352&lt;&gt;"LIBSETS_DROP_MECHANIC_MONSTER_NAME",VLOOKUP(AJ352,'LibSets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2" s="3" t="str">
        <f>IF(G352&lt;&gt;"LIBSETS_SETTYPE_BATTLEGROUND",IF(G352&lt;&gt;"LIBSETS_SETTYPE_SPECIAL",IF(AN352&lt;&gt;"",VLOOKUP(AN352,'ESO zone constants'!$D$2:$H$4950,5,FALSE),""),""),"")</f>
        <v/>
      </c>
      <c r="AO352" s="45"/>
      <c r="AP352" s="44" t="str">
        <f>IF(AO352&lt;&gt;"",IF(AO352&lt;&gt;"LIBSETS_DROP_MECHANIC_MONSTER_NAME",VLOOKUP(AO352,'LibSets constants'!$I$4:$L$1000,3,FALSE),""),"")</f>
        <v/>
      </c>
      <c r="AQ352" s="44" t="str">
        <f>IF(AO352&lt;&gt;"",IF(AO352&lt;&gt;"LIBSETS_DROP_MECHANIC_MONSTER_NAME",VLOOKUP(AO352,'LibSets constants'!$I$4:$L$1000,4,FALSE),""),"")</f>
        <v/>
      </c>
      <c r="AR352" s="3" t="str">
        <f>IF(G352&lt;&gt;"LIBSETS_SETTYPE_BATTLEGROUND",IF(G352&lt;&gt;"LIBSETS_SETTYPE_SPECIAL",IF(AS352&lt;&gt;"",VLOOKUP(AS352,'ESO zone constants'!$D$2:$H$4950,5,FALSE),""),""),"")</f>
        <v/>
      </c>
      <c r="AT352" s="45"/>
      <c r="AU352" s="44" t="str">
        <f>IF(AT352&lt;&gt;"",IF(AT352&lt;&gt;"LIBSETS_DROP_MECHANIC_MONSTER_NAME",VLOOKUP(AT352,'LibSets constants'!$I$4:$L$1000,3,FALSE),""),"")</f>
        <v/>
      </c>
      <c r="AV352" s="44" t="str">
        <f>IF(AT352&lt;&gt;"",IF(AT352&lt;&gt;"LIBSETS_DROP_MECHANIC_MONSTER_NAME",VLOOKUP(AT352,'LibSets constants'!$I$4:$L$1000,4,FALSE),""),"")</f>
        <v/>
      </c>
      <c r="AW352" s="21" t="str">
        <f t="shared" si="31"/>
        <v>[405] = {wayshrines={-1,-1,-1,}, dlcId=DLC_MURKMIRE</v>
      </c>
      <c r="AX352" s="21" t="str">
        <f t="shared" si="32"/>
        <v>, zoneIds={726}, veteran=false</v>
      </c>
      <c r="AY352" s="21" t="str">
        <f t="shared" si="33"/>
        <v>, setType=LIBSETS_SETTYPE_OVERLAND</v>
      </c>
      <c r="AZ352" s="21" t="str">
        <f t="shared" si="34"/>
        <v>, dropMechanic={LIBSETS_DROP_MECHANIC_OVERLAND_BOSS_DELVE,LIBSETS_DROP_MECHANIC_OVERLAND_WORLDBOSS,LIBSETS_DROP_MECHANIC_OVERLAND_BOSS_PUBLIC_DUNGEON,LIBSETS_DROP_MECHANIC_OVERLAND_CHEST}},</v>
      </c>
      <c r="BA352" s="21" t="str">
        <f t="shared" si="35"/>
        <v xml:space="preserve"> --Bright-Throat's Boast / Hellhalsstolz   [Murkmire]</v>
      </c>
    </row>
    <row r="353" spans="1:53" x14ac:dyDescent="0.25">
      <c r="A353" s="12">
        <v>406</v>
      </c>
      <c r="B353" t="s">
        <v>1378</v>
      </c>
      <c r="C353" t="s">
        <v>1379</v>
      </c>
      <c r="D353" s="3">
        <f t="shared" si="30"/>
        <v>406</v>
      </c>
      <c r="G353" s="8" t="s">
        <v>1655</v>
      </c>
      <c r="I353" t="s">
        <v>97</v>
      </c>
      <c r="J353" t="s">
        <v>97</v>
      </c>
      <c r="K353">
        <v>-1</v>
      </c>
      <c r="L353">
        <v>-1</v>
      </c>
      <c r="M353">
        <v>-1</v>
      </c>
      <c r="N353">
        <v>0</v>
      </c>
      <c r="O353" s="70" t="s">
        <v>80</v>
      </c>
      <c r="P353" s="3">
        <f>IF(AND(G353&lt;&gt;"LIBSETS_SETTYPE_BATTLEGROUND",G353&lt;&gt;"LIBSETS_SETTYPE_SPECIAL",G353&lt;&gt;"LIBSETS_SETTYPE_MYTHIC"), IF(Q353&lt;&gt;"",VLOOKUP(Q353,'ESO zone constants'!$D$2:$H$4950,5,FALSE),""),"")</f>
        <v>726</v>
      </c>
      <c r="Q353" t="str">
        <f>IF(OR(K353="",K353&lt;=0,ISERROR(K353)),IF(AND(O353&lt;&gt;"",NOT(ISERROR(O353))),O353, ""),VLOOKUP(K353,'ESO wayshrine node constants'!$A$3:$D$10003,4,FALSE))</f>
        <v>Murkmire</v>
      </c>
      <c r="S353" s="19" t="str">
        <f>IF(AND(R353&lt;&gt;"",NOT(ISERROR(R353))),R353,IF(P353&lt;&gt;"",IF(NOT(ISERROR(VLOOKUP(P353,'ESO Dungeon constants'!$D$3:$H$9999,5,FALSE))),VLOOKUP(P353,'ESO Dungeon constants'!$D$3:$I$9999,6,FALSE),VLOOKUP(P353,'ESO zone constants'!$H$2:$K$9984,4,FALSE)),""))</f>
        <v>DLC_MURKMIRE</v>
      </c>
      <c r="T353" s="3" t="str">
        <f>IF(S353&lt;&gt;"",VLOOKUP(S353,'LibSets constants'!$B$4:$C$1000,2,FALSE),"")</f>
        <v>Murkmire</v>
      </c>
      <c r="U353" s="33" t="s">
        <v>1742</v>
      </c>
      <c r="V353" s="44" t="str">
        <f>IF(U353&lt;&gt;"",IF(U353&lt;&gt;"LIBSETS_DROP_MECHANIC_MONSTER_NAME",VLOOKUP(U353,'LibSets constants'!$I$4:$L$1000,3,FALSE),""),"")</f>
        <v>Delve bosses have a chance to drop a waist or feet.</v>
      </c>
      <c r="W353" s="44" t="str">
        <f>IF(U353&lt;&gt;"",IF(U353&lt;&gt;"LIBSETS_DROP_MECHANIC_MONSTER_NAME",VLOOKUP(U353,'LibSets constants'!$I$4:$L$1000,4,FALSE),""),"")</f>
        <v>Bosse in Gewölben haben die Chance, eine Taille oder Füße fallen zu lassen.</v>
      </c>
      <c r="X353" s="3" t="str">
        <f>IF(G353&lt;&gt;"LIBSETS_SETTYPE_BATTLEGROUND",IF(G353&lt;&gt;"LIBSETS_SETTYPE_SPECIAL",IF(Y353&lt;&gt;"",VLOOKUP(Y353,'ESO zone constants'!$D$2:$H$4950,5,FALSE),""),""),"")</f>
        <v/>
      </c>
      <c r="Z353" s="45" t="s">
        <v>1743</v>
      </c>
      <c r="AA353" s="44" t="str">
        <f>IF(Z353&lt;&gt;"",IF(Z353&lt;&gt;"LIBSETS_DROP_MECHANIC_MONSTER_NAME",VLOOKUP(Z353,'LibSets constants'!$I$4:$L$1000,3,FALSE),""),"")</f>
        <v>Overland group bosses have a 100% chance to drop head, chest, legs, or weapon.</v>
      </c>
      <c r="AB353" s="44" t="str">
        <f>IF(Z353&lt;&gt;"",IF(Z353&lt;&gt;"LIBSETS_DROP_MECHANIC_MONSTER_NAME",VLOOKUP(Z353,'LibSets constants'!$I$4:$L$1000,4,FALSE),""),"")</f>
        <v>Überland Gruppenbosse haben eine Chance von 100%, Kopf, Brust, Beine oder Waffen fallen zu lassen.</v>
      </c>
      <c r="AC353" s="3" t="str">
        <f>IF(G353&lt;&gt;"LIBSETS_SETTYPE_BATTLEGROUND",IF(G353&lt;&gt;"LIBSETS_SETTYPE_SPECIAL",IF(AD353&lt;&gt;"",VLOOKUP(AD353,'ESO zone constants'!$D$2:$H$4950,5,FALSE),""),""),"")</f>
        <v/>
      </c>
      <c r="AE353" s="45" t="s">
        <v>1744</v>
      </c>
      <c r="AF353" s="44" t="str">
        <f>IF(AE353&lt;&gt;"",IF(AE353&lt;&gt;"LIBSETS_DROP_MECHANIC_MONSTER_NAME",VLOOKUP(AE353,'LibSets constants'!$I$4:$L$1000,3,FALSE),""),"")</f>
        <v>Public dungeon bosses have a chance to drop a shoulder, hand, or weapon.</v>
      </c>
      <c r="AG353" s="44" t="str">
        <f>IF(AE353&lt;&gt;"",IF(AE353&lt;&gt;"LIBSETS_DROP_MECHANIC_MONSTER_NAME",VLOOKUP(AE353,'LibSets constants'!$I$4:$L$1000,4,FALSE),""),"")</f>
        <v>Öffentliche Dungeon-Bosse haben die Möglichkeit, eine Schulter, Handschuhe oder eine Waffe fallen zu lassen.</v>
      </c>
      <c r="AH353" s="3" t="str">
        <f>IF(G353&lt;&gt;"LIBSETS_SETTYPE_BATTLEGROUND",IF(G353&lt;&gt;"LIBSETS_SETTYPE_SPECIAL",IF(AI353&lt;&gt;"",VLOOKUP(AI353,'ESO zone constants'!$D$2:$H$4950,5,FALSE),""),""),"")</f>
        <v/>
      </c>
      <c r="AJ353" s="45" t="s">
        <v>1745</v>
      </c>
      <c r="AK353" s="44" t="str">
        <f>IF(AJ353&lt;&gt;"",IF(AJ353&lt;&gt;"LIBSETS_DROP_MECHANIC_MONSTER_NAME",VLOOKUP(AJ353,'LibSets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3" s="44" t="str">
        <f>IF(AJ353&lt;&gt;"",IF(AJ353&lt;&gt;"LIBSETS_DROP_MECHANIC_MONSTER_NAME",VLOOKUP(AJ353,'LibSets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3" s="3" t="str">
        <f>IF(G353&lt;&gt;"LIBSETS_SETTYPE_BATTLEGROUND",IF(G353&lt;&gt;"LIBSETS_SETTYPE_SPECIAL",IF(AN353&lt;&gt;"",VLOOKUP(AN353,'ESO zone constants'!$D$2:$H$4950,5,FALSE),""),""),"")</f>
        <v/>
      </c>
      <c r="AO353" s="45"/>
      <c r="AP353" s="44" t="str">
        <f>IF(AO353&lt;&gt;"",IF(AO353&lt;&gt;"LIBSETS_DROP_MECHANIC_MONSTER_NAME",VLOOKUP(AO353,'LibSets constants'!$I$4:$L$1000,3,FALSE),""),"")</f>
        <v/>
      </c>
      <c r="AQ353" s="44" t="str">
        <f>IF(AO353&lt;&gt;"",IF(AO353&lt;&gt;"LIBSETS_DROP_MECHANIC_MONSTER_NAME",VLOOKUP(AO353,'LibSets constants'!$I$4:$L$1000,4,FALSE),""),"")</f>
        <v/>
      </c>
      <c r="AR353" s="3" t="str">
        <f>IF(G353&lt;&gt;"LIBSETS_SETTYPE_BATTLEGROUND",IF(G353&lt;&gt;"LIBSETS_SETTYPE_SPECIAL",IF(AS353&lt;&gt;"",VLOOKUP(AS353,'ESO zone constants'!$D$2:$H$4950,5,FALSE),""),""),"")</f>
        <v/>
      </c>
      <c r="AT353" s="45"/>
      <c r="AU353" s="44" t="str">
        <f>IF(AT353&lt;&gt;"",IF(AT353&lt;&gt;"LIBSETS_DROP_MECHANIC_MONSTER_NAME",VLOOKUP(AT353,'LibSets constants'!$I$4:$L$1000,3,FALSE),""),"")</f>
        <v/>
      </c>
      <c r="AV353" s="44" t="str">
        <f>IF(AT353&lt;&gt;"",IF(AT353&lt;&gt;"LIBSETS_DROP_MECHANIC_MONSTER_NAME",VLOOKUP(AT353,'LibSets constants'!$I$4:$L$1000,4,FALSE),""),"")</f>
        <v/>
      </c>
      <c r="AW353" s="21" t="str">
        <f t="shared" si="31"/>
        <v>[406] = {wayshrines={-1,-1,-1,}, dlcId=DLC_MURKMIRE</v>
      </c>
      <c r="AX353" s="21" t="str">
        <f t="shared" si="32"/>
        <v>, zoneIds={726}, veteran=false</v>
      </c>
      <c r="AY353" s="21" t="str">
        <f t="shared" si="33"/>
        <v>, setType=LIBSETS_SETTYPE_OVERLAND</v>
      </c>
      <c r="AZ353" s="21" t="str">
        <f t="shared" si="34"/>
        <v>, dropMechanic={LIBSETS_DROP_MECHANIC_OVERLAND_BOSS_DELVE,LIBSETS_DROP_MECHANIC_OVERLAND_WORLDBOSS,LIBSETS_DROP_MECHANIC_OVERLAND_BOSS_PUBLIC_DUNGEON,LIBSETS_DROP_MECHANIC_OVERLAND_CHEST}},</v>
      </c>
      <c r="BA353" s="21" t="str">
        <f t="shared" si="35"/>
        <v xml:space="preserve"> --Dead-Water's Guile / Totwassertücke   [Murkmire]</v>
      </c>
    </row>
    <row r="354" spans="1:53" x14ac:dyDescent="0.25">
      <c r="A354" s="12">
        <v>407</v>
      </c>
      <c r="B354" t="s">
        <v>1380</v>
      </c>
      <c r="C354" t="s">
        <v>1381</v>
      </c>
      <c r="D354" s="3">
        <f t="shared" si="30"/>
        <v>407</v>
      </c>
      <c r="G354" s="8" t="s">
        <v>1655</v>
      </c>
      <c r="I354" t="s">
        <v>97</v>
      </c>
      <c r="J354" t="s">
        <v>97</v>
      </c>
      <c r="K354">
        <v>-1</v>
      </c>
      <c r="L354">
        <v>-1</v>
      </c>
      <c r="M354">
        <v>-1</v>
      </c>
      <c r="N354">
        <v>0</v>
      </c>
      <c r="O354" s="70" t="s">
        <v>80</v>
      </c>
      <c r="P354" s="3">
        <f>IF(AND(G354&lt;&gt;"LIBSETS_SETTYPE_BATTLEGROUND",G354&lt;&gt;"LIBSETS_SETTYPE_SPECIAL",G354&lt;&gt;"LIBSETS_SETTYPE_MYTHIC"), IF(Q354&lt;&gt;"",VLOOKUP(Q354,'ESO zone constants'!$D$2:$H$4950,5,FALSE),""),"")</f>
        <v>726</v>
      </c>
      <c r="Q354" t="str">
        <f>IF(OR(K354="",K354&lt;=0,ISERROR(K354)),IF(AND(O354&lt;&gt;"",NOT(ISERROR(O354))),O354, ""),VLOOKUP(K354,'ESO wayshrine node constants'!$A$3:$D$10003,4,FALSE))</f>
        <v>Murkmire</v>
      </c>
      <c r="S354" s="19" t="str">
        <f>IF(AND(R354&lt;&gt;"",NOT(ISERROR(R354))),R354,IF(P354&lt;&gt;"",IF(NOT(ISERROR(VLOOKUP(P354,'ESO Dungeon constants'!$D$3:$H$9999,5,FALSE))),VLOOKUP(P354,'ESO Dungeon constants'!$D$3:$I$9999,6,FALSE),VLOOKUP(P354,'ESO zone constants'!$H$2:$K$9984,4,FALSE)),""))</f>
        <v>DLC_MURKMIRE</v>
      </c>
      <c r="T354" s="3" t="str">
        <f>IF(S354&lt;&gt;"",VLOOKUP(S354,'LibSets constants'!$B$4:$C$1000,2,FALSE),"")</f>
        <v>Murkmire</v>
      </c>
      <c r="U354" s="33" t="s">
        <v>1742</v>
      </c>
      <c r="V354" s="44" t="str">
        <f>IF(U354&lt;&gt;"",IF(U354&lt;&gt;"LIBSETS_DROP_MECHANIC_MONSTER_NAME",VLOOKUP(U354,'LibSets constants'!$I$4:$L$1000,3,FALSE),""),"")</f>
        <v>Delve bosses have a chance to drop a waist or feet.</v>
      </c>
      <c r="W354" s="44" t="str">
        <f>IF(U354&lt;&gt;"",IF(U354&lt;&gt;"LIBSETS_DROP_MECHANIC_MONSTER_NAME",VLOOKUP(U354,'LibSets constants'!$I$4:$L$1000,4,FALSE),""),"")</f>
        <v>Bosse in Gewölben haben die Chance, eine Taille oder Füße fallen zu lassen.</v>
      </c>
      <c r="X354" s="3" t="str">
        <f>IF(G354&lt;&gt;"LIBSETS_SETTYPE_BATTLEGROUND",IF(G354&lt;&gt;"LIBSETS_SETTYPE_SPECIAL",IF(Y354&lt;&gt;"",VLOOKUP(Y354,'ESO zone constants'!$D$2:$H$4950,5,FALSE),""),""),"")</f>
        <v/>
      </c>
      <c r="Z354" s="45" t="s">
        <v>1743</v>
      </c>
      <c r="AA354" s="44" t="str">
        <f>IF(Z354&lt;&gt;"",IF(Z354&lt;&gt;"LIBSETS_DROP_MECHANIC_MONSTER_NAME",VLOOKUP(Z354,'LibSets constants'!$I$4:$L$1000,3,FALSE),""),"")</f>
        <v>Overland group bosses have a 100% chance to drop head, chest, legs, or weapon.</v>
      </c>
      <c r="AB354" s="44" t="str">
        <f>IF(Z354&lt;&gt;"",IF(Z354&lt;&gt;"LIBSETS_DROP_MECHANIC_MONSTER_NAME",VLOOKUP(Z354,'LibSets constants'!$I$4:$L$1000,4,FALSE),""),"")</f>
        <v>Überland Gruppenbosse haben eine Chance von 100%, Kopf, Brust, Beine oder Waffen fallen zu lassen.</v>
      </c>
      <c r="AC354" s="3" t="str">
        <f>IF(G354&lt;&gt;"LIBSETS_SETTYPE_BATTLEGROUND",IF(G354&lt;&gt;"LIBSETS_SETTYPE_SPECIAL",IF(AD354&lt;&gt;"",VLOOKUP(AD354,'ESO zone constants'!$D$2:$H$4950,5,FALSE),""),""),"")</f>
        <v/>
      </c>
      <c r="AE354" s="45" t="s">
        <v>1744</v>
      </c>
      <c r="AF354" s="44" t="str">
        <f>IF(AE354&lt;&gt;"",IF(AE354&lt;&gt;"LIBSETS_DROP_MECHANIC_MONSTER_NAME",VLOOKUP(AE354,'LibSets constants'!$I$4:$L$1000,3,FALSE),""),"")</f>
        <v>Public dungeon bosses have a chance to drop a shoulder, hand, or weapon.</v>
      </c>
      <c r="AG354" s="44" t="str">
        <f>IF(AE354&lt;&gt;"",IF(AE354&lt;&gt;"LIBSETS_DROP_MECHANIC_MONSTER_NAME",VLOOKUP(AE354,'LibSets constants'!$I$4:$L$1000,4,FALSE),""),"")</f>
        <v>Öffentliche Dungeon-Bosse haben die Möglichkeit, eine Schulter, Handschuhe oder eine Waffe fallen zu lassen.</v>
      </c>
      <c r="AH354" s="3" t="str">
        <f>IF(G354&lt;&gt;"LIBSETS_SETTYPE_BATTLEGROUND",IF(G354&lt;&gt;"LIBSETS_SETTYPE_SPECIAL",IF(AI354&lt;&gt;"",VLOOKUP(AI354,'ESO zone constants'!$D$2:$H$4950,5,FALSE),""),""),"")</f>
        <v/>
      </c>
      <c r="AJ354" s="45" t="s">
        <v>1745</v>
      </c>
      <c r="AK354" s="44" t="str">
        <f>IF(AJ354&lt;&gt;"",IF(AJ354&lt;&gt;"LIBSETS_DROP_MECHANIC_MONSTER_NAME",VLOOKUP(AJ354,'LibSets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4" s="44" t="str">
        <f>IF(AJ354&lt;&gt;"",IF(AJ354&lt;&gt;"LIBSETS_DROP_MECHANIC_MONSTER_NAME",VLOOKUP(AJ354,'LibSets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4" s="3" t="str">
        <f>IF(G354&lt;&gt;"LIBSETS_SETTYPE_BATTLEGROUND",IF(G354&lt;&gt;"LIBSETS_SETTYPE_SPECIAL",IF(AN354&lt;&gt;"",VLOOKUP(AN354,'ESO zone constants'!$D$2:$H$4950,5,FALSE),""),""),"")</f>
        <v/>
      </c>
      <c r="AO354" s="45"/>
      <c r="AP354" s="44" t="str">
        <f>IF(AO354&lt;&gt;"",IF(AO354&lt;&gt;"LIBSETS_DROP_MECHANIC_MONSTER_NAME",VLOOKUP(AO354,'LibSets constants'!$I$4:$L$1000,3,FALSE),""),"")</f>
        <v/>
      </c>
      <c r="AQ354" s="44" t="str">
        <f>IF(AO354&lt;&gt;"",IF(AO354&lt;&gt;"LIBSETS_DROP_MECHANIC_MONSTER_NAME",VLOOKUP(AO354,'LibSets constants'!$I$4:$L$1000,4,FALSE),""),"")</f>
        <v/>
      </c>
      <c r="AR354" s="3" t="str">
        <f>IF(G354&lt;&gt;"LIBSETS_SETTYPE_BATTLEGROUND",IF(G354&lt;&gt;"LIBSETS_SETTYPE_SPECIAL",IF(AS354&lt;&gt;"",VLOOKUP(AS354,'ESO zone constants'!$D$2:$H$4950,5,FALSE),""),""),"")</f>
        <v/>
      </c>
      <c r="AT354" s="45"/>
      <c r="AU354" s="44" t="str">
        <f>IF(AT354&lt;&gt;"",IF(AT354&lt;&gt;"LIBSETS_DROP_MECHANIC_MONSTER_NAME",VLOOKUP(AT354,'LibSets constants'!$I$4:$L$1000,3,FALSE),""),"")</f>
        <v/>
      </c>
      <c r="AV354" s="44" t="str">
        <f>IF(AT354&lt;&gt;"",IF(AT354&lt;&gt;"LIBSETS_DROP_MECHANIC_MONSTER_NAME",VLOOKUP(AT354,'LibSets constants'!$I$4:$L$1000,4,FALSE),""),"")</f>
        <v/>
      </c>
      <c r="AW354" s="21" t="str">
        <f t="shared" si="31"/>
        <v>[407] = {wayshrines={-1,-1,-1,}, dlcId=DLC_MURKMIRE</v>
      </c>
      <c r="AX354" s="21" t="str">
        <f t="shared" si="32"/>
        <v>, zoneIds={726}, veteran=false</v>
      </c>
      <c r="AY354" s="21" t="str">
        <f t="shared" si="33"/>
        <v>, setType=LIBSETS_SETTYPE_OVERLAND</v>
      </c>
      <c r="AZ354" s="21" t="str">
        <f t="shared" si="34"/>
        <v>, dropMechanic={LIBSETS_DROP_MECHANIC_OVERLAND_BOSS_DELVE,LIBSETS_DROP_MECHANIC_OVERLAND_WORLDBOSS,LIBSETS_DROP_MECHANIC_OVERLAND_BOSS_PUBLIC_DUNGEON,LIBSETS_DROP_MECHANIC_OVERLAND_CHEST}},</v>
      </c>
      <c r="BA354" s="21" t="str">
        <f t="shared" si="35"/>
        <v xml:space="preserve"> --Champion of the Hist / Histchampion   [Murkmire]</v>
      </c>
    </row>
    <row r="355" spans="1:53" x14ac:dyDescent="0.25">
      <c r="A355" s="5">
        <v>408</v>
      </c>
      <c r="B355" t="s">
        <v>1382</v>
      </c>
      <c r="C355" t="s">
        <v>1383</v>
      </c>
      <c r="D355" s="3">
        <f t="shared" si="30"/>
        <v>408</v>
      </c>
      <c r="G355" s="8" t="s">
        <v>1649</v>
      </c>
      <c r="I355" t="s">
        <v>97</v>
      </c>
      <c r="J355" t="s">
        <v>97</v>
      </c>
      <c r="K355">
        <v>375</v>
      </c>
      <c r="L355">
        <v>375</v>
      </c>
      <c r="M355">
        <v>375</v>
      </c>
      <c r="N355">
        <v>7</v>
      </c>
      <c r="P355" s="3">
        <f>IF(AND(G355&lt;&gt;"LIBSETS_SETTYPE_BATTLEGROUND",G355&lt;&gt;"LIBSETS_SETTYPE_SPECIAL",G355&lt;&gt;"LIBSETS_SETTYPE_MYTHIC"), IF(Q355&lt;&gt;"",VLOOKUP(Q355,'ESO zone constants'!$D$2:$H$4950,5,FALSE),""),"")</f>
        <v>726</v>
      </c>
      <c r="Q355" t="str">
        <f>IF(OR(K355="",K355&lt;=0,ISERROR(K355)),IF(AND(O355&lt;&gt;"",NOT(ISERROR(O355))),O355, ""),VLOOKUP(K355,'ESO wayshrine node constants'!$A$3:$D$10003,4,FALSE))</f>
        <v>Murkmire</v>
      </c>
      <c r="S355" s="19" t="str">
        <f>IF(AND(R355&lt;&gt;"",NOT(ISERROR(R355))),R355,IF(P355&lt;&gt;"",IF(NOT(ISERROR(VLOOKUP(P355,'ESO Dungeon constants'!$D$3:$H$9999,5,FALSE))),VLOOKUP(P355,'ESO Dungeon constants'!$D$3:$I$9999,6,FALSE),VLOOKUP(P355,'ESO zone constants'!$H$2:$K$9984,4,FALSE)),""))</f>
        <v>DLC_MURKMIRE</v>
      </c>
      <c r="T355" s="3" t="str">
        <f>IF(S355&lt;&gt;"",VLOOKUP(S355,'LibSets constants'!$B$4:$C$1000,2,FALSE),"")</f>
        <v>Murkmire</v>
      </c>
      <c r="V355" s="3" t="str">
        <f>IF(U355&lt;&gt;"",IF(U355&lt;&gt;"LIBSETS_DROP_MECHANIC_MONSTER_NAME",VLOOKUP(U355,'LibSets constants'!$I$4:$L$1000,3,FALSE),""),"")</f>
        <v/>
      </c>
      <c r="W355" s="3" t="str">
        <f>IF(U355&lt;&gt;"",IF(U355&lt;&gt;"LIBSETS_DROP_MECHANIC_MONSTER_NAME",VLOOKUP(U355,'LibSets constants'!$I$4:$L$1000,4,FALSE),""),"")</f>
        <v/>
      </c>
      <c r="X355" s="3" t="str">
        <f>IF(G355&lt;&gt;"LIBSETS_SETTYPE_BATTLEGROUND",IF(G355&lt;&gt;"LIBSETS_SETTYPE_SPECIAL",IF(Y355&lt;&gt;"",VLOOKUP(Y355,'ESO zone constants'!$D$2:$H$4950,5,FALSE),""),""),"")</f>
        <v/>
      </c>
      <c r="AA355" s="3" t="str">
        <f>IF(Z355&lt;&gt;"",IF(Z355&lt;&gt;"LIBSETS_DROP_MECHANIC_MONSTER_NAME",VLOOKUP(Z355,'LibSets constants'!$I$4:$L$1000,3,FALSE),""),"")</f>
        <v/>
      </c>
      <c r="AB355" s="3" t="str">
        <f>IF(Z355&lt;&gt;"",IF(Z355&lt;&gt;"LIBSETS_DROP_MECHANIC_MONSTER_NAME",VLOOKUP(Z355,'LibSets constants'!$I$4:$L$1000,4,FALSE),""),"")</f>
        <v/>
      </c>
      <c r="AC355" s="3" t="str">
        <f>IF(G355&lt;&gt;"LIBSETS_SETTYPE_BATTLEGROUND",IF(G355&lt;&gt;"LIBSETS_SETTYPE_SPECIAL",IF(AD355&lt;&gt;"",VLOOKUP(AD355,'ESO zone constants'!$D$2:$H$4950,5,FALSE),""),""),"")</f>
        <v/>
      </c>
      <c r="AF355" s="3" t="str">
        <f>IF(AE355&lt;&gt;"",IF(AE355&lt;&gt;"LIBSETS_DROP_MECHANIC_MONSTER_NAME",VLOOKUP(AE355,'LibSets constants'!$I$4:$L$1000,3,FALSE),""),"")</f>
        <v/>
      </c>
      <c r="AG355" s="3" t="str">
        <f>IF(AE355&lt;&gt;"",IF(AE355&lt;&gt;"LIBSETS_DROP_MECHANIC_MONSTER_NAME",VLOOKUP(AE355,'LibSets constants'!$I$4:$L$1000,4,FALSE),""),"")</f>
        <v/>
      </c>
      <c r="AH355" s="3" t="str">
        <f>IF(G355&lt;&gt;"LIBSETS_SETTYPE_BATTLEGROUND",IF(G355&lt;&gt;"LIBSETS_SETTYPE_SPECIAL",IF(AI355&lt;&gt;"",VLOOKUP(AI355,'ESO zone constants'!$D$2:$H$4950,5,FALSE),""),""),"")</f>
        <v/>
      </c>
      <c r="AK355" s="3" t="str">
        <f>IF(AJ355&lt;&gt;"",IF(AJ355&lt;&gt;"LIBSETS_DROP_MECHANIC_MONSTER_NAME",VLOOKUP(AJ355,'LibSets constants'!$I$4:$L$1000,3,FALSE),""),"")</f>
        <v/>
      </c>
      <c r="AL355" s="3" t="str">
        <f>IF(AJ355&lt;&gt;"",IF(AJ355&lt;&gt;"LIBSETS_DROP_MECHANIC_MONSTER_NAME",VLOOKUP(AJ355,'LibSets constants'!$I$4:$L$1000,4,FALSE),""),"")</f>
        <v/>
      </c>
      <c r="AM355" s="3" t="str">
        <f>IF(G355&lt;&gt;"LIBSETS_SETTYPE_BATTLEGROUND",IF(G355&lt;&gt;"LIBSETS_SETTYPE_SPECIAL",IF(AN355&lt;&gt;"",VLOOKUP(AN355,'ESO zone constants'!$D$2:$H$4950,5,FALSE),""),""),"")</f>
        <v/>
      </c>
      <c r="AP355" s="3" t="str">
        <f>IF(AO355&lt;&gt;"",IF(AO355&lt;&gt;"LIBSETS_DROP_MECHANIC_MONSTER_NAME",VLOOKUP(AO355,'LibSets constants'!$I$4:$L$1000,3,FALSE),""),"")</f>
        <v/>
      </c>
      <c r="AQ355" s="3" t="str">
        <f>IF(AO355&lt;&gt;"",IF(AO355&lt;&gt;"LIBSETS_DROP_MECHANIC_MONSTER_NAME",VLOOKUP(AO355,'LibSets constants'!$I$4:$L$1000,4,FALSE),""),"")</f>
        <v/>
      </c>
      <c r="AR355" s="3" t="str">
        <f>IF(G355&lt;&gt;"LIBSETS_SETTYPE_BATTLEGROUND",IF(G355&lt;&gt;"LIBSETS_SETTYPE_SPECIAL",IF(AS355&lt;&gt;"",VLOOKUP(AS355,'ESO zone constants'!$D$2:$H$4950,5,FALSE),""),""),"")</f>
        <v/>
      </c>
      <c r="AU355" s="3" t="str">
        <f>IF(AT355&lt;&gt;"",IF(AT355&lt;&gt;"LIBSETS_DROP_MECHANIC_MONSTER_NAME",VLOOKUP(AT355,'LibSets constants'!$I$4:$L$1000,3,FALSE),""),"")</f>
        <v/>
      </c>
      <c r="AV355" s="3" t="str">
        <f>IF(AT355&lt;&gt;"",IF(AT355&lt;&gt;"LIBSETS_DROP_MECHANIC_MONSTER_NAME",VLOOKUP(AT355,'LibSets constants'!$I$4:$L$1000,4,FALSE),""),"")</f>
        <v/>
      </c>
      <c r="AW355" s="21" t="str">
        <f t="shared" si="31"/>
        <v>[408] = {wayshrines={375,375,375,}, traitsNeeded=7, dlcId=DLC_MURKMIRE</v>
      </c>
      <c r="AX355" s="21" t="str">
        <f t="shared" si="32"/>
        <v>, zoneIds={726}, veteran=false</v>
      </c>
      <c r="AY355" s="21" t="str">
        <f t="shared" si="33"/>
        <v>, setType=LIBSETS_SETTYPE_CRAFTED</v>
      </c>
      <c r="AZ355" s="21" t="str">
        <f t="shared" si="34"/>
        <v>},</v>
      </c>
      <c r="BA355" s="21" t="str">
        <f t="shared" si="35"/>
        <v xml:space="preserve"> --Grave-Stake Collector / Grabpflocksammler   [Murkmire]</v>
      </c>
    </row>
    <row r="356" spans="1:53" x14ac:dyDescent="0.25">
      <c r="A356" s="5">
        <v>409</v>
      </c>
      <c r="B356" t="s">
        <v>1384</v>
      </c>
      <c r="C356" t="s">
        <v>1385</v>
      </c>
      <c r="D356" s="3">
        <f t="shared" si="30"/>
        <v>409</v>
      </c>
      <c r="G356" s="8" t="s">
        <v>1649</v>
      </c>
      <c r="I356" t="s">
        <v>97</v>
      </c>
      <c r="J356" t="s">
        <v>97</v>
      </c>
      <c r="K356">
        <v>379</v>
      </c>
      <c r="L356">
        <v>379</v>
      </c>
      <c r="M356">
        <v>379</v>
      </c>
      <c r="N356">
        <v>2</v>
      </c>
      <c r="P356" s="3">
        <f>IF(AND(G356&lt;&gt;"LIBSETS_SETTYPE_BATTLEGROUND",G356&lt;&gt;"LIBSETS_SETTYPE_SPECIAL",G356&lt;&gt;"LIBSETS_SETTYPE_MYTHIC"), IF(Q356&lt;&gt;"",VLOOKUP(Q356,'ESO zone constants'!$D$2:$H$4950,5,FALSE),""),"")</f>
        <v>726</v>
      </c>
      <c r="Q356" t="str">
        <f>IF(OR(K356="",K356&lt;=0,ISERROR(K356)),IF(AND(O356&lt;&gt;"",NOT(ISERROR(O356))),O356, ""),VLOOKUP(K356,'ESO wayshrine node constants'!$A$3:$D$10003,4,FALSE))</f>
        <v>Murkmire</v>
      </c>
      <c r="S356" s="19" t="str">
        <f>IF(AND(R356&lt;&gt;"",NOT(ISERROR(R356))),R356,IF(P356&lt;&gt;"",IF(NOT(ISERROR(VLOOKUP(P356,'ESO Dungeon constants'!$D$3:$H$9999,5,FALSE))),VLOOKUP(P356,'ESO Dungeon constants'!$D$3:$I$9999,6,FALSE),VLOOKUP(P356,'ESO zone constants'!$H$2:$K$9984,4,FALSE)),""))</f>
        <v>DLC_MURKMIRE</v>
      </c>
      <c r="T356" s="3" t="str">
        <f>IF(S356&lt;&gt;"",VLOOKUP(S356,'LibSets constants'!$B$4:$C$1000,2,FALSE),"")</f>
        <v>Murkmire</v>
      </c>
      <c r="V356" s="3" t="str">
        <f>IF(U356&lt;&gt;"",IF(U356&lt;&gt;"LIBSETS_DROP_MECHANIC_MONSTER_NAME",VLOOKUP(U356,'LibSets constants'!$I$4:$L$1000,3,FALSE),""),"")</f>
        <v/>
      </c>
      <c r="W356" s="3" t="str">
        <f>IF(U356&lt;&gt;"",IF(U356&lt;&gt;"LIBSETS_DROP_MECHANIC_MONSTER_NAME",VLOOKUP(U356,'LibSets constants'!$I$4:$L$1000,4,FALSE),""),"")</f>
        <v/>
      </c>
      <c r="X356" s="3" t="str">
        <f>IF(G356&lt;&gt;"LIBSETS_SETTYPE_BATTLEGROUND",IF(G356&lt;&gt;"LIBSETS_SETTYPE_SPECIAL",IF(Y356&lt;&gt;"",VLOOKUP(Y356,'ESO zone constants'!$D$2:$H$4950,5,FALSE),""),""),"")</f>
        <v/>
      </c>
      <c r="AA356" s="3" t="str">
        <f>IF(Z356&lt;&gt;"",IF(Z356&lt;&gt;"LIBSETS_DROP_MECHANIC_MONSTER_NAME",VLOOKUP(Z356,'LibSets constants'!$I$4:$L$1000,3,FALSE),""),"")</f>
        <v/>
      </c>
      <c r="AB356" s="3" t="str">
        <f>IF(Z356&lt;&gt;"",IF(Z356&lt;&gt;"LIBSETS_DROP_MECHANIC_MONSTER_NAME",VLOOKUP(Z356,'LibSets constants'!$I$4:$L$1000,4,FALSE),""),"")</f>
        <v/>
      </c>
      <c r="AC356" s="3" t="str">
        <f>IF(G356&lt;&gt;"LIBSETS_SETTYPE_BATTLEGROUND",IF(G356&lt;&gt;"LIBSETS_SETTYPE_SPECIAL",IF(AD356&lt;&gt;"",VLOOKUP(AD356,'ESO zone constants'!$D$2:$H$4950,5,FALSE),""),""),"")</f>
        <v/>
      </c>
      <c r="AF356" s="3" t="str">
        <f>IF(AE356&lt;&gt;"",IF(AE356&lt;&gt;"LIBSETS_DROP_MECHANIC_MONSTER_NAME",VLOOKUP(AE356,'LibSets constants'!$I$4:$L$1000,3,FALSE),""),"")</f>
        <v/>
      </c>
      <c r="AG356" s="3" t="str">
        <f>IF(AE356&lt;&gt;"",IF(AE356&lt;&gt;"LIBSETS_DROP_MECHANIC_MONSTER_NAME",VLOOKUP(AE356,'LibSets constants'!$I$4:$L$1000,4,FALSE),""),"")</f>
        <v/>
      </c>
      <c r="AH356" s="3" t="str">
        <f>IF(G356&lt;&gt;"LIBSETS_SETTYPE_BATTLEGROUND",IF(G356&lt;&gt;"LIBSETS_SETTYPE_SPECIAL",IF(AI356&lt;&gt;"",VLOOKUP(AI356,'ESO zone constants'!$D$2:$H$4950,5,FALSE),""),""),"")</f>
        <v/>
      </c>
      <c r="AK356" s="3" t="str">
        <f>IF(AJ356&lt;&gt;"",IF(AJ356&lt;&gt;"LIBSETS_DROP_MECHANIC_MONSTER_NAME",VLOOKUP(AJ356,'LibSets constants'!$I$4:$L$1000,3,FALSE),""),"")</f>
        <v/>
      </c>
      <c r="AL356" s="3" t="str">
        <f>IF(AJ356&lt;&gt;"",IF(AJ356&lt;&gt;"LIBSETS_DROP_MECHANIC_MONSTER_NAME",VLOOKUP(AJ356,'LibSets constants'!$I$4:$L$1000,4,FALSE),""),"")</f>
        <v/>
      </c>
      <c r="AM356" s="3" t="str">
        <f>IF(G356&lt;&gt;"LIBSETS_SETTYPE_BATTLEGROUND",IF(G356&lt;&gt;"LIBSETS_SETTYPE_SPECIAL",IF(AN356&lt;&gt;"",VLOOKUP(AN356,'ESO zone constants'!$D$2:$H$4950,5,FALSE),""),""),"")</f>
        <v/>
      </c>
      <c r="AP356" s="3" t="str">
        <f>IF(AO356&lt;&gt;"",IF(AO356&lt;&gt;"LIBSETS_DROP_MECHANIC_MONSTER_NAME",VLOOKUP(AO356,'LibSets constants'!$I$4:$L$1000,3,FALSE),""),"")</f>
        <v/>
      </c>
      <c r="AQ356" s="3" t="str">
        <f>IF(AO356&lt;&gt;"",IF(AO356&lt;&gt;"LIBSETS_DROP_MECHANIC_MONSTER_NAME",VLOOKUP(AO356,'LibSets constants'!$I$4:$L$1000,4,FALSE),""),"")</f>
        <v/>
      </c>
      <c r="AR356" s="3" t="str">
        <f>IF(G356&lt;&gt;"LIBSETS_SETTYPE_BATTLEGROUND",IF(G356&lt;&gt;"LIBSETS_SETTYPE_SPECIAL",IF(AS356&lt;&gt;"",VLOOKUP(AS356,'ESO zone constants'!$D$2:$H$4950,5,FALSE),""),""),"")</f>
        <v/>
      </c>
      <c r="AU356" s="3" t="str">
        <f>IF(AT356&lt;&gt;"",IF(AT356&lt;&gt;"LIBSETS_DROP_MECHANIC_MONSTER_NAME",VLOOKUP(AT356,'LibSets constants'!$I$4:$L$1000,3,FALSE),""),"")</f>
        <v/>
      </c>
      <c r="AV356" s="3" t="str">
        <f>IF(AT356&lt;&gt;"",IF(AT356&lt;&gt;"LIBSETS_DROP_MECHANIC_MONSTER_NAME",VLOOKUP(AT356,'LibSets constants'!$I$4:$L$1000,4,FALSE),""),"")</f>
        <v/>
      </c>
      <c r="AW356" s="21" t="str">
        <f t="shared" si="31"/>
        <v>[409] = {wayshrines={379,379,379,}, traitsNeeded=2, dlcId=DLC_MURKMIRE</v>
      </c>
      <c r="AX356" s="21" t="str">
        <f t="shared" si="32"/>
        <v>, zoneIds={726}, veteran=false</v>
      </c>
      <c r="AY356" s="21" t="str">
        <f t="shared" si="33"/>
        <v>, setType=LIBSETS_SETTYPE_CRAFTED</v>
      </c>
      <c r="AZ356" s="21" t="str">
        <f t="shared" si="34"/>
        <v>},</v>
      </c>
      <c r="BA356" s="21" t="str">
        <f t="shared" si="35"/>
        <v xml:space="preserve"> --Naga Shaman / Nagaschamane   [Murkmire]</v>
      </c>
    </row>
    <row r="357" spans="1:53" x14ac:dyDescent="0.25">
      <c r="A357" s="5">
        <v>410</v>
      </c>
      <c r="B357" t="s">
        <v>1386</v>
      </c>
      <c r="C357" t="s">
        <v>1387</v>
      </c>
      <c r="D357" s="3">
        <f t="shared" si="30"/>
        <v>410</v>
      </c>
      <c r="G357" s="8" t="s">
        <v>1649</v>
      </c>
      <c r="I357" t="s">
        <v>97</v>
      </c>
      <c r="J357" t="s">
        <v>97</v>
      </c>
      <c r="K357">
        <v>379</v>
      </c>
      <c r="L357">
        <v>379</v>
      </c>
      <c r="M357">
        <v>379</v>
      </c>
      <c r="N357">
        <v>4</v>
      </c>
      <c r="P357" s="3">
        <f>IF(AND(G357&lt;&gt;"LIBSETS_SETTYPE_BATTLEGROUND",G357&lt;&gt;"LIBSETS_SETTYPE_SPECIAL",G357&lt;&gt;"LIBSETS_SETTYPE_MYTHIC"), IF(Q357&lt;&gt;"",VLOOKUP(Q357,'ESO zone constants'!$D$2:$H$4950,5,FALSE),""),"")</f>
        <v>726</v>
      </c>
      <c r="Q357" t="str">
        <f>IF(OR(K357="",K357&lt;=0,ISERROR(K357)),IF(AND(O357&lt;&gt;"",NOT(ISERROR(O357))),O357, ""),VLOOKUP(K357,'ESO wayshrine node constants'!$A$3:$D$10003,4,FALSE))</f>
        <v>Murkmire</v>
      </c>
      <c r="S357" s="19" t="str">
        <f>IF(AND(R357&lt;&gt;"",NOT(ISERROR(R357))),R357,IF(P357&lt;&gt;"",IF(NOT(ISERROR(VLOOKUP(P357,'ESO Dungeon constants'!$D$3:$H$9999,5,FALSE))),VLOOKUP(P357,'ESO Dungeon constants'!$D$3:$I$9999,6,FALSE),VLOOKUP(P357,'ESO zone constants'!$H$2:$K$9984,4,FALSE)),""))</f>
        <v>DLC_MURKMIRE</v>
      </c>
      <c r="T357" s="3" t="str">
        <f>IF(S357&lt;&gt;"",VLOOKUP(S357,'LibSets constants'!$B$4:$C$1000,2,FALSE),"")</f>
        <v>Murkmire</v>
      </c>
      <c r="V357" s="3" t="str">
        <f>IF(U357&lt;&gt;"",IF(U357&lt;&gt;"LIBSETS_DROP_MECHANIC_MONSTER_NAME",VLOOKUP(U357,'LibSets constants'!$I$4:$L$1000,3,FALSE),""),"")</f>
        <v/>
      </c>
      <c r="W357" s="3" t="str">
        <f>IF(U357&lt;&gt;"",IF(U357&lt;&gt;"LIBSETS_DROP_MECHANIC_MONSTER_NAME",VLOOKUP(U357,'LibSets constants'!$I$4:$L$1000,4,FALSE),""),"")</f>
        <v/>
      </c>
      <c r="X357" s="3" t="str">
        <f>IF(G357&lt;&gt;"LIBSETS_SETTYPE_BATTLEGROUND",IF(G357&lt;&gt;"LIBSETS_SETTYPE_SPECIAL",IF(Y357&lt;&gt;"",VLOOKUP(Y357,'ESO zone constants'!$D$2:$H$4950,5,FALSE),""),""),"")</f>
        <v/>
      </c>
      <c r="AA357" s="3" t="str">
        <f>IF(Z357&lt;&gt;"",IF(Z357&lt;&gt;"LIBSETS_DROP_MECHANIC_MONSTER_NAME",VLOOKUP(Z357,'LibSets constants'!$I$4:$L$1000,3,FALSE),""),"")</f>
        <v/>
      </c>
      <c r="AB357" s="3" t="str">
        <f>IF(Z357&lt;&gt;"",IF(Z357&lt;&gt;"LIBSETS_DROP_MECHANIC_MONSTER_NAME",VLOOKUP(Z357,'LibSets constants'!$I$4:$L$1000,4,FALSE),""),"")</f>
        <v/>
      </c>
      <c r="AC357" s="3" t="str">
        <f>IF(G357&lt;&gt;"LIBSETS_SETTYPE_BATTLEGROUND",IF(G357&lt;&gt;"LIBSETS_SETTYPE_SPECIAL",IF(AD357&lt;&gt;"",VLOOKUP(AD357,'ESO zone constants'!$D$2:$H$4950,5,FALSE),""),""),"")</f>
        <v/>
      </c>
      <c r="AF357" s="3" t="str">
        <f>IF(AE357&lt;&gt;"",IF(AE357&lt;&gt;"LIBSETS_DROP_MECHANIC_MONSTER_NAME",VLOOKUP(AE357,'LibSets constants'!$I$4:$L$1000,3,FALSE),""),"")</f>
        <v/>
      </c>
      <c r="AG357" s="3" t="str">
        <f>IF(AE357&lt;&gt;"",IF(AE357&lt;&gt;"LIBSETS_DROP_MECHANIC_MONSTER_NAME",VLOOKUP(AE357,'LibSets constants'!$I$4:$L$1000,4,FALSE),""),"")</f>
        <v/>
      </c>
      <c r="AH357" s="3" t="str">
        <f>IF(G357&lt;&gt;"LIBSETS_SETTYPE_BATTLEGROUND",IF(G357&lt;&gt;"LIBSETS_SETTYPE_SPECIAL",IF(AI357&lt;&gt;"",VLOOKUP(AI357,'ESO zone constants'!$D$2:$H$4950,5,FALSE),""),""),"")</f>
        <v/>
      </c>
      <c r="AK357" s="3" t="str">
        <f>IF(AJ357&lt;&gt;"",IF(AJ357&lt;&gt;"LIBSETS_DROP_MECHANIC_MONSTER_NAME",VLOOKUP(AJ357,'LibSets constants'!$I$4:$L$1000,3,FALSE),""),"")</f>
        <v/>
      </c>
      <c r="AL357" s="3" t="str">
        <f>IF(AJ357&lt;&gt;"",IF(AJ357&lt;&gt;"LIBSETS_DROP_MECHANIC_MONSTER_NAME",VLOOKUP(AJ357,'LibSets constants'!$I$4:$L$1000,4,FALSE),""),"")</f>
        <v/>
      </c>
      <c r="AM357" s="3" t="str">
        <f>IF(G357&lt;&gt;"LIBSETS_SETTYPE_BATTLEGROUND",IF(G357&lt;&gt;"LIBSETS_SETTYPE_SPECIAL",IF(AN357&lt;&gt;"",VLOOKUP(AN357,'ESO zone constants'!$D$2:$H$4950,5,FALSE),""),""),"")</f>
        <v/>
      </c>
      <c r="AP357" s="3" t="str">
        <f>IF(AO357&lt;&gt;"",IF(AO357&lt;&gt;"LIBSETS_DROP_MECHANIC_MONSTER_NAME",VLOOKUP(AO357,'LibSets constants'!$I$4:$L$1000,3,FALSE),""),"")</f>
        <v/>
      </c>
      <c r="AQ357" s="3" t="str">
        <f>IF(AO357&lt;&gt;"",IF(AO357&lt;&gt;"LIBSETS_DROP_MECHANIC_MONSTER_NAME",VLOOKUP(AO357,'LibSets constants'!$I$4:$L$1000,4,FALSE),""),"")</f>
        <v/>
      </c>
      <c r="AR357" s="3" t="str">
        <f>IF(G357&lt;&gt;"LIBSETS_SETTYPE_BATTLEGROUND",IF(G357&lt;&gt;"LIBSETS_SETTYPE_SPECIAL",IF(AS357&lt;&gt;"",VLOOKUP(AS357,'ESO zone constants'!$D$2:$H$4950,5,FALSE),""),""),"")</f>
        <v/>
      </c>
      <c r="AU357" s="3" t="str">
        <f>IF(AT357&lt;&gt;"",IF(AT357&lt;&gt;"LIBSETS_DROP_MECHANIC_MONSTER_NAME",VLOOKUP(AT357,'LibSets constants'!$I$4:$L$1000,3,FALSE),""),"")</f>
        <v/>
      </c>
      <c r="AV357" s="3" t="str">
        <f>IF(AT357&lt;&gt;"",IF(AT357&lt;&gt;"LIBSETS_DROP_MECHANIC_MONSTER_NAME",VLOOKUP(AT357,'LibSets constants'!$I$4:$L$1000,4,FALSE),""),"")</f>
        <v/>
      </c>
      <c r="AW357" s="21" t="str">
        <f t="shared" si="31"/>
        <v>[410] = {wayshrines={379,379,379,}, traitsNeeded=4, dlcId=DLC_MURKMIRE</v>
      </c>
      <c r="AX357" s="21" t="str">
        <f t="shared" si="32"/>
        <v>, zoneIds={726}, veteran=false</v>
      </c>
      <c r="AY357" s="21" t="str">
        <f t="shared" si="33"/>
        <v>, setType=LIBSETS_SETTYPE_CRAFTED</v>
      </c>
      <c r="AZ357" s="21" t="str">
        <f t="shared" si="34"/>
        <v>},</v>
      </c>
      <c r="BA357" s="21" t="str">
        <f t="shared" si="35"/>
        <v xml:space="preserve"> --Might of the Lost Legion / Macht der Verlorenen Legion   [Murkmire]</v>
      </c>
    </row>
    <row r="358" spans="1:53" x14ac:dyDescent="0.25">
      <c r="A358" s="12">
        <v>411</v>
      </c>
      <c r="B358" t="s">
        <v>1388</v>
      </c>
      <c r="C358" t="s">
        <v>1389</v>
      </c>
      <c r="D358" s="3">
        <f t="shared" si="30"/>
        <v>411</v>
      </c>
      <c r="G358" s="8" t="s">
        <v>1647</v>
      </c>
      <c r="I358" t="s">
        <v>97</v>
      </c>
      <c r="J358" t="s">
        <v>97</v>
      </c>
      <c r="K358">
        <v>-1</v>
      </c>
      <c r="L358">
        <v>-1</v>
      </c>
      <c r="M358">
        <v>-1</v>
      </c>
      <c r="N358">
        <v>0</v>
      </c>
      <c r="O358" s="70" t="s">
        <v>728</v>
      </c>
      <c r="P358" s="3">
        <f>IF(AND(G358&lt;&gt;"LIBSETS_SETTYPE_BATTLEGROUND",G358&lt;&gt;"LIBSETS_SETTYPE_SPECIAL",G358&lt;&gt;"LIBSETS_SETTYPE_MYTHIC"), IF(Q358&lt;&gt;"",VLOOKUP(Q358,'ESO zone constants'!$D$2:$H$4950,5,FALSE),""),"")</f>
        <v>1082</v>
      </c>
      <c r="Q358" t="str">
        <f>IF(OR(K358="",K358&lt;=0,ISERROR(K358)),IF(AND(O358&lt;&gt;"",NOT(ISERROR(O358))),O358, ""),VLOOKUP(K358,'ESO wayshrine node constants'!$A$3:$D$10003,4,FALSE))</f>
        <v>Blackrose Prison</v>
      </c>
      <c r="S358" s="19" t="str">
        <f>IF(AND(R358&lt;&gt;"",NOT(ISERROR(R358))),R358,IF(P358&lt;&gt;"",IF(NOT(ISERROR(VLOOKUP(P358,'ESO Dungeon constants'!$D$3:$H$9999,5,FALSE))),VLOOKUP(P358,'ESO Dungeon constants'!$D$3:$I$9999,6,FALSE),VLOOKUP(P358,'ESO zone constants'!$H$2:$K$9984,4,FALSE)),""))</f>
        <v>DLC_MURKMIRE</v>
      </c>
      <c r="T358" s="3" t="str">
        <f>IF(S358&lt;&gt;"",VLOOKUP(S358,'LibSets constants'!$B$4:$C$1000,2,FALSE),"")</f>
        <v>Murkmire</v>
      </c>
      <c r="U358" s="33" t="s">
        <v>1738</v>
      </c>
      <c r="V358" s="3" t="str">
        <f>IF(U358&lt;&gt;"",IF(U358&lt;&gt;"LIBSETS_DROP_MECHANIC_MONSTER_NAME",VLOOKUP(U358,'LibSets constants'!$I$4:$L$1000,3,FALSE),""),"")</f>
        <v>Arena stage chest</v>
      </c>
      <c r="W358" s="3" t="str">
        <f>IF(U358&lt;&gt;"",IF(U358&lt;&gt;"LIBSETS_DROP_MECHANIC_MONSTER_NAME",VLOOKUP(U358,'LibSets constants'!$I$4:$L$1000,4,FALSE),""),"")</f>
        <v>Arena-Phasen Schatztruhe</v>
      </c>
      <c r="X358" s="3" t="str">
        <f>IF(G358&lt;&gt;"LIBSETS_SETTYPE_BATTLEGROUND",IF(G358&lt;&gt;"LIBSETS_SETTYPE_SPECIAL",IF(Y358&lt;&gt;"",VLOOKUP(Y358,'ESO zone constants'!$D$2:$H$4950,5,FALSE),""),""),"")</f>
        <v/>
      </c>
      <c r="AA358" s="3" t="str">
        <f>IF(Z358&lt;&gt;"",IF(Z358&lt;&gt;"LIBSETS_DROP_MECHANIC_MONSTER_NAME",VLOOKUP(Z358,'LibSets constants'!$I$4:$L$1000,3,FALSE),""),"")</f>
        <v/>
      </c>
      <c r="AB358" s="3" t="str">
        <f>IF(Z358&lt;&gt;"",IF(Z358&lt;&gt;"LIBSETS_DROP_MECHANIC_MONSTER_NAME",VLOOKUP(Z358,'LibSets constants'!$I$4:$L$1000,4,FALSE),""),"")</f>
        <v/>
      </c>
      <c r="AC358" s="3" t="str">
        <f>IF(G358&lt;&gt;"LIBSETS_SETTYPE_BATTLEGROUND",IF(G358&lt;&gt;"LIBSETS_SETTYPE_SPECIAL",IF(AD358&lt;&gt;"",VLOOKUP(AD358,'ESO zone constants'!$D$2:$H$4950,5,FALSE),""),""),"")</f>
        <v/>
      </c>
      <c r="AF358" s="3" t="str">
        <f>IF(AE358&lt;&gt;"",IF(AE358&lt;&gt;"LIBSETS_DROP_MECHANIC_MONSTER_NAME",VLOOKUP(AE358,'LibSets constants'!$I$4:$L$1000,3,FALSE),""),"")</f>
        <v/>
      </c>
      <c r="AG358" s="3" t="str">
        <f>IF(AE358&lt;&gt;"",IF(AE358&lt;&gt;"LIBSETS_DROP_MECHANIC_MONSTER_NAME",VLOOKUP(AE358,'LibSets constants'!$I$4:$L$1000,4,FALSE),""),"")</f>
        <v/>
      </c>
      <c r="AH358" s="3" t="str">
        <f>IF(G358&lt;&gt;"LIBSETS_SETTYPE_BATTLEGROUND",IF(G358&lt;&gt;"LIBSETS_SETTYPE_SPECIAL",IF(AI358&lt;&gt;"",VLOOKUP(AI358,'ESO zone constants'!$D$2:$H$4950,5,FALSE),""),""),"")</f>
        <v/>
      </c>
      <c r="AK358" s="3" t="str">
        <f>IF(AJ358&lt;&gt;"",IF(AJ358&lt;&gt;"LIBSETS_DROP_MECHANIC_MONSTER_NAME",VLOOKUP(AJ358,'LibSets constants'!$I$4:$L$1000,3,FALSE),""),"")</f>
        <v/>
      </c>
      <c r="AL358" s="3" t="str">
        <f>IF(AJ358&lt;&gt;"",IF(AJ358&lt;&gt;"LIBSETS_DROP_MECHANIC_MONSTER_NAME",VLOOKUP(AJ358,'LibSets constants'!$I$4:$L$1000,4,FALSE),""),"")</f>
        <v/>
      </c>
      <c r="AM358" s="3" t="str">
        <f>IF(G358&lt;&gt;"LIBSETS_SETTYPE_BATTLEGROUND",IF(G358&lt;&gt;"LIBSETS_SETTYPE_SPECIAL",IF(AN358&lt;&gt;"",VLOOKUP(AN358,'ESO zone constants'!$D$2:$H$4950,5,FALSE),""),""),"")</f>
        <v/>
      </c>
      <c r="AP358" s="3" t="str">
        <f>IF(AO358&lt;&gt;"",IF(AO358&lt;&gt;"LIBSETS_DROP_MECHANIC_MONSTER_NAME",VLOOKUP(AO358,'LibSets constants'!$I$4:$L$1000,3,FALSE),""),"")</f>
        <v/>
      </c>
      <c r="AQ358" s="3" t="str">
        <f>IF(AO358&lt;&gt;"",IF(AO358&lt;&gt;"LIBSETS_DROP_MECHANIC_MONSTER_NAME",VLOOKUP(AO358,'LibSets constants'!$I$4:$L$1000,4,FALSE),""),"")</f>
        <v/>
      </c>
      <c r="AR358" s="3" t="str">
        <f>IF(G358&lt;&gt;"LIBSETS_SETTYPE_BATTLEGROUND",IF(G358&lt;&gt;"LIBSETS_SETTYPE_SPECIAL",IF(AS358&lt;&gt;"",VLOOKUP(AS358,'ESO zone constants'!$D$2:$H$4950,5,FALSE),""),""),"")</f>
        <v/>
      </c>
      <c r="AU358" s="3" t="str">
        <f>IF(AT358&lt;&gt;"",IF(AT358&lt;&gt;"LIBSETS_DROP_MECHANIC_MONSTER_NAME",VLOOKUP(AT358,'LibSets constants'!$I$4:$L$1000,3,FALSE),""),"")</f>
        <v/>
      </c>
      <c r="AV358" s="3" t="str">
        <f>IF(AT358&lt;&gt;"",IF(AT358&lt;&gt;"LIBSETS_DROP_MECHANIC_MONSTER_NAME",VLOOKUP(AT358,'LibSets constants'!$I$4:$L$1000,4,FALSE),""),"")</f>
        <v/>
      </c>
      <c r="AW358" s="21" t="str">
        <f t="shared" si="31"/>
        <v>[411] = {wayshrines={-1,-1,-1,}, dlcId=DLC_MURKMIRE</v>
      </c>
      <c r="AX358" s="21" t="str">
        <f t="shared" si="32"/>
        <v>, zoneIds={1082}, veteran=false</v>
      </c>
      <c r="AY358" s="21" t="str">
        <f t="shared" si="33"/>
        <v>, setType=LIBSETS_SETTYPE_ARENA</v>
      </c>
      <c r="AZ358" s="21" t="str">
        <f t="shared" si="34"/>
        <v>, dropMechanic={LIBSETS_DROP_MECHANIC_ARENA_STAGE_CHEST}},</v>
      </c>
      <c r="BA358" s="21" t="str">
        <f t="shared" si="35"/>
        <v xml:space="preserve"> --Gallant Charge / Galanter Ansturm   [Blackrose Prison]</v>
      </c>
    </row>
    <row r="359" spans="1:53" x14ac:dyDescent="0.25">
      <c r="A359" s="12">
        <v>412</v>
      </c>
      <c r="B359" t="s">
        <v>1390</v>
      </c>
      <c r="C359" t="s">
        <v>1391</v>
      </c>
      <c r="D359" s="3">
        <f t="shared" si="30"/>
        <v>412</v>
      </c>
      <c r="G359" s="8" t="s">
        <v>1647</v>
      </c>
      <c r="I359" t="s">
        <v>97</v>
      </c>
      <c r="J359" t="s">
        <v>97</v>
      </c>
      <c r="K359">
        <v>-1</v>
      </c>
      <c r="L359">
        <v>-1</v>
      </c>
      <c r="M359">
        <v>-1</v>
      </c>
      <c r="N359">
        <v>0</v>
      </c>
      <c r="O359" s="70" t="s">
        <v>728</v>
      </c>
      <c r="P359" s="3">
        <f>IF(AND(G359&lt;&gt;"LIBSETS_SETTYPE_BATTLEGROUND",G359&lt;&gt;"LIBSETS_SETTYPE_SPECIAL",G359&lt;&gt;"LIBSETS_SETTYPE_MYTHIC"), IF(Q359&lt;&gt;"",VLOOKUP(Q359,'ESO zone constants'!$D$2:$H$4950,5,FALSE),""),"")</f>
        <v>1082</v>
      </c>
      <c r="Q359" t="str">
        <f>IF(OR(K359="",K359&lt;=0,ISERROR(K359)),IF(AND(O359&lt;&gt;"",NOT(ISERROR(O359))),O359, ""),VLOOKUP(K359,'ESO wayshrine node constants'!$A$3:$D$10003,4,FALSE))</f>
        <v>Blackrose Prison</v>
      </c>
      <c r="S359" s="19" t="str">
        <f>IF(AND(R359&lt;&gt;"",NOT(ISERROR(R359))),R359,IF(P359&lt;&gt;"",IF(NOT(ISERROR(VLOOKUP(P359,'ESO Dungeon constants'!$D$3:$H$9999,5,FALSE))),VLOOKUP(P359,'ESO Dungeon constants'!$D$3:$I$9999,6,FALSE),VLOOKUP(P359,'ESO zone constants'!$H$2:$K$9984,4,FALSE)),""))</f>
        <v>DLC_MURKMIRE</v>
      </c>
      <c r="T359" s="3" t="str">
        <f>IF(S359&lt;&gt;"",VLOOKUP(S359,'LibSets constants'!$B$4:$C$1000,2,FALSE),"")</f>
        <v>Murkmire</v>
      </c>
      <c r="U359" s="33" t="s">
        <v>1738</v>
      </c>
      <c r="V359" s="3" t="str">
        <f>IF(U359&lt;&gt;"",IF(U359&lt;&gt;"LIBSETS_DROP_MECHANIC_MONSTER_NAME",VLOOKUP(U359,'LibSets constants'!$I$4:$L$1000,3,FALSE),""),"")</f>
        <v>Arena stage chest</v>
      </c>
      <c r="W359" s="3" t="str">
        <f>IF(U359&lt;&gt;"",IF(U359&lt;&gt;"LIBSETS_DROP_MECHANIC_MONSTER_NAME",VLOOKUP(U359,'LibSets constants'!$I$4:$L$1000,4,FALSE),""),"")</f>
        <v>Arena-Phasen Schatztruhe</v>
      </c>
      <c r="X359" s="3" t="str">
        <f>IF(G359&lt;&gt;"LIBSETS_SETTYPE_BATTLEGROUND",IF(G359&lt;&gt;"LIBSETS_SETTYPE_SPECIAL",IF(Y359&lt;&gt;"",VLOOKUP(Y359,'ESO zone constants'!$D$2:$H$4950,5,FALSE),""),""),"")</f>
        <v/>
      </c>
      <c r="AA359" s="3" t="str">
        <f>IF(Z359&lt;&gt;"",IF(Z359&lt;&gt;"LIBSETS_DROP_MECHANIC_MONSTER_NAME",VLOOKUP(Z359,'LibSets constants'!$I$4:$L$1000,3,FALSE),""),"")</f>
        <v/>
      </c>
      <c r="AB359" s="3" t="str">
        <f>IF(Z359&lt;&gt;"",IF(Z359&lt;&gt;"LIBSETS_DROP_MECHANIC_MONSTER_NAME",VLOOKUP(Z359,'LibSets constants'!$I$4:$L$1000,4,FALSE),""),"")</f>
        <v/>
      </c>
      <c r="AC359" s="3" t="str">
        <f>IF(G359&lt;&gt;"LIBSETS_SETTYPE_BATTLEGROUND",IF(G359&lt;&gt;"LIBSETS_SETTYPE_SPECIAL",IF(AD359&lt;&gt;"",VLOOKUP(AD359,'ESO zone constants'!$D$2:$H$4950,5,FALSE),""),""),"")</f>
        <v/>
      </c>
      <c r="AF359" s="3" t="str">
        <f>IF(AE359&lt;&gt;"",IF(AE359&lt;&gt;"LIBSETS_DROP_MECHANIC_MONSTER_NAME",VLOOKUP(AE359,'LibSets constants'!$I$4:$L$1000,3,FALSE),""),"")</f>
        <v/>
      </c>
      <c r="AG359" s="3" t="str">
        <f>IF(AE359&lt;&gt;"",IF(AE359&lt;&gt;"LIBSETS_DROP_MECHANIC_MONSTER_NAME",VLOOKUP(AE359,'LibSets constants'!$I$4:$L$1000,4,FALSE),""),"")</f>
        <v/>
      </c>
      <c r="AH359" s="3" t="str">
        <f>IF(G359&lt;&gt;"LIBSETS_SETTYPE_BATTLEGROUND",IF(G359&lt;&gt;"LIBSETS_SETTYPE_SPECIAL",IF(AI359&lt;&gt;"",VLOOKUP(AI359,'ESO zone constants'!$D$2:$H$4950,5,FALSE),""),""),"")</f>
        <v/>
      </c>
      <c r="AK359" s="3" t="str">
        <f>IF(AJ359&lt;&gt;"",IF(AJ359&lt;&gt;"LIBSETS_DROP_MECHANIC_MONSTER_NAME",VLOOKUP(AJ359,'LibSets constants'!$I$4:$L$1000,3,FALSE),""),"")</f>
        <v/>
      </c>
      <c r="AL359" s="3" t="str">
        <f>IF(AJ359&lt;&gt;"",IF(AJ359&lt;&gt;"LIBSETS_DROP_MECHANIC_MONSTER_NAME",VLOOKUP(AJ359,'LibSets constants'!$I$4:$L$1000,4,FALSE),""),"")</f>
        <v/>
      </c>
      <c r="AM359" s="3" t="str">
        <f>IF(G359&lt;&gt;"LIBSETS_SETTYPE_BATTLEGROUND",IF(G359&lt;&gt;"LIBSETS_SETTYPE_SPECIAL",IF(AN359&lt;&gt;"",VLOOKUP(AN359,'ESO zone constants'!$D$2:$H$4950,5,FALSE),""),""),"")</f>
        <v/>
      </c>
      <c r="AP359" s="3" t="str">
        <f>IF(AO359&lt;&gt;"",IF(AO359&lt;&gt;"LIBSETS_DROP_MECHANIC_MONSTER_NAME",VLOOKUP(AO359,'LibSets constants'!$I$4:$L$1000,3,FALSE),""),"")</f>
        <v/>
      </c>
      <c r="AQ359" s="3" t="str">
        <f>IF(AO359&lt;&gt;"",IF(AO359&lt;&gt;"LIBSETS_DROP_MECHANIC_MONSTER_NAME",VLOOKUP(AO359,'LibSets constants'!$I$4:$L$1000,4,FALSE),""),"")</f>
        <v/>
      </c>
      <c r="AR359" s="3" t="str">
        <f>IF(G359&lt;&gt;"LIBSETS_SETTYPE_BATTLEGROUND",IF(G359&lt;&gt;"LIBSETS_SETTYPE_SPECIAL",IF(AS359&lt;&gt;"",VLOOKUP(AS359,'ESO zone constants'!$D$2:$H$4950,5,FALSE),""),""),"")</f>
        <v/>
      </c>
      <c r="AU359" s="3" t="str">
        <f>IF(AT359&lt;&gt;"",IF(AT359&lt;&gt;"LIBSETS_DROP_MECHANIC_MONSTER_NAME",VLOOKUP(AT359,'LibSets constants'!$I$4:$L$1000,3,FALSE),""),"")</f>
        <v/>
      </c>
      <c r="AV359" s="3" t="str">
        <f>IF(AT359&lt;&gt;"",IF(AT359&lt;&gt;"LIBSETS_DROP_MECHANIC_MONSTER_NAME",VLOOKUP(AT359,'LibSets constants'!$I$4:$L$1000,4,FALSE),""),"")</f>
        <v/>
      </c>
      <c r="AW359" s="21" t="str">
        <f t="shared" si="31"/>
        <v>[412] = {wayshrines={-1,-1,-1,}, dlcId=DLC_MURKMIRE</v>
      </c>
      <c r="AX359" s="21" t="str">
        <f t="shared" si="32"/>
        <v>, zoneIds={1082}, veteran=false</v>
      </c>
      <c r="AY359" s="21" t="str">
        <f t="shared" si="33"/>
        <v>, setType=LIBSETS_SETTYPE_ARENA</v>
      </c>
      <c r="AZ359" s="21" t="str">
        <f t="shared" si="34"/>
        <v>, dropMechanic={LIBSETS_DROP_MECHANIC_ARENA_STAGE_CHEST}},</v>
      </c>
      <c r="BA359" s="21" t="str">
        <f t="shared" si="35"/>
        <v xml:space="preserve"> --Radial Uppercut / Rundum-Aufwärtsschnitt   [Blackrose Prison]</v>
      </c>
    </row>
    <row r="360" spans="1:53" x14ac:dyDescent="0.25">
      <c r="A360" s="12">
        <v>413</v>
      </c>
      <c r="B360" t="s">
        <v>1392</v>
      </c>
      <c r="C360" t="s">
        <v>1393</v>
      </c>
      <c r="D360" s="3">
        <f t="shared" si="30"/>
        <v>413</v>
      </c>
      <c r="G360" s="8" t="s">
        <v>1647</v>
      </c>
      <c r="I360" t="s">
        <v>97</v>
      </c>
      <c r="J360" t="s">
        <v>97</v>
      </c>
      <c r="K360">
        <v>-1</v>
      </c>
      <c r="L360">
        <v>-1</v>
      </c>
      <c r="M360">
        <v>-1</v>
      </c>
      <c r="N360">
        <v>0</v>
      </c>
      <c r="O360" s="70" t="s">
        <v>728</v>
      </c>
      <c r="P360" s="3">
        <f>IF(AND(G360&lt;&gt;"LIBSETS_SETTYPE_BATTLEGROUND",G360&lt;&gt;"LIBSETS_SETTYPE_SPECIAL",G360&lt;&gt;"LIBSETS_SETTYPE_MYTHIC"), IF(Q360&lt;&gt;"",VLOOKUP(Q360,'ESO zone constants'!$D$2:$H$4950,5,FALSE),""),"")</f>
        <v>1082</v>
      </c>
      <c r="Q360" t="str">
        <f>IF(OR(K360="",K360&lt;=0,ISERROR(K360)),IF(AND(O360&lt;&gt;"",NOT(ISERROR(O360))),O360, ""),VLOOKUP(K360,'ESO wayshrine node constants'!$A$3:$D$10003,4,FALSE))</f>
        <v>Blackrose Prison</v>
      </c>
      <c r="S360" s="19" t="str">
        <f>IF(AND(R360&lt;&gt;"",NOT(ISERROR(R360))),R360,IF(P360&lt;&gt;"",IF(NOT(ISERROR(VLOOKUP(P360,'ESO Dungeon constants'!$D$3:$H$9999,5,FALSE))),VLOOKUP(P360,'ESO Dungeon constants'!$D$3:$I$9999,6,FALSE),VLOOKUP(P360,'ESO zone constants'!$H$2:$K$9984,4,FALSE)),""))</f>
        <v>DLC_MURKMIRE</v>
      </c>
      <c r="T360" s="3" t="str">
        <f>IF(S360&lt;&gt;"",VLOOKUP(S360,'LibSets constants'!$B$4:$C$1000,2,FALSE),"")</f>
        <v>Murkmire</v>
      </c>
      <c r="U360" s="33" t="s">
        <v>1738</v>
      </c>
      <c r="V360" s="3" t="str">
        <f>IF(U360&lt;&gt;"",IF(U360&lt;&gt;"LIBSETS_DROP_MECHANIC_MONSTER_NAME",VLOOKUP(U360,'LibSets constants'!$I$4:$L$1000,3,FALSE),""),"")</f>
        <v>Arena stage chest</v>
      </c>
      <c r="W360" s="3" t="str">
        <f>IF(U360&lt;&gt;"",IF(U360&lt;&gt;"LIBSETS_DROP_MECHANIC_MONSTER_NAME",VLOOKUP(U360,'LibSets constants'!$I$4:$L$1000,4,FALSE),""),"")</f>
        <v>Arena-Phasen Schatztruhe</v>
      </c>
      <c r="X360" s="3" t="str">
        <f>IF(G360&lt;&gt;"LIBSETS_SETTYPE_BATTLEGROUND",IF(G360&lt;&gt;"LIBSETS_SETTYPE_SPECIAL",IF(Y360&lt;&gt;"",VLOOKUP(Y360,'ESO zone constants'!$D$2:$H$4950,5,FALSE),""),""),"")</f>
        <v/>
      </c>
      <c r="AA360" s="3" t="str">
        <f>IF(Z360&lt;&gt;"",IF(Z360&lt;&gt;"LIBSETS_DROP_MECHANIC_MONSTER_NAME",VLOOKUP(Z360,'LibSets constants'!$I$4:$L$1000,3,FALSE),""),"")</f>
        <v/>
      </c>
      <c r="AB360" s="3" t="str">
        <f>IF(Z360&lt;&gt;"",IF(Z360&lt;&gt;"LIBSETS_DROP_MECHANIC_MONSTER_NAME",VLOOKUP(Z360,'LibSets constants'!$I$4:$L$1000,4,FALSE),""),"")</f>
        <v/>
      </c>
      <c r="AC360" s="3" t="str">
        <f>IF(G360&lt;&gt;"LIBSETS_SETTYPE_BATTLEGROUND",IF(G360&lt;&gt;"LIBSETS_SETTYPE_SPECIAL",IF(AD360&lt;&gt;"",VLOOKUP(AD360,'ESO zone constants'!$D$2:$H$4950,5,FALSE),""),""),"")</f>
        <v/>
      </c>
      <c r="AF360" s="3" t="str">
        <f>IF(AE360&lt;&gt;"",IF(AE360&lt;&gt;"LIBSETS_DROP_MECHANIC_MONSTER_NAME",VLOOKUP(AE360,'LibSets constants'!$I$4:$L$1000,3,FALSE),""),"")</f>
        <v/>
      </c>
      <c r="AG360" s="3" t="str">
        <f>IF(AE360&lt;&gt;"",IF(AE360&lt;&gt;"LIBSETS_DROP_MECHANIC_MONSTER_NAME",VLOOKUP(AE360,'LibSets constants'!$I$4:$L$1000,4,FALSE),""),"")</f>
        <v/>
      </c>
      <c r="AH360" s="3" t="str">
        <f>IF(G360&lt;&gt;"LIBSETS_SETTYPE_BATTLEGROUND",IF(G360&lt;&gt;"LIBSETS_SETTYPE_SPECIAL",IF(AI360&lt;&gt;"",VLOOKUP(AI360,'ESO zone constants'!$D$2:$H$4950,5,FALSE),""),""),"")</f>
        <v/>
      </c>
      <c r="AK360" s="3" t="str">
        <f>IF(AJ360&lt;&gt;"",IF(AJ360&lt;&gt;"LIBSETS_DROP_MECHANIC_MONSTER_NAME",VLOOKUP(AJ360,'LibSets constants'!$I$4:$L$1000,3,FALSE),""),"")</f>
        <v/>
      </c>
      <c r="AL360" s="3" t="str">
        <f>IF(AJ360&lt;&gt;"",IF(AJ360&lt;&gt;"LIBSETS_DROP_MECHANIC_MONSTER_NAME",VLOOKUP(AJ360,'LibSets constants'!$I$4:$L$1000,4,FALSE),""),"")</f>
        <v/>
      </c>
      <c r="AM360" s="3" t="str">
        <f>IF(G360&lt;&gt;"LIBSETS_SETTYPE_BATTLEGROUND",IF(G360&lt;&gt;"LIBSETS_SETTYPE_SPECIAL",IF(AN360&lt;&gt;"",VLOOKUP(AN360,'ESO zone constants'!$D$2:$H$4950,5,FALSE),""),""),"")</f>
        <v/>
      </c>
      <c r="AP360" s="3" t="str">
        <f>IF(AO360&lt;&gt;"",IF(AO360&lt;&gt;"LIBSETS_DROP_MECHANIC_MONSTER_NAME",VLOOKUP(AO360,'LibSets constants'!$I$4:$L$1000,3,FALSE),""),"")</f>
        <v/>
      </c>
      <c r="AQ360" s="3" t="str">
        <f>IF(AO360&lt;&gt;"",IF(AO360&lt;&gt;"LIBSETS_DROP_MECHANIC_MONSTER_NAME",VLOOKUP(AO360,'LibSets constants'!$I$4:$L$1000,4,FALSE),""),"")</f>
        <v/>
      </c>
      <c r="AR360" s="3" t="str">
        <f>IF(G360&lt;&gt;"LIBSETS_SETTYPE_BATTLEGROUND",IF(G360&lt;&gt;"LIBSETS_SETTYPE_SPECIAL",IF(AS360&lt;&gt;"",VLOOKUP(AS360,'ESO zone constants'!$D$2:$H$4950,5,FALSE),""),""),"")</f>
        <v/>
      </c>
      <c r="AU360" s="3" t="str">
        <f>IF(AT360&lt;&gt;"",IF(AT360&lt;&gt;"LIBSETS_DROP_MECHANIC_MONSTER_NAME",VLOOKUP(AT360,'LibSets constants'!$I$4:$L$1000,3,FALSE),""),"")</f>
        <v/>
      </c>
      <c r="AV360" s="3" t="str">
        <f>IF(AT360&lt;&gt;"",IF(AT360&lt;&gt;"LIBSETS_DROP_MECHANIC_MONSTER_NAME",VLOOKUP(AT360,'LibSets constants'!$I$4:$L$1000,4,FALSE),""),"")</f>
        <v/>
      </c>
      <c r="AW360" s="21" t="str">
        <f t="shared" si="31"/>
        <v>[413] = {wayshrines={-1,-1,-1,}, dlcId=DLC_MURKMIRE</v>
      </c>
      <c r="AX360" s="21" t="str">
        <f t="shared" si="32"/>
        <v>, zoneIds={1082}, veteran=false</v>
      </c>
      <c r="AY360" s="21" t="str">
        <f t="shared" si="33"/>
        <v>, setType=LIBSETS_SETTYPE_ARENA</v>
      </c>
      <c r="AZ360" s="21" t="str">
        <f t="shared" si="34"/>
        <v>, dropMechanic={LIBSETS_DROP_MECHANIC_ARENA_STAGE_CHEST}},</v>
      </c>
      <c r="BA360" s="21" t="str">
        <f t="shared" si="35"/>
        <v xml:space="preserve"> --Spectral Cloak / Spektraler Mantel   [Blackrose Prison]</v>
      </c>
    </row>
    <row r="361" spans="1:53" x14ac:dyDescent="0.25">
      <c r="A361" s="12">
        <v>414</v>
      </c>
      <c r="B361" t="s">
        <v>1394</v>
      </c>
      <c r="C361" t="s">
        <v>1395</v>
      </c>
      <c r="D361" s="3">
        <f t="shared" si="30"/>
        <v>414</v>
      </c>
      <c r="G361" s="8" t="s">
        <v>1647</v>
      </c>
      <c r="I361" t="s">
        <v>97</v>
      </c>
      <c r="J361" t="s">
        <v>97</v>
      </c>
      <c r="K361">
        <v>-1</v>
      </c>
      <c r="L361">
        <v>-1</v>
      </c>
      <c r="M361">
        <v>-1</v>
      </c>
      <c r="N361">
        <v>0</v>
      </c>
      <c r="O361" s="70" t="s">
        <v>728</v>
      </c>
      <c r="P361" s="3">
        <f>IF(AND(G361&lt;&gt;"LIBSETS_SETTYPE_BATTLEGROUND",G361&lt;&gt;"LIBSETS_SETTYPE_SPECIAL",G361&lt;&gt;"LIBSETS_SETTYPE_MYTHIC"), IF(Q361&lt;&gt;"",VLOOKUP(Q361,'ESO zone constants'!$D$2:$H$4950,5,FALSE),""),"")</f>
        <v>1082</v>
      </c>
      <c r="Q361" t="str">
        <f>IF(OR(K361="",K361&lt;=0,ISERROR(K361)),IF(AND(O361&lt;&gt;"",NOT(ISERROR(O361))),O361, ""),VLOOKUP(K361,'ESO wayshrine node constants'!$A$3:$D$10003,4,FALSE))</f>
        <v>Blackrose Prison</v>
      </c>
      <c r="S361" s="19" t="str">
        <f>IF(AND(R361&lt;&gt;"",NOT(ISERROR(R361))),R361,IF(P361&lt;&gt;"",IF(NOT(ISERROR(VLOOKUP(P361,'ESO Dungeon constants'!$D$3:$H$9999,5,FALSE))),VLOOKUP(P361,'ESO Dungeon constants'!$D$3:$I$9999,6,FALSE),VLOOKUP(P361,'ESO zone constants'!$H$2:$K$9984,4,FALSE)),""))</f>
        <v>DLC_MURKMIRE</v>
      </c>
      <c r="T361" s="3" t="str">
        <f>IF(S361&lt;&gt;"",VLOOKUP(S361,'LibSets constants'!$B$4:$C$1000,2,FALSE),"")</f>
        <v>Murkmire</v>
      </c>
      <c r="U361" s="33" t="s">
        <v>1738</v>
      </c>
      <c r="V361" s="44" t="str">
        <f>IF(U361&lt;&gt;"",IF(U361&lt;&gt;"LIBSETS_DROP_MECHANIC_MONSTER_NAME",VLOOKUP(U361,'LibSets constants'!$I$4:$L$1000,3,FALSE),""),"")</f>
        <v>Arena stage chest</v>
      </c>
      <c r="W361" s="44" t="str">
        <f>IF(U361&lt;&gt;"",IF(U361&lt;&gt;"LIBSETS_DROP_MECHANIC_MONSTER_NAME",VLOOKUP(U361,'LibSets constants'!$I$4:$L$1000,4,FALSE),""),"")</f>
        <v>Arena-Phasen Schatztruhe</v>
      </c>
      <c r="X361" s="3" t="str">
        <f>IF(G361&lt;&gt;"LIBSETS_SETTYPE_BATTLEGROUND",IF(G361&lt;&gt;"LIBSETS_SETTYPE_SPECIAL",IF(Y361&lt;&gt;"",VLOOKUP(Y361,'ESO zone constants'!$D$2:$H$4950,5,FALSE),""),""),"")</f>
        <v/>
      </c>
      <c r="Z361" s="45"/>
      <c r="AA361" s="44" t="str">
        <f>IF(Z361&lt;&gt;"",IF(Z361&lt;&gt;"LIBSETS_DROP_MECHANIC_MONSTER_NAME",VLOOKUP(Z361,'LibSets constants'!$I$4:$L$1000,3,FALSE),""),"")</f>
        <v/>
      </c>
      <c r="AB361" s="44" t="str">
        <f>IF(Z361&lt;&gt;"",IF(Z361&lt;&gt;"LIBSETS_DROP_MECHANIC_MONSTER_NAME",VLOOKUP(Z361,'LibSets constants'!$I$4:$L$1000,4,FALSE),""),"")</f>
        <v/>
      </c>
      <c r="AC361" s="3" t="str">
        <f>IF(G361&lt;&gt;"LIBSETS_SETTYPE_BATTLEGROUND",IF(G361&lt;&gt;"LIBSETS_SETTYPE_SPECIAL",IF(AD361&lt;&gt;"",VLOOKUP(AD361,'ESO zone constants'!$D$2:$H$4950,5,FALSE),""),""),"")</f>
        <v/>
      </c>
      <c r="AE361" s="45"/>
      <c r="AF361" s="44" t="str">
        <f>IF(AE361&lt;&gt;"",IF(AE361&lt;&gt;"LIBSETS_DROP_MECHANIC_MONSTER_NAME",VLOOKUP(AE361,'LibSets constants'!$I$4:$L$1000,3,FALSE),""),"")</f>
        <v/>
      </c>
      <c r="AG361" s="44" t="str">
        <f>IF(AE361&lt;&gt;"",IF(AE361&lt;&gt;"LIBSETS_DROP_MECHANIC_MONSTER_NAME",VLOOKUP(AE361,'LibSets constants'!$I$4:$L$1000,4,FALSE),""),"")</f>
        <v/>
      </c>
      <c r="AH361" s="3" t="str">
        <f>IF(G361&lt;&gt;"LIBSETS_SETTYPE_BATTLEGROUND",IF(G361&lt;&gt;"LIBSETS_SETTYPE_SPECIAL",IF(AI361&lt;&gt;"",VLOOKUP(AI361,'ESO zone constants'!$D$2:$H$4950,5,FALSE),""),""),"")</f>
        <v/>
      </c>
      <c r="AJ361" s="45"/>
      <c r="AK361" s="44" t="str">
        <f>IF(AJ361&lt;&gt;"",IF(AJ361&lt;&gt;"LIBSETS_DROP_MECHANIC_MONSTER_NAME",VLOOKUP(AJ361,'LibSets constants'!$I$4:$L$1000,3,FALSE),""),"")</f>
        <v/>
      </c>
      <c r="AL361" s="44" t="str">
        <f>IF(AJ361&lt;&gt;"",IF(AJ361&lt;&gt;"LIBSETS_DROP_MECHANIC_MONSTER_NAME",VLOOKUP(AJ361,'LibSets constants'!$I$4:$L$1000,4,FALSE),""),"")</f>
        <v/>
      </c>
      <c r="AM361" s="3" t="str">
        <f>IF(G361&lt;&gt;"LIBSETS_SETTYPE_BATTLEGROUND",IF(G361&lt;&gt;"LIBSETS_SETTYPE_SPECIAL",IF(AN361&lt;&gt;"",VLOOKUP(AN361,'ESO zone constants'!$D$2:$H$4950,5,FALSE),""),""),"")</f>
        <v/>
      </c>
      <c r="AO361" s="45"/>
      <c r="AP361" s="44" t="str">
        <f>IF(AO361&lt;&gt;"",IF(AO361&lt;&gt;"LIBSETS_DROP_MECHANIC_MONSTER_NAME",VLOOKUP(AO361,'LibSets constants'!$I$4:$L$1000,3,FALSE),""),"")</f>
        <v/>
      </c>
      <c r="AQ361" s="44" t="str">
        <f>IF(AO361&lt;&gt;"",IF(AO361&lt;&gt;"LIBSETS_DROP_MECHANIC_MONSTER_NAME",VLOOKUP(AO361,'LibSets constants'!$I$4:$L$1000,4,FALSE),""),"")</f>
        <v/>
      </c>
      <c r="AR361" s="3" t="str">
        <f>IF(G361&lt;&gt;"LIBSETS_SETTYPE_BATTLEGROUND",IF(G361&lt;&gt;"LIBSETS_SETTYPE_SPECIAL",IF(AS361&lt;&gt;"",VLOOKUP(AS361,'ESO zone constants'!$D$2:$H$4950,5,FALSE),""),""),"")</f>
        <v/>
      </c>
      <c r="AT361" s="45"/>
      <c r="AU361" s="44" t="str">
        <f>IF(AT361&lt;&gt;"",IF(AT361&lt;&gt;"LIBSETS_DROP_MECHANIC_MONSTER_NAME",VLOOKUP(AT361,'LibSets constants'!$I$4:$L$1000,3,FALSE),""),"")</f>
        <v/>
      </c>
      <c r="AV361" s="44" t="str">
        <f>IF(AT361&lt;&gt;"",IF(AT361&lt;&gt;"LIBSETS_DROP_MECHANIC_MONSTER_NAME",VLOOKUP(AT361,'LibSets constants'!$I$4:$L$1000,4,FALSE),""),"")</f>
        <v/>
      </c>
      <c r="AW361" s="21" t="str">
        <f t="shared" si="31"/>
        <v>[414] = {wayshrines={-1,-1,-1,}, dlcId=DLC_MURKMIRE</v>
      </c>
      <c r="AX361" s="21" t="str">
        <f t="shared" si="32"/>
        <v>, zoneIds={1082}, veteran=false</v>
      </c>
      <c r="AY361" s="21" t="str">
        <f t="shared" si="33"/>
        <v>, setType=LIBSETS_SETTYPE_ARENA</v>
      </c>
      <c r="AZ361" s="21" t="str">
        <f t="shared" si="34"/>
        <v>, dropMechanic={LIBSETS_DROP_MECHANIC_ARENA_STAGE_CHEST}},</v>
      </c>
      <c r="BA361" s="21" t="str">
        <f t="shared" si="35"/>
        <v xml:space="preserve"> --Virulent Shot / Virulenter Schuss   [Blackrose Prison]</v>
      </c>
    </row>
    <row r="362" spans="1:53" x14ac:dyDescent="0.25">
      <c r="A362" s="12">
        <v>415</v>
      </c>
      <c r="B362" t="s">
        <v>1396</v>
      </c>
      <c r="C362" t="s">
        <v>1397</v>
      </c>
      <c r="D362" s="3">
        <f t="shared" si="30"/>
        <v>415</v>
      </c>
      <c r="G362" s="8" t="s">
        <v>1647</v>
      </c>
      <c r="I362" t="s">
        <v>97</v>
      </c>
      <c r="J362" t="s">
        <v>97</v>
      </c>
      <c r="K362">
        <v>-1</v>
      </c>
      <c r="L362">
        <v>-1</v>
      </c>
      <c r="M362">
        <v>-1</v>
      </c>
      <c r="N362">
        <v>0</v>
      </c>
      <c r="O362" s="70" t="s">
        <v>728</v>
      </c>
      <c r="P362" s="3">
        <f>IF(AND(G362&lt;&gt;"LIBSETS_SETTYPE_BATTLEGROUND",G362&lt;&gt;"LIBSETS_SETTYPE_SPECIAL",G362&lt;&gt;"LIBSETS_SETTYPE_MYTHIC"), IF(Q362&lt;&gt;"",VLOOKUP(Q362,'ESO zone constants'!$D$2:$H$4950,5,FALSE),""),"")</f>
        <v>1082</v>
      </c>
      <c r="Q362" t="str">
        <f>IF(OR(K362="",K362&lt;=0,ISERROR(K362)),IF(AND(O362&lt;&gt;"",NOT(ISERROR(O362))),O362, ""),VLOOKUP(K362,'ESO wayshrine node constants'!$A$3:$D$10003,4,FALSE))</f>
        <v>Blackrose Prison</v>
      </c>
      <c r="S362" s="19" t="str">
        <f>IF(AND(R362&lt;&gt;"",NOT(ISERROR(R362))),R362,IF(P362&lt;&gt;"",IF(NOT(ISERROR(VLOOKUP(P362,'ESO Dungeon constants'!$D$3:$H$9999,5,FALSE))),VLOOKUP(P362,'ESO Dungeon constants'!$D$3:$I$9999,6,FALSE),VLOOKUP(P362,'ESO zone constants'!$H$2:$K$9984,4,FALSE)),""))</f>
        <v>DLC_MURKMIRE</v>
      </c>
      <c r="T362" s="3" t="str">
        <f>IF(S362&lt;&gt;"",VLOOKUP(S362,'LibSets constants'!$B$4:$C$1000,2,FALSE),"")</f>
        <v>Murkmire</v>
      </c>
      <c r="U362" s="33" t="s">
        <v>1738</v>
      </c>
      <c r="V362" s="3" t="str">
        <f>IF(U362&lt;&gt;"",IF(U362&lt;&gt;"LIBSETS_DROP_MECHANIC_MONSTER_NAME",VLOOKUP(U362,'LibSets constants'!$I$4:$L$1000,3,FALSE),""),"")</f>
        <v>Arena stage chest</v>
      </c>
      <c r="W362" s="3" t="str">
        <f>IF(U362&lt;&gt;"",IF(U362&lt;&gt;"LIBSETS_DROP_MECHANIC_MONSTER_NAME",VLOOKUP(U362,'LibSets constants'!$I$4:$L$1000,4,FALSE),""),"")</f>
        <v>Arena-Phasen Schatztruhe</v>
      </c>
      <c r="X362" s="3" t="str">
        <f>IF(G362&lt;&gt;"LIBSETS_SETTYPE_BATTLEGROUND",IF(G362&lt;&gt;"LIBSETS_SETTYPE_SPECIAL",IF(Y362&lt;&gt;"",VLOOKUP(Y362,'ESO zone constants'!$D$2:$H$4950,5,FALSE),""),""),"")</f>
        <v/>
      </c>
      <c r="AA362" s="3" t="str">
        <f>IF(Z362&lt;&gt;"",IF(Z362&lt;&gt;"LIBSETS_DROP_MECHANIC_MONSTER_NAME",VLOOKUP(Z362,'LibSets constants'!$I$4:$L$1000,3,FALSE),""),"")</f>
        <v/>
      </c>
      <c r="AB362" s="3" t="str">
        <f>IF(Z362&lt;&gt;"",IF(Z362&lt;&gt;"LIBSETS_DROP_MECHANIC_MONSTER_NAME",VLOOKUP(Z362,'LibSets constants'!$I$4:$L$1000,4,FALSE),""),"")</f>
        <v/>
      </c>
      <c r="AC362" s="3" t="str">
        <f>IF(G362&lt;&gt;"LIBSETS_SETTYPE_BATTLEGROUND",IF(G362&lt;&gt;"LIBSETS_SETTYPE_SPECIAL",IF(AD362&lt;&gt;"",VLOOKUP(AD362,'ESO zone constants'!$D$2:$H$4950,5,FALSE),""),""),"")</f>
        <v/>
      </c>
      <c r="AF362" s="3" t="str">
        <f>IF(AE362&lt;&gt;"",IF(AE362&lt;&gt;"LIBSETS_DROP_MECHANIC_MONSTER_NAME",VLOOKUP(AE362,'LibSets constants'!$I$4:$L$1000,3,FALSE),""),"")</f>
        <v/>
      </c>
      <c r="AG362" s="3" t="str">
        <f>IF(AE362&lt;&gt;"",IF(AE362&lt;&gt;"LIBSETS_DROP_MECHANIC_MONSTER_NAME",VLOOKUP(AE362,'LibSets constants'!$I$4:$L$1000,4,FALSE),""),"")</f>
        <v/>
      </c>
      <c r="AH362" s="3" t="str">
        <f>IF(G362&lt;&gt;"LIBSETS_SETTYPE_BATTLEGROUND",IF(G362&lt;&gt;"LIBSETS_SETTYPE_SPECIAL",IF(AI362&lt;&gt;"",VLOOKUP(AI362,'ESO zone constants'!$D$2:$H$4950,5,FALSE),""),""),"")</f>
        <v/>
      </c>
      <c r="AK362" s="3" t="str">
        <f>IF(AJ362&lt;&gt;"",IF(AJ362&lt;&gt;"LIBSETS_DROP_MECHANIC_MONSTER_NAME",VLOOKUP(AJ362,'LibSets constants'!$I$4:$L$1000,3,FALSE),""),"")</f>
        <v/>
      </c>
      <c r="AL362" s="3" t="str">
        <f>IF(AJ362&lt;&gt;"",IF(AJ362&lt;&gt;"LIBSETS_DROP_MECHANIC_MONSTER_NAME",VLOOKUP(AJ362,'LibSets constants'!$I$4:$L$1000,4,FALSE),""),"")</f>
        <v/>
      </c>
      <c r="AM362" s="3" t="str">
        <f>IF(G362&lt;&gt;"LIBSETS_SETTYPE_BATTLEGROUND",IF(G362&lt;&gt;"LIBSETS_SETTYPE_SPECIAL",IF(AN362&lt;&gt;"",VLOOKUP(AN362,'ESO zone constants'!$D$2:$H$4950,5,FALSE),""),""),"")</f>
        <v/>
      </c>
      <c r="AP362" s="3" t="str">
        <f>IF(AO362&lt;&gt;"",IF(AO362&lt;&gt;"LIBSETS_DROP_MECHANIC_MONSTER_NAME",VLOOKUP(AO362,'LibSets constants'!$I$4:$L$1000,3,FALSE),""),"")</f>
        <v/>
      </c>
      <c r="AQ362" s="3" t="str">
        <f>IF(AO362&lt;&gt;"",IF(AO362&lt;&gt;"LIBSETS_DROP_MECHANIC_MONSTER_NAME",VLOOKUP(AO362,'LibSets constants'!$I$4:$L$1000,4,FALSE),""),"")</f>
        <v/>
      </c>
      <c r="AR362" s="3" t="str">
        <f>IF(G362&lt;&gt;"LIBSETS_SETTYPE_BATTLEGROUND",IF(G362&lt;&gt;"LIBSETS_SETTYPE_SPECIAL",IF(AS362&lt;&gt;"",VLOOKUP(AS362,'ESO zone constants'!$D$2:$H$4950,5,FALSE),""),""),"")</f>
        <v/>
      </c>
      <c r="AU362" s="3" t="str">
        <f>IF(AT362&lt;&gt;"",IF(AT362&lt;&gt;"LIBSETS_DROP_MECHANIC_MONSTER_NAME",VLOOKUP(AT362,'LibSets constants'!$I$4:$L$1000,3,FALSE),""),"")</f>
        <v/>
      </c>
      <c r="AV362" s="3" t="str">
        <f>IF(AT362&lt;&gt;"",IF(AT362&lt;&gt;"LIBSETS_DROP_MECHANIC_MONSTER_NAME",VLOOKUP(AT362,'LibSets constants'!$I$4:$L$1000,4,FALSE),""),"")</f>
        <v/>
      </c>
      <c r="AW362" s="21" t="str">
        <f t="shared" si="31"/>
        <v>[415] = {wayshrines={-1,-1,-1,}, dlcId=DLC_MURKMIRE</v>
      </c>
      <c r="AX362" s="21" t="str">
        <f t="shared" si="32"/>
        <v>, zoneIds={1082}, veteran=false</v>
      </c>
      <c r="AY362" s="21" t="str">
        <f t="shared" si="33"/>
        <v>, setType=LIBSETS_SETTYPE_ARENA</v>
      </c>
      <c r="AZ362" s="21" t="str">
        <f t="shared" si="34"/>
        <v>, dropMechanic={LIBSETS_DROP_MECHANIC_ARENA_STAGE_CHEST}},</v>
      </c>
      <c r="BA362" s="21" t="str">
        <f t="shared" si="35"/>
        <v xml:space="preserve"> --Wild Impulse / Wilder Impuls   [Blackrose Prison]</v>
      </c>
    </row>
    <row r="363" spans="1:53" x14ac:dyDescent="0.25">
      <c r="A363" s="12">
        <v>416</v>
      </c>
      <c r="B363" t="s">
        <v>1398</v>
      </c>
      <c r="C363" t="s">
        <v>1399</v>
      </c>
      <c r="D363" s="3">
        <f t="shared" si="30"/>
        <v>416</v>
      </c>
      <c r="G363" s="8" t="s">
        <v>1647</v>
      </c>
      <c r="I363" t="s">
        <v>97</v>
      </c>
      <c r="J363" t="s">
        <v>97</v>
      </c>
      <c r="K363">
        <v>-1</v>
      </c>
      <c r="L363">
        <v>-1</v>
      </c>
      <c r="M363">
        <v>-1</v>
      </c>
      <c r="N363">
        <v>0</v>
      </c>
      <c r="O363" s="70" t="s">
        <v>728</v>
      </c>
      <c r="P363" s="3">
        <f>IF(AND(G363&lt;&gt;"LIBSETS_SETTYPE_BATTLEGROUND",G363&lt;&gt;"LIBSETS_SETTYPE_SPECIAL",G363&lt;&gt;"LIBSETS_SETTYPE_MYTHIC"), IF(Q363&lt;&gt;"",VLOOKUP(Q363,'ESO zone constants'!$D$2:$H$4950,5,FALSE),""),"")</f>
        <v>1082</v>
      </c>
      <c r="Q363" t="str">
        <f>IF(OR(K363="",K363&lt;=0,ISERROR(K363)),IF(AND(O363&lt;&gt;"",NOT(ISERROR(O363))),O363, ""),VLOOKUP(K363,'ESO wayshrine node constants'!$A$3:$D$10003,4,FALSE))</f>
        <v>Blackrose Prison</v>
      </c>
      <c r="S363" s="19" t="str">
        <f>IF(AND(R363&lt;&gt;"",NOT(ISERROR(R363))),R363,IF(P363&lt;&gt;"",IF(NOT(ISERROR(VLOOKUP(P363,'ESO Dungeon constants'!$D$3:$H$9999,5,FALSE))),VLOOKUP(P363,'ESO Dungeon constants'!$D$3:$I$9999,6,FALSE),VLOOKUP(P363,'ESO zone constants'!$H$2:$K$9984,4,FALSE)),""))</f>
        <v>DLC_MURKMIRE</v>
      </c>
      <c r="T363" s="3" t="str">
        <f>IF(S363&lt;&gt;"",VLOOKUP(S363,'LibSets constants'!$B$4:$C$1000,2,FALSE),"")</f>
        <v>Murkmire</v>
      </c>
      <c r="U363" s="33" t="s">
        <v>1738</v>
      </c>
      <c r="V363" s="3" t="str">
        <f>IF(U363&lt;&gt;"",IF(U363&lt;&gt;"LIBSETS_DROP_MECHANIC_MONSTER_NAME",VLOOKUP(U363,'LibSets constants'!$I$4:$L$1000,3,FALSE),""),"")</f>
        <v>Arena stage chest</v>
      </c>
      <c r="W363" s="3" t="str">
        <f>IF(U363&lt;&gt;"",IF(U363&lt;&gt;"LIBSETS_DROP_MECHANIC_MONSTER_NAME",VLOOKUP(U363,'LibSets constants'!$I$4:$L$1000,4,FALSE),""),"")</f>
        <v>Arena-Phasen Schatztruhe</v>
      </c>
      <c r="X363" s="3" t="str">
        <f>IF(G363&lt;&gt;"LIBSETS_SETTYPE_BATTLEGROUND",IF(G363&lt;&gt;"LIBSETS_SETTYPE_SPECIAL",IF(Y363&lt;&gt;"",VLOOKUP(Y363,'ESO zone constants'!$D$2:$H$4950,5,FALSE),""),""),"")</f>
        <v/>
      </c>
      <c r="AA363" s="3" t="str">
        <f>IF(Z363&lt;&gt;"",IF(Z363&lt;&gt;"LIBSETS_DROP_MECHANIC_MONSTER_NAME",VLOOKUP(Z363,'LibSets constants'!$I$4:$L$1000,3,FALSE),""),"")</f>
        <v/>
      </c>
      <c r="AB363" s="3" t="str">
        <f>IF(Z363&lt;&gt;"",IF(Z363&lt;&gt;"LIBSETS_DROP_MECHANIC_MONSTER_NAME",VLOOKUP(Z363,'LibSets constants'!$I$4:$L$1000,4,FALSE),""),"")</f>
        <v/>
      </c>
      <c r="AC363" s="3" t="str">
        <f>IF(G363&lt;&gt;"LIBSETS_SETTYPE_BATTLEGROUND",IF(G363&lt;&gt;"LIBSETS_SETTYPE_SPECIAL",IF(AD363&lt;&gt;"",VLOOKUP(AD363,'ESO zone constants'!$D$2:$H$4950,5,FALSE),""),""),"")</f>
        <v/>
      </c>
      <c r="AF363" s="3" t="str">
        <f>IF(AE363&lt;&gt;"",IF(AE363&lt;&gt;"LIBSETS_DROP_MECHANIC_MONSTER_NAME",VLOOKUP(AE363,'LibSets constants'!$I$4:$L$1000,3,FALSE),""),"")</f>
        <v/>
      </c>
      <c r="AG363" s="3" t="str">
        <f>IF(AE363&lt;&gt;"",IF(AE363&lt;&gt;"LIBSETS_DROP_MECHANIC_MONSTER_NAME",VLOOKUP(AE363,'LibSets constants'!$I$4:$L$1000,4,FALSE),""),"")</f>
        <v/>
      </c>
      <c r="AH363" s="3" t="str">
        <f>IF(G363&lt;&gt;"LIBSETS_SETTYPE_BATTLEGROUND",IF(G363&lt;&gt;"LIBSETS_SETTYPE_SPECIAL",IF(AI363&lt;&gt;"",VLOOKUP(AI363,'ESO zone constants'!$D$2:$H$4950,5,FALSE),""),""),"")</f>
        <v/>
      </c>
      <c r="AK363" s="3" t="str">
        <f>IF(AJ363&lt;&gt;"",IF(AJ363&lt;&gt;"LIBSETS_DROP_MECHANIC_MONSTER_NAME",VLOOKUP(AJ363,'LibSets constants'!$I$4:$L$1000,3,FALSE),""),"")</f>
        <v/>
      </c>
      <c r="AL363" s="3" t="str">
        <f>IF(AJ363&lt;&gt;"",IF(AJ363&lt;&gt;"LIBSETS_DROP_MECHANIC_MONSTER_NAME",VLOOKUP(AJ363,'LibSets constants'!$I$4:$L$1000,4,FALSE),""),"")</f>
        <v/>
      </c>
      <c r="AM363" s="3" t="str">
        <f>IF(G363&lt;&gt;"LIBSETS_SETTYPE_BATTLEGROUND",IF(G363&lt;&gt;"LIBSETS_SETTYPE_SPECIAL",IF(AN363&lt;&gt;"",VLOOKUP(AN363,'ESO zone constants'!$D$2:$H$4950,5,FALSE),""),""),"")</f>
        <v/>
      </c>
      <c r="AP363" s="3" t="str">
        <f>IF(AO363&lt;&gt;"",IF(AO363&lt;&gt;"LIBSETS_DROP_MECHANIC_MONSTER_NAME",VLOOKUP(AO363,'LibSets constants'!$I$4:$L$1000,3,FALSE),""),"")</f>
        <v/>
      </c>
      <c r="AQ363" s="3" t="str">
        <f>IF(AO363&lt;&gt;"",IF(AO363&lt;&gt;"LIBSETS_DROP_MECHANIC_MONSTER_NAME",VLOOKUP(AO363,'LibSets constants'!$I$4:$L$1000,4,FALSE),""),"")</f>
        <v/>
      </c>
      <c r="AR363" s="3" t="str">
        <f>IF(G363&lt;&gt;"LIBSETS_SETTYPE_BATTLEGROUND",IF(G363&lt;&gt;"LIBSETS_SETTYPE_SPECIAL",IF(AS363&lt;&gt;"",VLOOKUP(AS363,'ESO zone constants'!$D$2:$H$4950,5,FALSE),""),""),"")</f>
        <v/>
      </c>
      <c r="AU363" s="3" t="str">
        <f>IF(AT363&lt;&gt;"",IF(AT363&lt;&gt;"LIBSETS_DROP_MECHANIC_MONSTER_NAME",VLOOKUP(AT363,'LibSets constants'!$I$4:$L$1000,3,FALSE),""),"")</f>
        <v/>
      </c>
      <c r="AV363" s="3" t="str">
        <f>IF(AT363&lt;&gt;"",IF(AT363&lt;&gt;"LIBSETS_DROP_MECHANIC_MONSTER_NAME",VLOOKUP(AT363,'LibSets constants'!$I$4:$L$1000,4,FALSE),""),"")</f>
        <v/>
      </c>
      <c r="AW363" s="21" t="str">
        <f t="shared" si="31"/>
        <v>[416] = {wayshrines={-1,-1,-1,}, dlcId=DLC_MURKMIRE</v>
      </c>
      <c r="AX363" s="21" t="str">
        <f t="shared" si="32"/>
        <v>, zoneIds={1082}, veteran=false</v>
      </c>
      <c r="AY363" s="21" t="str">
        <f t="shared" si="33"/>
        <v>, setType=LIBSETS_SETTYPE_ARENA</v>
      </c>
      <c r="AZ363" s="21" t="str">
        <f t="shared" si="34"/>
        <v>, dropMechanic={LIBSETS_DROP_MECHANIC_ARENA_STAGE_CHEST}},</v>
      </c>
      <c r="BA363" s="21" t="str">
        <f t="shared" si="35"/>
        <v xml:space="preserve"> --Mender's Ward / Schutz des Pflegers   [Blackrose Prison]</v>
      </c>
    </row>
    <row r="364" spans="1:53" x14ac:dyDescent="0.25">
      <c r="A364" s="12">
        <v>417</v>
      </c>
      <c r="B364" t="s">
        <v>1400</v>
      </c>
      <c r="C364" t="s">
        <v>1401</v>
      </c>
      <c r="D364" s="3">
        <f t="shared" si="30"/>
        <v>417</v>
      </c>
      <c r="G364" s="8" t="s">
        <v>1650</v>
      </c>
      <c r="I364" t="s">
        <v>97</v>
      </c>
      <c r="J364" t="s">
        <v>97</v>
      </c>
      <c r="K364">
        <v>-1</v>
      </c>
      <c r="L364">
        <v>-1</v>
      </c>
      <c r="M364">
        <v>-1</v>
      </c>
      <c r="N364">
        <v>0</v>
      </c>
      <c r="O364" s="70" t="s">
        <v>131</v>
      </c>
      <c r="P364" s="3">
        <f>IF(AND(G364&lt;&gt;"LIBSETS_SETTYPE_BATTLEGROUND",G364&lt;&gt;"LIBSETS_SETTYPE_SPECIAL",G364&lt;&gt;"LIBSETS_SETTYPE_MYTHIC"), IF(Q364&lt;&gt;"",VLOOKUP(Q364,'ESO zone constants'!$D$2:$H$4950,5,FALSE),""),"")</f>
        <v>181</v>
      </c>
      <c r="Q364" t="str">
        <f>IF(OR(K364="",K364&lt;=0,ISERROR(K364)),IF(AND(O364&lt;&gt;"",NOT(ISERROR(O364))),O364, ""),VLOOKUP(K364,'ESO wayshrine node constants'!$A$3:$D$10003,4,FALSE))</f>
        <v>Cyrodiil</v>
      </c>
      <c r="S364" s="19" t="str">
        <f>IF(AND(R364&lt;&gt;"",NOT(ISERROR(R364))),R364,IF(P364&lt;&gt;"",IF(NOT(ISERROR(VLOOKUP(P364,'ESO Dungeon constants'!$D$3:$H$9999,5,FALSE))),VLOOKUP(P364,'ESO Dungeon constants'!$D$3:$I$9999,6,FALSE),VLOOKUP(P364,'ESO zone constants'!$H$2:$K$9984,4,FALSE)),""))</f>
        <v>DLC_BASE_GAME</v>
      </c>
      <c r="T364" s="3" t="str">
        <f>IF(S364&lt;&gt;"",VLOOKUP(S364,'LibSets constants'!$B$4:$C$1000,2,FALSE),"")</f>
        <v>Included in base game</v>
      </c>
      <c r="U364" s="33" t="s">
        <v>1723</v>
      </c>
      <c r="V364" s="3" t="str">
        <f>IF(U364&lt;&gt;"",IF(U364&lt;&gt;"LIBSETS_DROP_MECHANIC_MONSTER_NAME",VLOOKUP(U364,'LibSets constants'!$I$4:$L$1000,3,FALSE),""),"")</f>
        <v>Rewards for the worthy (Cyrodiil/Battleground mail)</v>
      </c>
      <c r="W364" s="3" t="str">
        <f>IF(U364&lt;&gt;"",IF(U364&lt;&gt;"LIBSETS_DROP_MECHANIC_MONSTER_NAME",VLOOKUP(U364,'LibSets constants'!$I$4:$L$1000,4,FALSE),""),"")</f>
        <v>Gerechter Lohn (Cyrodiil/Schlachtfeld Mail)</v>
      </c>
      <c r="X364" s="3" t="str">
        <f>IF(G364&lt;&gt;"LIBSETS_SETTYPE_BATTLEGROUND",IF(G364&lt;&gt;"LIBSETS_SETTYPE_SPECIAL",IF(Y364&lt;&gt;"",VLOOKUP(Y364,'ESO zone constants'!$D$2:$H$4950,5,FALSE),""),""),"")</f>
        <v/>
      </c>
      <c r="AA364" s="3" t="str">
        <f>IF(Z364&lt;&gt;"",IF(Z364&lt;&gt;"LIBSETS_DROP_MECHANIC_MONSTER_NAME",VLOOKUP(Z364,'LibSets constants'!$I$4:$L$1000,3,FALSE),""),"")</f>
        <v/>
      </c>
      <c r="AB364" s="3" t="str">
        <f>IF(Z364&lt;&gt;"",IF(Z364&lt;&gt;"LIBSETS_DROP_MECHANIC_MONSTER_NAME",VLOOKUP(Z364,'LibSets constants'!$I$4:$L$1000,4,FALSE),""),"")</f>
        <v/>
      </c>
      <c r="AC364" s="3" t="str">
        <f>IF(G364&lt;&gt;"LIBSETS_SETTYPE_BATTLEGROUND",IF(G364&lt;&gt;"LIBSETS_SETTYPE_SPECIAL",IF(AD364&lt;&gt;"",VLOOKUP(AD364,'ESO zone constants'!$D$2:$H$4950,5,FALSE),""),""),"")</f>
        <v/>
      </c>
      <c r="AF364" s="3" t="str">
        <f>IF(AE364&lt;&gt;"",IF(AE364&lt;&gt;"LIBSETS_DROP_MECHANIC_MONSTER_NAME",VLOOKUP(AE364,'LibSets constants'!$I$4:$L$1000,3,FALSE),""),"")</f>
        <v/>
      </c>
      <c r="AG364" s="3" t="str">
        <f>IF(AE364&lt;&gt;"",IF(AE364&lt;&gt;"LIBSETS_DROP_MECHANIC_MONSTER_NAME",VLOOKUP(AE364,'LibSets constants'!$I$4:$L$1000,4,FALSE),""),"")</f>
        <v/>
      </c>
      <c r="AH364" s="3" t="str">
        <f>IF(G364&lt;&gt;"LIBSETS_SETTYPE_BATTLEGROUND",IF(G364&lt;&gt;"LIBSETS_SETTYPE_SPECIAL",IF(AI364&lt;&gt;"",VLOOKUP(AI364,'ESO zone constants'!$D$2:$H$4950,5,FALSE),""),""),"")</f>
        <v/>
      </c>
      <c r="AK364" s="3" t="str">
        <f>IF(AJ364&lt;&gt;"",IF(AJ364&lt;&gt;"LIBSETS_DROP_MECHANIC_MONSTER_NAME",VLOOKUP(AJ364,'LibSets constants'!$I$4:$L$1000,3,FALSE),""),"")</f>
        <v/>
      </c>
      <c r="AL364" s="3" t="str">
        <f>IF(AJ364&lt;&gt;"",IF(AJ364&lt;&gt;"LIBSETS_DROP_MECHANIC_MONSTER_NAME",VLOOKUP(AJ364,'LibSets constants'!$I$4:$L$1000,4,FALSE),""),"")</f>
        <v/>
      </c>
      <c r="AM364" s="3" t="str">
        <f>IF(G364&lt;&gt;"LIBSETS_SETTYPE_BATTLEGROUND",IF(G364&lt;&gt;"LIBSETS_SETTYPE_SPECIAL",IF(AN364&lt;&gt;"",VLOOKUP(AN364,'ESO zone constants'!$D$2:$H$4950,5,FALSE),""),""),"")</f>
        <v/>
      </c>
      <c r="AP364" s="3" t="str">
        <f>IF(AO364&lt;&gt;"",IF(AO364&lt;&gt;"LIBSETS_DROP_MECHANIC_MONSTER_NAME",VLOOKUP(AO364,'LibSets constants'!$I$4:$L$1000,3,FALSE),""),"")</f>
        <v/>
      </c>
      <c r="AQ364" s="3" t="str">
        <f>IF(AO364&lt;&gt;"",IF(AO364&lt;&gt;"LIBSETS_DROP_MECHANIC_MONSTER_NAME",VLOOKUP(AO364,'LibSets constants'!$I$4:$L$1000,4,FALSE),""),"")</f>
        <v/>
      </c>
      <c r="AR364" s="3" t="str">
        <f>IF(G364&lt;&gt;"LIBSETS_SETTYPE_BATTLEGROUND",IF(G364&lt;&gt;"LIBSETS_SETTYPE_SPECIAL",IF(AS364&lt;&gt;"",VLOOKUP(AS364,'ESO zone constants'!$D$2:$H$4950,5,FALSE),""),""),"")</f>
        <v/>
      </c>
      <c r="AU364" s="3" t="str">
        <f>IF(AT364&lt;&gt;"",IF(AT364&lt;&gt;"LIBSETS_DROP_MECHANIC_MONSTER_NAME",VLOOKUP(AT364,'LibSets constants'!$I$4:$L$1000,3,FALSE),""),"")</f>
        <v/>
      </c>
      <c r="AV364" s="3" t="str">
        <f>IF(AT364&lt;&gt;"",IF(AT364&lt;&gt;"LIBSETS_DROP_MECHANIC_MONSTER_NAME",VLOOKUP(AT364,'LibSets constants'!$I$4:$L$1000,4,FALSE),""),"")</f>
        <v/>
      </c>
      <c r="AW364" s="21" t="str">
        <f t="shared" si="31"/>
        <v>[417] = {wayshrines={-1,-1,-1,}, dlcId=DLC_BASE_GAME</v>
      </c>
      <c r="AX364" s="21" t="str">
        <f t="shared" si="32"/>
        <v>, zoneIds={181}, veteran=false</v>
      </c>
      <c r="AY364" s="21" t="str">
        <f t="shared" si="33"/>
        <v>, setType=LIBSETS_SETTYPE_CYRODIIL</v>
      </c>
      <c r="AZ364" s="21" t="str">
        <f t="shared" si="34"/>
        <v>, dropMechanic={LIBSETS_DROP_MECHANIC_MAIL_PVP_REWARDS_FOR_THE_WORTHY}},</v>
      </c>
      <c r="BA364" s="21" t="str">
        <f t="shared" si="35"/>
        <v xml:space="preserve"> --Indomitable Fury / Unbeugsamer Zorn   [Cyrodiil]</v>
      </c>
    </row>
    <row r="365" spans="1:53" x14ac:dyDescent="0.25">
      <c r="A365" s="12">
        <v>418</v>
      </c>
      <c r="B365" t="s">
        <v>1402</v>
      </c>
      <c r="C365" t="s">
        <v>1403</v>
      </c>
      <c r="D365" s="3">
        <f t="shared" si="30"/>
        <v>418</v>
      </c>
      <c r="G365" s="8" t="s">
        <v>1650</v>
      </c>
      <c r="I365" t="s">
        <v>97</v>
      </c>
      <c r="J365" t="s">
        <v>97</v>
      </c>
      <c r="K365">
        <v>-1</v>
      </c>
      <c r="L365">
        <v>-1</v>
      </c>
      <c r="M365">
        <v>-1</v>
      </c>
      <c r="N365">
        <v>0</v>
      </c>
      <c r="O365" s="70" t="s">
        <v>131</v>
      </c>
      <c r="P365" s="3">
        <f>IF(AND(G365&lt;&gt;"LIBSETS_SETTYPE_BATTLEGROUND",G365&lt;&gt;"LIBSETS_SETTYPE_SPECIAL",G365&lt;&gt;"LIBSETS_SETTYPE_MYTHIC"), IF(Q365&lt;&gt;"",VLOOKUP(Q365,'ESO zone constants'!$D$2:$H$4950,5,FALSE),""),"")</f>
        <v>181</v>
      </c>
      <c r="Q365" t="str">
        <f>IF(OR(K365="",K365&lt;=0,ISERROR(K365)),IF(AND(O365&lt;&gt;"",NOT(ISERROR(O365))),O365, ""),VLOOKUP(K365,'ESO wayshrine node constants'!$A$3:$D$10003,4,FALSE))</f>
        <v>Cyrodiil</v>
      </c>
      <c r="S365" s="19" t="str">
        <f>IF(AND(R365&lt;&gt;"",NOT(ISERROR(R365))),R365,IF(P365&lt;&gt;"",IF(NOT(ISERROR(VLOOKUP(P365,'ESO Dungeon constants'!$D$3:$H$9999,5,FALSE))),VLOOKUP(P365,'ESO Dungeon constants'!$D$3:$I$9999,6,FALSE),VLOOKUP(P365,'ESO zone constants'!$H$2:$K$9984,4,FALSE)),""))</f>
        <v>DLC_BASE_GAME</v>
      </c>
      <c r="T365" s="3" t="str">
        <f>IF(S365&lt;&gt;"",VLOOKUP(S365,'LibSets constants'!$B$4:$C$1000,2,FALSE),"")</f>
        <v>Included in base game</v>
      </c>
      <c r="U365" s="33" t="s">
        <v>1723</v>
      </c>
      <c r="V365" s="3" t="str">
        <f>IF(U365&lt;&gt;"",IF(U365&lt;&gt;"LIBSETS_DROP_MECHANIC_MONSTER_NAME",VLOOKUP(U365,'LibSets constants'!$I$4:$L$1000,3,FALSE),""),"")</f>
        <v>Rewards for the worthy (Cyrodiil/Battleground mail)</v>
      </c>
      <c r="W365" s="3" t="str">
        <f>IF(U365&lt;&gt;"",IF(U365&lt;&gt;"LIBSETS_DROP_MECHANIC_MONSTER_NAME",VLOOKUP(U365,'LibSets constants'!$I$4:$L$1000,4,FALSE),""),"")</f>
        <v>Gerechter Lohn (Cyrodiil/Schlachtfeld Mail)</v>
      </c>
      <c r="X365" s="3" t="str">
        <f>IF(G365&lt;&gt;"LIBSETS_SETTYPE_BATTLEGROUND",IF(G365&lt;&gt;"LIBSETS_SETTYPE_SPECIAL",IF(Y365&lt;&gt;"",VLOOKUP(Y365,'ESO zone constants'!$D$2:$H$4950,5,FALSE),""),""),"")</f>
        <v/>
      </c>
      <c r="AA365" s="3" t="str">
        <f>IF(Z365&lt;&gt;"",IF(Z365&lt;&gt;"LIBSETS_DROP_MECHANIC_MONSTER_NAME",VLOOKUP(Z365,'LibSets constants'!$I$4:$L$1000,3,FALSE),""),"")</f>
        <v/>
      </c>
      <c r="AB365" s="3" t="str">
        <f>IF(Z365&lt;&gt;"",IF(Z365&lt;&gt;"LIBSETS_DROP_MECHANIC_MONSTER_NAME",VLOOKUP(Z365,'LibSets constants'!$I$4:$L$1000,4,FALSE),""),"")</f>
        <v/>
      </c>
      <c r="AC365" s="3" t="str">
        <f>IF(G365&lt;&gt;"LIBSETS_SETTYPE_BATTLEGROUND",IF(G365&lt;&gt;"LIBSETS_SETTYPE_SPECIAL",IF(AD365&lt;&gt;"",VLOOKUP(AD365,'ESO zone constants'!$D$2:$H$4950,5,FALSE),""),""),"")</f>
        <v/>
      </c>
      <c r="AF365" s="3" t="str">
        <f>IF(AE365&lt;&gt;"",IF(AE365&lt;&gt;"LIBSETS_DROP_MECHANIC_MONSTER_NAME",VLOOKUP(AE365,'LibSets constants'!$I$4:$L$1000,3,FALSE),""),"")</f>
        <v/>
      </c>
      <c r="AG365" s="3" t="str">
        <f>IF(AE365&lt;&gt;"",IF(AE365&lt;&gt;"LIBSETS_DROP_MECHANIC_MONSTER_NAME",VLOOKUP(AE365,'LibSets constants'!$I$4:$L$1000,4,FALSE),""),"")</f>
        <v/>
      </c>
      <c r="AH365" s="3" t="str">
        <f>IF(G365&lt;&gt;"LIBSETS_SETTYPE_BATTLEGROUND",IF(G365&lt;&gt;"LIBSETS_SETTYPE_SPECIAL",IF(AI365&lt;&gt;"",VLOOKUP(AI365,'ESO zone constants'!$D$2:$H$4950,5,FALSE),""),""),"")</f>
        <v/>
      </c>
      <c r="AK365" s="3" t="str">
        <f>IF(AJ365&lt;&gt;"",IF(AJ365&lt;&gt;"LIBSETS_DROP_MECHANIC_MONSTER_NAME",VLOOKUP(AJ365,'LibSets constants'!$I$4:$L$1000,3,FALSE),""),"")</f>
        <v/>
      </c>
      <c r="AL365" s="3" t="str">
        <f>IF(AJ365&lt;&gt;"",IF(AJ365&lt;&gt;"LIBSETS_DROP_MECHANIC_MONSTER_NAME",VLOOKUP(AJ365,'LibSets constants'!$I$4:$L$1000,4,FALSE),""),"")</f>
        <v/>
      </c>
      <c r="AM365" s="3" t="str">
        <f>IF(G365&lt;&gt;"LIBSETS_SETTYPE_BATTLEGROUND",IF(G365&lt;&gt;"LIBSETS_SETTYPE_SPECIAL",IF(AN365&lt;&gt;"",VLOOKUP(AN365,'ESO zone constants'!$D$2:$H$4950,5,FALSE),""),""),"")</f>
        <v/>
      </c>
      <c r="AP365" s="3" t="str">
        <f>IF(AO365&lt;&gt;"",IF(AO365&lt;&gt;"LIBSETS_DROP_MECHANIC_MONSTER_NAME",VLOOKUP(AO365,'LibSets constants'!$I$4:$L$1000,3,FALSE),""),"")</f>
        <v/>
      </c>
      <c r="AQ365" s="3" t="str">
        <f>IF(AO365&lt;&gt;"",IF(AO365&lt;&gt;"LIBSETS_DROP_MECHANIC_MONSTER_NAME",VLOOKUP(AO365,'LibSets constants'!$I$4:$L$1000,4,FALSE),""),"")</f>
        <v/>
      </c>
      <c r="AR365" s="3" t="str">
        <f>IF(G365&lt;&gt;"LIBSETS_SETTYPE_BATTLEGROUND",IF(G365&lt;&gt;"LIBSETS_SETTYPE_SPECIAL",IF(AS365&lt;&gt;"",VLOOKUP(AS365,'ESO zone constants'!$D$2:$H$4950,5,FALSE),""),""),"")</f>
        <v/>
      </c>
      <c r="AU365" s="3" t="str">
        <f>IF(AT365&lt;&gt;"",IF(AT365&lt;&gt;"LIBSETS_DROP_MECHANIC_MONSTER_NAME",VLOOKUP(AT365,'LibSets constants'!$I$4:$L$1000,3,FALSE),""),"")</f>
        <v/>
      </c>
      <c r="AV365" s="3" t="str">
        <f>IF(AT365&lt;&gt;"",IF(AT365&lt;&gt;"LIBSETS_DROP_MECHANIC_MONSTER_NAME",VLOOKUP(AT365,'LibSets constants'!$I$4:$L$1000,4,FALSE),""),"")</f>
        <v/>
      </c>
      <c r="AW365" s="21" t="str">
        <f t="shared" si="31"/>
        <v>[418] = {wayshrines={-1,-1,-1,}, dlcId=DLC_BASE_GAME</v>
      </c>
      <c r="AX365" s="21" t="str">
        <f t="shared" si="32"/>
        <v>, zoneIds={181}, veteran=false</v>
      </c>
      <c r="AY365" s="21" t="str">
        <f t="shared" si="33"/>
        <v>, setType=LIBSETS_SETTYPE_CYRODIIL</v>
      </c>
      <c r="AZ365" s="21" t="str">
        <f t="shared" si="34"/>
        <v>, dropMechanic={LIBSETS_DROP_MECHANIC_MAIL_PVP_REWARDS_FOR_THE_WORTHY}},</v>
      </c>
      <c r="BA365" s="21" t="str">
        <f t="shared" si="35"/>
        <v xml:space="preserve"> --Spell Strategist / Zauberstratege   [Cyrodiil]</v>
      </c>
    </row>
    <row r="366" spans="1:53" x14ac:dyDescent="0.25">
      <c r="A366" s="12">
        <v>419</v>
      </c>
      <c r="B366" t="s">
        <v>1404</v>
      </c>
      <c r="C366" t="s">
        <v>1405</v>
      </c>
      <c r="D366" s="3">
        <f t="shared" si="30"/>
        <v>419</v>
      </c>
      <c r="G366" s="8" t="s">
        <v>1650</v>
      </c>
      <c r="I366" t="s">
        <v>97</v>
      </c>
      <c r="J366" t="s">
        <v>97</v>
      </c>
      <c r="K366">
        <v>-1</v>
      </c>
      <c r="L366">
        <v>-1</v>
      </c>
      <c r="M366">
        <v>-1</v>
      </c>
      <c r="N366">
        <v>0</v>
      </c>
      <c r="O366" s="70" t="s">
        <v>131</v>
      </c>
      <c r="P366" s="3">
        <f>IF(AND(G366&lt;&gt;"LIBSETS_SETTYPE_BATTLEGROUND",G366&lt;&gt;"LIBSETS_SETTYPE_SPECIAL",G366&lt;&gt;"LIBSETS_SETTYPE_MYTHIC"), IF(Q366&lt;&gt;"",VLOOKUP(Q366,'ESO zone constants'!$D$2:$H$4950,5,FALSE),""),"")</f>
        <v>181</v>
      </c>
      <c r="Q366" t="str">
        <f>IF(OR(K366="",K366&lt;=0,ISERROR(K366)),IF(AND(O366&lt;&gt;"",NOT(ISERROR(O366))),O366, ""),VLOOKUP(K366,'ESO wayshrine node constants'!$A$3:$D$10003,4,FALSE))</f>
        <v>Cyrodiil</v>
      </c>
      <c r="S366" s="19" t="str">
        <f>IF(AND(R366&lt;&gt;"",NOT(ISERROR(R366))),R366,IF(P366&lt;&gt;"",IF(NOT(ISERROR(VLOOKUP(P366,'ESO Dungeon constants'!$D$3:$H$9999,5,FALSE))),VLOOKUP(P366,'ESO Dungeon constants'!$D$3:$I$9999,6,FALSE),VLOOKUP(P366,'ESO zone constants'!$H$2:$K$9984,4,FALSE)),""))</f>
        <v>DLC_BASE_GAME</v>
      </c>
      <c r="T366" s="3" t="str">
        <f>IF(S366&lt;&gt;"",VLOOKUP(S366,'LibSets constants'!$B$4:$C$1000,2,FALSE),"")</f>
        <v>Included in base game</v>
      </c>
      <c r="U366" s="33" t="s">
        <v>1723</v>
      </c>
      <c r="V366" s="3" t="str">
        <f>IF(U366&lt;&gt;"",IF(U366&lt;&gt;"LIBSETS_DROP_MECHANIC_MONSTER_NAME",VLOOKUP(U366,'LibSets constants'!$I$4:$L$1000,3,FALSE),""),"")</f>
        <v>Rewards for the worthy (Cyrodiil/Battleground mail)</v>
      </c>
      <c r="W366" s="3" t="str">
        <f>IF(U366&lt;&gt;"",IF(U366&lt;&gt;"LIBSETS_DROP_MECHANIC_MONSTER_NAME",VLOOKUP(U366,'LibSets constants'!$I$4:$L$1000,4,FALSE),""),"")</f>
        <v>Gerechter Lohn (Cyrodiil/Schlachtfeld Mail)</v>
      </c>
      <c r="X366" s="3" t="str">
        <f>IF(G366&lt;&gt;"LIBSETS_SETTYPE_BATTLEGROUND",IF(G366&lt;&gt;"LIBSETS_SETTYPE_SPECIAL",IF(Y366&lt;&gt;"",VLOOKUP(Y366,'ESO zone constants'!$D$2:$H$4950,5,FALSE),""),""),"")</f>
        <v/>
      </c>
      <c r="AA366" s="3" t="str">
        <f>IF(Z366&lt;&gt;"",IF(Z366&lt;&gt;"LIBSETS_DROP_MECHANIC_MONSTER_NAME",VLOOKUP(Z366,'LibSets constants'!$I$4:$L$1000,3,FALSE),""),"")</f>
        <v/>
      </c>
      <c r="AB366" s="3" t="str">
        <f>IF(Z366&lt;&gt;"",IF(Z366&lt;&gt;"LIBSETS_DROP_MECHANIC_MONSTER_NAME",VLOOKUP(Z366,'LibSets constants'!$I$4:$L$1000,4,FALSE),""),"")</f>
        <v/>
      </c>
      <c r="AC366" s="3" t="str">
        <f>IF(G366&lt;&gt;"LIBSETS_SETTYPE_BATTLEGROUND",IF(G366&lt;&gt;"LIBSETS_SETTYPE_SPECIAL",IF(AD366&lt;&gt;"",VLOOKUP(AD366,'ESO zone constants'!$D$2:$H$4950,5,FALSE),""),""),"")</f>
        <v/>
      </c>
      <c r="AF366" s="3" t="str">
        <f>IF(AE366&lt;&gt;"",IF(AE366&lt;&gt;"LIBSETS_DROP_MECHANIC_MONSTER_NAME",VLOOKUP(AE366,'LibSets constants'!$I$4:$L$1000,3,FALSE),""),"")</f>
        <v/>
      </c>
      <c r="AG366" s="3" t="str">
        <f>IF(AE366&lt;&gt;"",IF(AE366&lt;&gt;"LIBSETS_DROP_MECHANIC_MONSTER_NAME",VLOOKUP(AE366,'LibSets constants'!$I$4:$L$1000,4,FALSE),""),"")</f>
        <v/>
      </c>
      <c r="AH366" s="3" t="str">
        <f>IF(G366&lt;&gt;"LIBSETS_SETTYPE_BATTLEGROUND",IF(G366&lt;&gt;"LIBSETS_SETTYPE_SPECIAL",IF(AI366&lt;&gt;"",VLOOKUP(AI366,'ESO zone constants'!$D$2:$H$4950,5,FALSE),""),""),"")</f>
        <v/>
      </c>
      <c r="AK366" s="3" t="str">
        <f>IF(AJ366&lt;&gt;"",IF(AJ366&lt;&gt;"LIBSETS_DROP_MECHANIC_MONSTER_NAME",VLOOKUP(AJ366,'LibSets constants'!$I$4:$L$1000,3,FALSE),""),"")</f>
        <v/>
      </c>
      <c r="AL366" s="3" t="str">
        <f>IF(AJ366&lt;&gt;"",IF(AJ366&lt;&gt;"LIBSETS_DROP_MECHANIC_MONSTER_NAME",VLOOKUP(AJ366,'LibSets constants'!$I$4:$L$1000,4,FALSE),""),"")</f>
        <v/>
      </c>
      <c r="AM366" s="3" t="str">
        <f>IF(G366&lt;&gt;"LIBSETS_SETTYPE_BATTLEGROUND",IF(G366&lt;&gt;"LIBSETS_SETTYPE_SPECIAL",IF(AN366&lt;&gt;"",VLOOKUP(AN366,'ESO zone constants'!$D$2:$H$4950,5,FALSE),""),""),"")</f>
        <v/>
      </c>
      <c r="AP366" s="3" t="str">
        <f>IF(AO366&lt;&gt;"",IF(AO366&lt;&gt;"LIBSETS_DROP_MECHANIC_MONSTER_NAME",VLOOKUP(AO366,'LibSets constants'!$I$4:$L$1000,3,FALSE),""),"")</f>
        <v/>
      </c>
      <c r="AQ366" s="3" t="str">
        <f>IF(AO366&lt;&gt;"",IF(AO366&lt;&gt;"LIBSETS_DROP_MECHANIC_MONSTER_NAME",VLOOKUP(AO366,'LibSets constants'!$I$4:$L$1000,4,FALSE),""),"")</f>
        <v/>
      </c>
      <c r="AR366" s="3" t="str">
        <f>IF(G366&lt;&gt;"LIBSETS_SETTYPE_BATTLEGROUND",IF(G366&lt;&gt;"LIBSETS_SETTYPE_SPECIAL",IF(AS366&lt;&gt;"",VLOOKUP(AS366,'ESO zone constants'!$D$2:$H$4950,5,FALSE),""),""),"")</f>
        <v/>
      </c>
      <c r="AU366" s="3" t="str">
        <f>IF(AT366&lt;&gt;"",IF(AT366&lt;&gt;"LIBSETS_DROP_MECHANIC_MONSTER_NAME",VLOOKUP(AT366,'LibSets constants'!$I$4:$L$1000,3,FALSE),""),"")</f>
        <v/>
      </c>
      <c r="AV366" s="3" t="str">
        <f>IF(AT366&lt;&gt;"",IF(AT366&lt;&gt;"LIBSETS_DROP_MECHANIC_MONSTER_NAME",VLOOKUP(AT366,'LibSets constants'!$I$4:$L$1000,4,FALSE),""),"")</f>
        <v/>
      </c>
      <c r="AW366" s="21" t="str">
        <f t="shared" si="31"/>
        <v>[419] = {wayshrines={-1,-1,-1,}, dlcId=DLC_BASE_GAME</v>
      </c>
      <c r="AX366" s="21" t="str">
        <f t="shared" si="32"/>
        <v>, zoneIds={181}, veteran=false</v>
      </c>
      <c r="AY366" s="21" t="str">
        <f t="shared" si="33"/>
        <v>, setType=LIBSETS_SETTYPE_CYRODIIL</v>
      </c>
      <c r="AZ366" s="21" t="str">
        <f t="shared" si="34"/>
        <v>, dropMechanic={LIBSETS_DROP_MECHANIC_MAIL_PVP_REWARDS_FOR_THE_WORTHY}},</v>
      </c>
      <c r="BA366" s="21" t="str">
        <f t="shared" si="35"/>
        <v xml:space="preserve"> --Battlefield Acrobat / Schlachtfeldakrobat   [Cyrodiil]</v>
      </c>
    </row>
    <row r="367" spans="1:53" x14ac:dyDescent="0.25">
      <c r="A367" s="12">
        <v>420</v>
      </c>
      <c r="B367" t="s">
        <v>1406</v>
      </c>
      <c r="C367" t="s">
        <v>1407</v>
      </c>
      <c r="D367" s="3">
        <f t="shared" si="30"/>
        <v>420</v>
      </c>
      <c r="G367" s="8" t="s">
        <v>1650</v>
      </c>
      <c r="I367" t="s">
        <v>97</v>
      </c>
      <c r="J367" t="s">
        <v>97</v>
      </c>
      <c r="K367">
        <v>-1</v>
      </c>
      <c r="L367">
        <v>-1</v>
      </c>
      <c r="M367">
        <v>-1</v>
      </c>
      <c r="N367">
        <v>0</v>
      </c>
      <c r="O367" s="70" t="s">
        <v>131</v>
      </c>
      <c r="P367" s="3">
        <f>IF(AND(G367&lt;&gt;"LIBSETS_SETTYPE_BATTLEGROUND",G367&lt;&gt;"LIBSETS_SETTYPE_SPECIAL",G367&lt;&gt;"LIBSETS_SETTYPE_MYTHIC"), IF(Q367&lt;&gt;"",VLOOKUP(Q367,'ESO zone constants'!$D$2:$H$4950,5,FALSE),""),"")</f>
        <v>181</v>
      </c>
      <c r="Q367" t="str">
        <f>IF(OR(K367="",K367&lt;=0,ISERROR(K367)),IF(AND(O367&lt;&gt;"",NOT(ISERROR(O367))),O367, ""),VLOOKUP(K367,'ESO wayshrine node constants'!$A$3:$D$10003,4,FALSE))</f>
        <v>Cyrodiil</v>
      </c>
      <c r="S367" s="19" t="str">
        <f>IF(AND(R367&lt;&gt;"",NOT(ISERROR(R367))),R367,IF(P367&lt;&gt;"",IF(NOT(ISERROR(VLOOKUP(P367,'ESO Dungeon constants'!$D$3:$H$9999,5,FALSE))),VLOOKUP(P367,'ESO Dungeon constants'!$D$3:$I$9999,6,FALSE),VLOOKUP(P367,'ESO zone constants'!$H$2:$K$9984,4,FALSE)),""))</f>
        <v>DLC_BASE_GAME</v>
      </c>
      <c r="T367" s="3" t="str">
        <f>IF(S367&lt;&gt;"",VLOOKUP(S367,'LibSets constants'!$B$4:$C$1000,2,FALSE),"")</f>
        <v>Included in base game</v>
      </c>
      <c r="U367" s="33" t="s">
        <v>1723</v>
      </c>
      <c r="V367" s="3" t="str">
        <f>IF(U367&lt;&gt;"",IF(U367&lt;&gt;"LIBSETS_DROP_MECHANIC_MONSTER_NAME",VLOOKUP(U367,'LibSets constants'!$I$4:$L$1000,3,FALSE),""),"")</f>
        <v>Rewards for the worthy (Cyrodiil/Battleground mail)</v>
      </c>
      <c r="W367" s="3" t="str">
        <f>IF(U367&lt;&gt;"",IF(U367&lt;&gt;"LIBSETS_DROP_MECHANIC_MONSTER_NAME",VLOOKUP(U367,'LibSets constants'!$I$4:$L$1000,4,FALSE),""),"")</f>
        <v>Gerechter Lohn (Cyrodiil/Schlachtfeld Mail)</v>
      </c>
      <c r="X367" s="3" t="str">
        <f>IF(G367&lt;&gt;"LIBSETS_SETTYPE_BATTLEGROUND",IF(G367&lt;&gt;"LIBSETS_SETTYPE_SPECIAL",IF(Y367&lt;&gt;"",VLOOKUP(Y367,'ESO zone constants'!$D$2:$H$4950,5,FALSE),""),""),"")</f>
        <v/>
      </c>
      <c r="AA367" s="3" t="str">
        <f>IF(Z367&lt;&gt;"",IF(Z367&lt;&gt;"LIBSETS_DROP_MECHANIC_MONSTER_NAME",VLOOKUP(Z367,'LibSets constants'!$I$4:$L$1000,3,FALSE),""),"")</f>
        <v/>
      </c>
      <c r="AB367" s="3" t="str">
        <f>IF(Z367&lt;&gt;"",IF(Z367&lt;&gt;"LIBSETS_DROP_MECHANIC_MONSTER_NAME",VLOOKUP(Z367,'LibSets constants'!$I$4:$L$1000,4,FALSE),""),"")</f>
        <v/>
      </c>
      <c r="AC367" s="3" t="str">
        <f>IF(G367&lt;&gt;"LIBSETS_SETTYPE_BATTLEGROUND",IF(G367&lt;&gt;"LIBSETS_SETTYPE_SPECIAL",IF(AD367&lt;&gt;"",VLOOKUP(AD367,'ESO zone constants'!$D$2:$H$4950,5,FALSE),""),""),"")</f>
        <v/>
      </c>
      <c r="AF367" s="3" t="str">
        <f>IF(AE367&lt;&gt;"",IF(AE367&lt;&gt;"LIBSETS_DROP_MECHANIC_MONSTER_NAME",VLOOKUP(AE367,'LibSets constants'!$I$4:$L$1000,3,FALSE),""),"")</f>
        <v/>
      </c>
      <c r="AG367" s="3" t="str">
        <f>IF(AE367&lt;&gt;"",IF(AE367&lt;&gt;"LIBSETS_DROP_MECHANIC_MONSTER_NAME",VLOOKUP(AE367,'LibSets constants'!$I$4:$L$1000,4,FALSE),""),"")</f>
        <v/>
      </c>
      <c r="AH367" s="3" t="str">
        <f>IF(G367&lt;&gt;"LIBSETS_SETTYPE_BATTLEGROUND",IF(G367&lt;&gt;"LIBSETS_SETTYPE_SPECIAL",IF(AI367&lt;&gt;"",VLOOKUP(AI367,'ESO zone constants'!$D$2:$H$4950,5,FALSE),""),""),"")</f>
        <v/>
      </c>
      <c r="AK367" s="3" t="str">
        <f>IF(AJ367&lt;&gt;"",IF(AJ367&lt;&gt;"LIBSETS_DROP_MECHANIC_MONSTER_NAME",VLOOKUP(AJ367,'LibSets constants'!$I$4:$L$1000,3,FALSE),""),"")</f>
        <v/>
      </c>
      <c r="AL367" s="3" t="str">
        <f>IF(AJ367&lt;&gt;"",IF(AJ367&lt;&gt;"LIBSETS_DROP_MECHANIC_MONSTER_NAME",VLOOKUP(AJ367,'LibSets constants'!$I$4:$L$1000,4,FALSE),""),"")</f>
        <v/>
      </c>
      <c r="AM367" s="3" t="str">
        <f>IF(G367&lt;&gt;"LIBSETS_SETTYPE_BATTLEGROUND",IF(G367&lt;&gt;"LIBSETS_SETTYPE_SPECIAL",IF(AN367&lt;&gt;"",VLOOKUP(AN367,'ESO zone constants'!$D$2:$H$4950,5,FALSE),""),""),"")</f>
        <v/>
      </c>
      <c r="AP367" s="3" t="str">
        <f>IF(AO367&lt;&gt;"",IF(AO367&lt;&gt;"LIBSETS_DROP_MECHANIC_MONSTER_NAME",VLOOKUP(AO367,'LibSets constants'!$I$4:$L$1000,3,FALSE),""),"")</f>
        <v/>
      </c>
      <c r="AQ367" s="3" t="str">
        <f>IF(AO367&lt;&gt;"",IF(AO367&lt;&gt;"LIBSETS_DROP_MECHANIC_MONSTER_NAME",VLOOKUP(AO367,'LibSets constants'!$I$4:$L$1000,4,FALSE),""),"")</f>
        <v/>
      </c>
      <c r="AR367" s="3" t="str">
        <f>IF(G367&lt;&gt;"LIBSETS_SETTYPE_BATTLEGROUND",IF(G367&lt;&gt;"LIBSETS_SETTYPE_SPECIAL",IF(AS367&lt;&gt;"",VLOOKUP(AS367,'ESO zone constants'!$D$2:$H$4950,5,FALSE),""),""),"")</f>
        <v/>
      </c>
      <c r="AU367" s="3" t="str">
        <f>IF(AT367&lt;&gt;"",IF(AT367&lt;&gt;"LIBSETS_DROP_MECHANIC_MONSTER_NAME",VLOOKUP(AT367,'LibSets constants'!$I$4:$L$1000,3,FALSE),""),"")</f>
        <v/>
      </c>
      <c r="AV367" s="3" t="str">
        <f>IF(AT367&lt;&gt;"",IF(AT367&lt;&gt;"LIBSETS_DROP_MECHANIC_MONSTER_NAME",VLOOKUP(AT367,'LibSets constants'!$I$4:$L$1000,4,FALSE),""),"")</f>
        <v/>
      </c>
      <c r="AW367" s="21" t="str">
        <f t="shared" si="31"/>
        <v>[420] = {wayshrines={-1,-1,-1,}, dlcId=DLC_BASE_GAME</v>
      </c>
      <c r="AX367" s="21" t="str">
        <f t="shared" si="32"/>
        <v>, zoneIds={181}, veteran=false</v>
      </c>
      <c r="AY367" s="21" t="str">
        <f t="shared" si="33"/>
        <v>, setType=LIBSETS_SETTYPE_CYRODIIL</v>
      </c>
      <c r="AZ367" s="21" t="str">
        <f t="shared" si="34"/>
        <v>, dropMechanic={LIBSETS_DROP_MECHANIC_MAIL_PVP_REWARDS_FOR_THE_WORTHY}},</v>
      </c>
      <c r="BA367" s="21" t="str">
        <f t="shared" si="35"/>
        <v xml:space="preserve"> --Soldier of Anguish / Soldat der Pein   [Cyrodiil]</v>
      </c>
    </row>
    <row r="368" spans="1:53" x14ac:dyDescent="0.25">
      <c r="A368" s="12">
        <v>421</v>
      </c>
      <c r="B368" t="s">
        <v>1408</v>
      </c>
      <c r="C368" t="s">
        <v>1409</v>
      </c>
      <c r="D368" s="3">
        <f t="shared" si="30"/>
        <v>421</v>
      </c>
      <c r="G368" s="8" t="s">
        <v>1650</v>
      </c>
      <c r="I368" t="s">
        <v>97</v>
      </c>
      <c r="J368" t="s">
        <v>97</v>
      </c>
      <c r="K368">
        <v>-1</v>
      </c>
      <c r="L368">
        <v>-1</v>
      </c>
      <c r="M368">
        <v>-1</v>
      </c>
      <c r="N368">
        <v>0</v>
      </c>
      <c r="O368" s="70" t="s">
        <v>131</v>
      </c>
      <c r="P368" s="3">
        <f>IF(AND(G368&lt;&gt;"LIBSETS_SETTYPE_BATTLEGROUND",G368&lt;&gt;"LIBSETS_SETTYPE_SPECIAL",G368&lt;&gt;"LIBSETS_SETTYPE_MYTHIC"), IF(Q368&lt;&gt;"",VLOOKUP(Q368,'ESO zone constants'!$D$2:$H$4950,5,FALSE),""),"")</f>
        <v>181</v>
      </c>
      <c r="Q368" t="str">
        <f>IF(OR(K368="",K368&lt;=0,ISERROR(K368)),IF(AND(O368&lt;&gt;"",NOT(ISERROR(O368))),O368, ""),VLOOKUP(K368,'ESO wayshrine node constants'!$A$3:$D$10003,4,FALSE))</f>
        <v>Cyrodiil</v>
      </c>
      <c r="S368" s="19" t="str">
        <f>IF(AND(R368&lt;&gt;"",NOT(ISERROR(R368))),R368,IF(P368&lt;&gt;"",IF(NOT(ISERROR(VLOOKUP(P368,'ESO Dungeon constants'!$D$3:$H$9999,5,FALSE))),VLOOKUP(P368,'ESO Dungeon constants'!$D$3:$I$9999,6,FALSE),VLOOKUP(P368,'ESO zone constants'!$H$2:$K$9984,4,FALSE)),""))</f>
        <v>DLC_BASE_GAME</v>
      </c>
      <c r="T368" s="3" t="str">
        <f>IF(S368&lt;&gt;"",VLOOKUP(S368,'LibSets constants'!$B$4:$C$1000,2,FALSE),"")</f>
        <v>Included in base game</v>
      </c>
      <c r="U368" s="33" t="s">
        <v>1723</v>
      </c>
      <c r="V368" s="3" t="str">
        <f>IF(U368&lt;&gt;"",IF(U368&lt;&gt;"LIBSETS_DROP_MECHANIC_MONSTER_NAME",VLOOKUP(U368,'LibSets constants'!$I$4:$L$1000,3,FALSE),""),"")</f>
        <v>Rewards for the worthy (Cyrodiil/Battleground mail)</v>
      </c>
      <c r="W368" s="3" t="str">
        <f>IF(U368&lt;&gt;"",IF(U368&lt;&gt;"LIBSETS_DROP_MECHANIC_MONSTER_NAME",VLOOKUP(U368,'LibSets constants'!$I$4:$L$1000,4,FALSE),""),"")</f>
        <v>Gerechter Lohn (Cyrodiil/Schlachtfeld Mail)</v>
      </c>
      <c r="X368" s="3" t="str">
        <f>IF(G368&lt;&gt;"LIBSETS_SETTYPE_BATTLEGROUND",IF(G368&lt;&gt;"LIBSETS_SETTYPE_SPECIAL",IF(Y368&lt;&gt;"",VLOOKUP(Y368,'ESO zone constants'!$D$2:$H$4950,5,FALSE),""),""),"")</f>
        <v/>
      </c>
      <c r="AA368" s="3" t="str">
        <f>IF(Z368&lt;&gt;"",IF(Z368&lt;&gt;"LIBSETS_DROP_MECHANIC_MONSTER_NAME",VLOOKUP(Z368,'LibSets constants'!$I$4:$L$1000,3,FALSE),""),"")</f>
        <v/>
      </c>
      <c r="AB368" s="3" t="str">
        <f>IF(Z368&lt;&gt;"",IF(Z368&lt;&gt;"LIBSETS_DROP_MECHANIC_MONSTER_NAME",VLOOKUP(Z368,'LibSets constants'!$I$4:$L$1000,4,FALSE),""),"")</f>
        <v/>
      </c>
      <c r="AC368" s="3" t="str">
        <f>IF(G368&lt;&gt;"LIBSETS_SETTYPE_BATTLEGROUND",IF(G368&lt;&gt;"LIBSETS_SETTYPE_SPECIAL",IF(AD368&lt;&gt;"",VLOOKUP(AD368,'ESO zone constants'!$D$2:$H$4950,5,FALSE),""),""),"")</f>
        <v/>
      </c>
      <c r="AF368" s="3" t="str">
        <f>IF(AE368&lt;&gt;"",IF(AE368&lt;&gt;"LIBSETS_DROP_MECHANIC_MONSTER_NAME",VLOOKUP(AE368,'LibSets constants'!$I$4:$L$1000,3,FALSE),""),"")</f>
        <v/>
      </c>
      <c r="AG368" s="3" t="str">
        <f>IF(AE368&lt;&gt;"",IF(AE368&lt;&gt;"LIBSETS_DROP_MECHANIC_MONSTER_NAME",VLOOKUP(AE368,'LibSets constants'!$I$4:$L$1000,4,FALSE),""),"")</f>
        <v/>
      </c>
      <c r="AH368" s="3" t="str">
        <f>IF(G368&lt;&gt;"LIBSETS_SETTYPE_BATTLEGROUND",IF(G368&lt;&gt;"LIBSETS_SETTYPE_SPECIAL",IF(AI368&lt;&gt;"",VLOOKUP(AI368,'ESO zone constants'!$D$2:$H$4950,5,FALSE),""),""),"")</f>
        <v/>
      </c>
      <c r="AK368" s="3" t="str">
        <f>IF(AJ368&lt;&gt;"",IF(AJ368&lt;&gt;"LIBSETS_DROP_MECHANIC_MONSTER_NAME",VLOOKUP(AJ368,'LibSets constants'!$I$4:$L$1000,3,FALSE),""),"")</f>
        <v/>
      </c>
      <c r="AL368" s="3" t="str">
        <f>IF(AJ368&lt;&gt;"",IF(AJ368&lt;&gt;"LIBSETS_DROP_MECHANIC_MONSTER_NAME",VLOOKUP(AJ368,'LibSets constants'!$I$4:$L$1000,4,FALSE),""),"")</f>
        <v/>
      </c>
      <c r="AM368" s="3" t="str">
        <f>IF(G368&lt;&gt;"LIBSETS_SETTYPE_BATTLEGROUND",IF(G368&lt;&gt;"LIBSETS_SETTYPE_SPECIAL",IF(AN368&lt;&gt;"",VLOOKUP(AN368,'ESO zone constants'!$D$2:$H$4950,5,FALSE),""),""),"")</f>
        <v/>
      </c>
      <c r="AP368" s="3" t="str">
        <f>IF(AO368&lt;&gt;"",IF(AO368&lt;&gt;"LIBSETS_DROP_MECHANIC_MONSTER_NAME",VLOOKUP(AO368,'LibSets constants'!$I$4:$L$1000,3,FALSE),""),"")</f>
        <v/>
      </c>
      <c r="AQ368" s="3" t="str">
        <f>IF(AO368&lt;&gt;"",IF(AO368&lt;&gt;"LIBSETS_DROP_MECHANIC_MONSTER_NAME",VLOOKUP(AO368,'LibSets constants'!$I$4:$L$1000,4,FALSE),""),"")</f>
        <v/>
      </c>
      <c r="AR368" s="3" t="str">
        <f>IF(G368&lt;&gt;"LIBSETS_SETTYPE_BATTLEGROUND",IF(G368&lt;&gt;"LIBSETS_SETTYPE_SPECIAL",IF(AS368&lt;&gt;"",VLOOKUP(AS368,'ESO zone constants'!$D$2:$H$4950,5,FALSE),""),""),"")</f>
        <v/>
      </c>
      <c r="AU368" s="3" t="str">
        <f>IF(AT368&lt;&gt;"",IF(AT368&lt;&gt;"LIBSETS_DROP_MECHANIC_MONSTER_NAME",VLOOKUP(AT368,'LibSets constants'!$I$4:$L$1000,3,FALSE),""),"")</f>
        <v/>
      </c>
      <c r="AV368" s="3" t="str">
        <f>IF(AT368&lt;&gt;"",IF(AT368&lt;&gt;"LIBSETS_DROP_MECHANIC_MONSTER_NAME",VLOOKUP(AT368,'LibSets constants'!$I$4:$L$1000,4,FALSE),""),"")</f>
        <v/>
      </c>
      <c r="AW368" s="21" t="str">
        <f t="shared" si="31"/>
        <v>[421] = {wayshrines={-1,-1,-1,}, dlcId=DLC_BASE_GAME</v>
      </c>
      <c r="AX368" s="21" t="str">
        <f t="shared" si="32"/>
        <v>, zoneIds={181}, veteran=false</v>
      </c>
      <c r="AY368" s="21" t="str">
        <f t="shared" si="33"/>
        <v>, setType=LIBSETS_SETTYPE_CYRODIIL</v>
      </c>
      <c r="AZ368" s="21" t="str">
        <f t="shared" si="34"/>
        <v>, dropMechanic={LIBSETS_DROP_MECHANIC_MAIL_PVP_REWARDS_FOR_THE_WORTHY}},</v>
      </c>
      <c r="BA368" s="21" t="str">
        <f t="shared" si="35"/>
        <v xml:space="preserve"> --Steadfast Hero / Standhafter Held   [Cyrodiil]</v>
      </c>
    </row>
    <row r="369" spans="1:53" x14ac:dyDescent="0.25">
      <c r="A369" s="12">
        <v>422</v>
      </c>
      <c r="B369" t="s">
        <v>1410</v>
      </c>
      <c r="C369" t="s">
        <v>1411</v>
      </c>
      <c r="D369" s="3">
        <f t="shared" si="30"/>
        <v>422</v>
      </c>
      <c r="G369" s="8" t="s">
        <v>1650</v>
      </c>
      <c r="I369" t="s">
        <v>97</v>
      </c>
      <c r="J369" t="s">
        <v>97</v>
      </c>
      <c r="K369">
        <v>-1</v>
      </c>
      <c r="L369">
        <v>-1</v>
      </c>
      <c r="M369">
        <v>-1</v>
      </c>
      <c r="N369">
        <v>0</v>
      </c>
      <c r="O369" s="70" t="s">
        <v>131</v>
      </c>
      <c r="P369" s="3">
        <f>IF(AND(G369&lt;&gt;"LIBSETS_SETTYPE_BATTLEGROUND",G369&lt;&gt;"LIBSETS_SETTYPE_SPECIAL",G369&lt;&gt;"LIBSETS_SETTYPE_MYTHIC"), IF(Q369&lt;&gt;"",VLOOKUP(Q369,'ESO zone constants'!$D$2:$H$4950,5,FALSE),""),"")</f>
        <v>181</v>
      </c>
      <c r="Q369" t="str">
        <f>IF(OR(K369="",K369&lt;=0,ISERROR(K369)),IF(AND(O369&lt;&gt;"",NOT(ISERROR(O369))),O369, ""),VLOOKUP(K369,'ESO wayshrine node constants'!$A$3:$D$10003,4,FALSE))</f>
        <v>Cyrodiil</v>
      </c>
      <c r="S369" s="19" t="str">
        <f>IF(AND(R369&lt;&gt;"",NOT(ISERROR(R369))),R369,IF(P369&lt;&gt;"",IF(NOT(ISERROR(VLOOKUP(P369,'ESO Dungeon constants'!$D$3:$H$9999,5,FALSE))),VLOOKUP(P369,'ESO Dungeon constants'!$D$3:$I$9999,6,FALSE),VLOOKUP(P369,'ESO zone constants'!$H$2:$K$9984,4,FALSE)),""))</f>
        <v>DLC_BASE_GAME</v>
      </c>
      <c r="T369" s="3" t="str">
        <f>IF(S369&lt;&gt;"",VLOOKUP(S369,'LibSets constants'!$B$4:$C$1000,2,FALSE),"")</f>
        <v>Included in base game</v>
      </c>
      <c r="U369" s="33" t="s">
        <v>1723</v>
      </c>
      <c r="V369" s="3" t="str">
        <f>IF(U369&lt;&gt;"",IF(U369&lt;&gt;"LIBSETS_DROP_MECHANIC_MONSTER_NAME",VLOOKUP(U369,'LibSets constants'!$I$4:$L$1000,3,FALSE),""),"")</f>
        <v>Rewards for the worthy (Cyrodiil/Battleground mail)</v>
      </c>
      <c r="W369" s="3" t="str">
        <f>IF(U369&lt;&gt;"",IF(U369&lt;&gt;"LIBSETS_DROP_MECHANIC_MONSTER_NAME",VLOOKUP(U369,'LibSets constants'!$I$4:$L$1000,4,FALSE),""),"")</f>
        <v>Gerechter Lohn (Cyrodiil/Schlachtfeld Mail)</v>
      </c>
      <c r="X369" s="3" t="str">
        <f>IF(G369&lt;&gt;"LIBSETS_SETTYPE_BATTLEGROUND",IF(G369&lt;&gt;"LIBSETS_SETTYPE_SPECIAL",IF(Y369&lt;&gt;"",VLOOKUP(Y369,'ESO zone constants'!$D$2:$H$4950,5,FALSE),""),""),"")</f>
        <v/>
      </c>
      <c r="AA369" s="3" t="str">
        <f>IF(Z369&lt;&gt;"",IF(Z369&lt;&gt;"LIBSETS_DROP_MECHANIC_MONSTER_NAME",VLOOKUP(Z369,'LibSets constants'!$I$4:$L$1000,3,FALSE),""),"")</f>
        <v/>
      </c>
      <c r="AB369" s="3" t="str">
        <f>IF(Z369&lt;&gt;"",IF(Z369&lt;&gt;"LIBSETS_DROP_MECHANIC_MONSTER_NAME",VLOOKUP(Z369,'LibSets constants'!$I$4:$L$1000,4,FALSE),""),"")</f>
        <v/>
      </c>
      <c r="AC369" s="3" t="str">
        <f>IF(G369&lt;&gt;"LIBSETS_SETTYPE_BATTLEGROUND",IF(G369&lt;&gt;"LIBSETS_SETTYPE_SPECIAL",IF(AD369&lt;&gt;"",VLOOKUP(AD369,'ESO zone constants'!$D$2:$H$4950,5,FALSE),""),""),"")</f>
        <v/>
      </c>
      <c r="AF369" s="3" t="str">
        <f>IF(AE369&lt;&gt;"",IF(AE369&lt;&gt;"LIBSETS_DROP_MECHANIC_MONSTER_NAME",VLOOKUP(AE369,'LibSets constants'!$I$4:$L$1000,3,FALSE),""),"")</f>
        <v/>
      </c>
      <c r="AG369" s="3" t="str">
        <f>IF(AE369&lt;&gt;"",IF(AE369&lt;&gt;"LIBSETS_DROP_MECHANIC_MONSTER_NAME",VLOOKUP(AE369,'LibSets constants'!$I$4:$L$1000,4,FALSE),""),"")</f>
        <v/>
      </c>
      <c r="AH369" s="3" t="str">
        <f>IF(G369&lt;&gt;"LIBSETS_SETTYPE_BATTLEGROUND",IF(G369&lt;&gt;"LIBSETS_SETTYPE_SPECIAL",IF(AI369&lt;&gt;"",VLOOKUP(AI369,'ESO zone constants'!$D$2:$H$4950,5,FALSE),""),""),"")</f>
        <v/>
      </c>
      <c r="AK369" s="3" t="str">
        <f>IF(AJ369&lt;&gt;"",IF(AJ369&lt;&gt;"LIBSETS_DROP_MECHANIC_MONSTER_NAME",VLOOKUP(AJ369,'LibSets constants'!$I$4:$L$1000,3,FALSE),""),"")</f>
        <v/>
      </c>
      <c r="AL369" s="3" t="str">
        <f>IF(AJ369&lt;&gt;"",IF(AJ369&lt;&gt;"LIBSETS_DROP_MECHANIC_MONSTER_NAME",VLOOKUP(AJ369,'LibSets constants'!$I$4:$L$1000,4,FALSE),""),"")</f>
        <v/>
      </c>
      <c r="AM369" s="3" t="str">
        <f>IF(G369&lt;&gt;"LIBSETS_SETTYPE_BATTLEGROUND",IF(G369&lt;&gt;"LIBSETS_SETTYPE_SPECIAL",IF(AN369&lt;&gt;"",VLOOKUP(AN369,'ESO zone constants'!$D$2:$H$4950,5,FALSE),""),""),"")</f>
        <v/>
      </c>
      <c r="AP369" s="3" t="str">
        <f>IF(AO369&lt;&gt;"",IF(AO369&lt;&gt;"LIBSETS_DROP_MECHANIC_MONSTER_NAME",VLOOKUP(AO369,'LibSets constants'!$I$4:$L$1000,3,FALSE),""),"")</f>
        <v/>
      </c>
      <c r="AQ369" s="3" t="str">
        <f>IF(AO369&lt;&gt;"",IF(AO369&lt;&gt;"LIBSETS_DROP_MECHANIC_MONSTER_NAME",VLOOKUP(AO369,'LibSets constants'!$I$4:$L$1000,4,FALSE),""),"")</f>
        <v/>
      </c>
      <c r="AR369" s="3" t="str">
        <f>IF(G369&lt;&gt;"LIBSETS_SETTYPE_BATTLEGROUND",IF(G369&lt;&gt;"LIBSETS_SETTYPE_SPECIAL",IF(AS369&lt;&gt;"",VLOOKUP(AS369,'ESO zone constants'!$D$2:$H$4950,5,FALSE),""),""),"")</f>
        <v/>
      </c>
      <c r="AU369" s="3" t="str">
        <f>IF(AT369&lt;&gt;"",IF(AT369&lt;&gt;"LIBSETS_DROP_MECHANIC_MONSTER_NAME",VLOOKUP(AT369,'LibSets constants'!$I$4:$L$1000,3,FALSE),""),"")</f>
        <v/>
      </c>
      <c r="AV369" s="3" t="str">
        <f>IF(AT369&lt;&gt;"",IF(AT369&lt;&gt;"LIBSETS_DROP_MECHANIC_MONSTER_NAME",VLOOKUP(AT369,'LibSets constants'!$I$4:$L$1000,4,FALSE),""),"")</f>
        <v/>
      </c>
      <c r="AW369" s="21" t="str">
        <f t="shared" si="31"/>
        <v>[422] = {wayshrines={-1,-1,-1,}, dlcId=DLC_BASE_GAME</v>
      </c>
      <c r="AX369" s="21" t="str">
        <f t="shared" si="32"/>
        <v>, zoneIds={181}, veteran=false</v>
      </c>
      <c r="AY369" s="21" t="str">
        <f t="shared" si="33"/>
        <v>, setType=LIBSETS_SETTYPE_CYRODIIL</v>
      </c>
      <c r="AZ369" s="21" t="str">
        <f t="shared" si="34"/>
        <v>, dropMechanic={LIBSETS_DROP_MECHANIC_MAIL_PVP_REWARDS_FOR_THE_WORTHY}},</v>
      </c>
      <c r="BA369" s="21" t="str">
        <f t="shared" si="35"/>
        <v xml:space="preserve"> --Battalion Defender / Bataillonsverteidiger   [Cyrodiil]</v>
      </c>
    </row>
    <row r="370" spans="1:53" x14ac:dyDescent="0.25">
      <c r="A370" s="12">
        <v>423</v>
      </c>
      <c r="B370" t="s">
        <v>1412</v>
      </c>
      <c r="C370" t="s">
        <v>1413</v>
      </c>
      <c r="D370" s="3">
        <f t="shared" si="30"/>
        <v>423</v>
      </c>
      <c r="G370" s="8" t="s">
        <v>1647</v>
      </c>
      <c r="I370" t="s">
        <v>98</v>
      </c>
      <c r="J370" t="s">
        <v>97</v>
      </c>
      <c r="K370">
        <v>-1</v>
      </c>
      <c r="L370">
        <v>-1</v>
      </c>
      <c r="M370">
        <v>-1</v>
      </c>
      <c r="N370">
        <v>0</v>
      </c>
      <c r="O370" s="70" t="s">
        <v>728</v>
      </c>
      <c r="P370" s="3">
        <f>IF(AND(G370&lt;&gt;"LIBSETS_SETTYPE_BATTLEGROUND",G370&lt;&gt;"LIBSETS_SETTYPE_SPECIAL",G370&lt;&gt;"LIBSETS_SETTYPE_MYTHIC"), IF(Q370&lt;&gt;"",VLOOKUP(Q370,'ESO zone constants'!$D$2:$H$4950,5,FALSE),""),"")</f>
        <v>1082</v>
      </c>
      <c r="Q370" t="str">
        <f>IF(OR(K370="",K370&lt;=0,ISERROR(K370)),IF(AND(O370&lt;&gt;"",NOT(ISERROR(O370))),O370, ""),VLOOKUP(K370,'ESO wayshrine node constants'!$A$3:$D$10003,4,FALSE))</f>
        <v>Blackrose Prison</v>
      </c>
      <c r="S370" s="19" t="str">
        <f>IF(AND(R370&lt;&gt;"",NOT(ISERROR(R370))),R370,IF(P370&lt;&gt;"",IF(NOT(ISERROR(VLOOKUP(P370,'ESO Dungeon constants'!$D$3:$H$9999,5,FALSE))),VLOOKUP(P370,'ESO Dungeon constants'!$D$3:$I$9999,6,FALSE),VLOOKUP(P370,'ESO zone constants'!$H$2:$K$9984,4,FALSE)),""))</f>
        <v>DLC_MURKMIRE</v>
      </c>
      <c r="T370" s="3" t="str">
        <f>IF(S370&lt;&gt;"",VLOOKUP(S370,'LibSets constants'!$B$4:$C$1000,2,FALSE),"")</f>
        <v>Murkmire</v>
      </c>
      <c r="U370" s="33" t="s">
        <v>1738</v>
      </c>
      <c r="V370" s="44" t="str">
        <f>IF(U370&lt;&gt;"",IF(U370&lt;&gt;"LIBSETS_DROP_MECHANIC_MONSTER_NAME",VLOOKUP(U370,'LibSets constants'!$I$4:$L$1000,3,FALSE),""),"")</f>
        <v>Arena stage chest</v>
      </c>
      <c r="W370" s="3" t="str">
        <f>IF(U370&lt;&gt;"",IF(U370&lt;&gt;"LIBSETS_DROP_MECHANIC_MONSTER_NAME",VLOOKUP(U370,'LibSets constants'!$I$4:$L$1000,4,FALSE),""),"")</f>
        <v>Arena-Phasen Schatztruhe</v>
      </c>
      <c r="X370" s="3" t="str">
        <f>IF(G370&lt;&gt;"LIBSETS_SETTYPE_BATTLEGROUND",IF(G370&lt;&gt;"LIBSETS_SETTYPE_SPECIAL",IF(Y370&lt;&gt;"",VLOOKUP(Y370,'ESO zone constants'!$D$2:$H$4950,5,FALSE),""),""),"")</f>
        <v/>
      </c>
      <c r="Z370" s="45"/>
      <c r="AA370" s="44" t="str">
        <f>IF(Z370&lt;&gt;"",IF(Z370&lt;&gt;"LIBSETS_DROP_MECHANIC_MONSTER_NAME",VLOOKUP(Z370,'LibSets constants'!$I$4:$L$1000,3,FALSE),""),"")</f>
        <v/>
      </c>
      <c r="AB370" s="44" t="str">
        <f>IF(Z370&lt;&gt;"",IF(Z370&lt;&gt;"LIBSETS_DROP_MECHANIC_MONSTER_NAME",VLOOKUP(Z370,'LibSets constants'!$I$4:$L$1000,4,FALSE),""),"")</f>
        <v/>
      </c>
      <c r="AC370" s="3" t="str">
        <f>IF(G370&lt;&gt;"LIBSETS_SETTYPE_BATTLEGROUND",IF(G370&lt;&gt;"LIBSETS_SETTYPE_SPECIAL",IF(AD370&lt;&gt;"",VLOOKUP(AD370,'ESO zone constants'!$D$2:$H$4950,5,FALSE),""),""),"")</f>
        <v/>
      </c>
      <c r="AE370" s="45"/>
      <c r="AF370" s="44" t="str">
        <f>IF(AE370&lt;&gt;"",IF(AE370&lt;&gt;"LIBSETS_DROP_MECHANIC_MONSTER_NAME",VLOOKUP(AE370,'LibSets constants'!$I$4:$L$1000,3,FALSE),""),"")</f>
        <v/>
      </c>
      <c r="AG370" s="44" t="str">
        <f>IF(AE370&lt;&gt;"",IF(AE370&lt;&gt;"LIBSETS_DROP_MECHANIC_MONSTER_NAME",VLOOKUP(AE370,'LibSets constants'!$I$4:$L$1000,4,FALSE),""),"")</f>
        <v/>
      </c>
      <c r="AH370" s="3" t="str">
        <f>IF(G370&lt;&gt;"LIBSETS_SETTYPE_BATTLEGROUND",IF(G370&lt;&gt;"LIBSETS_SETTYPE_SPECIAL",IF(AI370&lt;&gt;"",VLOOKUP(AI370,'ESO zone constants'!$D$2:$H$4950,5,FALSE),""),""),"")</f>
        <v/>
      </c>
      <c r="AJ370" s="45"/>
      <c r="AK370" s="44" t="str">
        <f>IF(AJ370&lt;&gt;"",IF(AJ370&lt;&gt;"LIBSETS_DROP_MECHANIC_MONSTER_NAME",VLOOKUP(AJ370,'LibSets constants'!$I$4:$L$1000,3,FALSE),""),"")</f>
        <v/>
      </c>
      <c r="AL370" s="44" t="str">
        <f>IF(AJ370&lt;&gt;"",IF(AJ370&lt;&gt;"LIBSETS_DROP_MECHANIC_MONSTER_NAME",VLOOKUP(AJ370,'LibSets constants'!$I$4:$L$1000,4,FALSE),""),"")</f>
        <v/>
      </c>
      <c r="AM370" s="3" t="str">
        <f>IF(G370&lt;&gt;"LIBSETS_SETTYPE_BATTLEGROUND",IF(G370&lt;&gt;"LIBSETS_SETTYPE_SPECIAL",IF(AN370&lt;&gt;"",VLOOKUP(AN370,'ESO zone constants'!$D$2:$H$4950,5,FALSE),""),""),"")</f>
        <v/>
      </c>
      <c r="AO370" s="45"/>
      <c r="AP370" s="44" t="str">
        <f>IF(AO370&lt;&gt;"",IF(AO370&lt;&gt;"LIBSETS_DROP_MECHANIC_MONSTER_NAME",VLOOKUP(AO370,'LibSets constants'!$I$4:$L$1000,3,FALSE),""),"")</f>
        <v/>
      </c>
      <c r="AQ370" s="44" t="str">
        <f>IF(AO370&lt;&gt;"",IF(AO370&lt;&gt;"LIBSETS_DROP_MECHANIC_MONSTER_NAME",VLOOKUP(AO370,'LibSets constants'!$I$4:$L$1000,4,FALSE),""),"")</f>
        <v/>
      </c>
      <c r="AR370" s="3" t="str">
        <f>IF(G370&lt;&gt;"LIBSETS_SETTYPE_BATTLEGROUND",IF(G370&lt;&gt;"LIBSETS_SETTYPE_SPECIAL",IF(AS370&lt;&gt;"",VLOOKUP(AS370,'ESO zone constants'!$D$2:$H$4950,5,FALSE),""),""),"")</f>
        <v/>
      </c>
      <c r="AT370" s="45"/>
      <c r="AU370" s="44" t="str">
        <f>IF(AT370&lt;&gt;"",IF(AT370&lt;&gt;"LIBSETS_DROP_MECHANIC_MONSTER_NAME",VLOOKUP(AT370,'LibSets constants'!$I$4:$L$1000,3,FALSE),""),"")</f>
        <v/>
      </c>
      <c r="AV370" s="44" t="str">
        <f>IF(AT370&lt;&gt;"",IF(AT370&lt;&gt;"LIBSETS_DROP_MECHANIC_MONSTER_NAME",VLOOKUP(AT370,'LibSets constants'!$I$4:$L$1000,4,FALSE),""),"")</f>
        <v/>
      </c>
      <c r="AW370" s="21" t="str">
        <f t="shared" si="31"/>
        <v>[423] = {wayshrines={-1,-1,-1,}, dlcId=DLC_MURKMIRE</v>
      </c>
      <c r="AX370" s="21" t="str">
        <f t="shared" si="32"/>
        <v>, zoneIds={1082}, veteran=true</v>
      </c>
      <c r="AY370" s="21" t="str">
        <f t="shared" si="33"/>
        <v>, setType=LIBSETS_SETTYPE_ARENA</v>
      </c>
      <c r="AZ370" s="21" t="str">
        <f t="shared" si="34"/>
        <v>, dropMechanic={LIBSETS_DROP_MECHANIC_ARENA_STAGE_CHEST}},</v>
      </c>
      <c r="BA370" s="21" t="str">
        <f t="shared" si="35"/>
        <v xml:space="preserve"> --Perfect Gallant Charge / Perfekter galanter Ansturm   [Blackrose Prison]</v>
      </c>
    </row>
    <row r="371" spans="1:53" x14ac:dyDescent="0.25">
      <c r="A371" s="12">
        <v>424</v>
      </c>
      <c r="B371" t="s">
        <v>1414</v>
      </c>
      <c r="C371" t="s">
        <v>1415</v>
      </c>
      <c r="D371" s="3">
        <f t="shared" si="30"/>
        <v>424</v>
      </c>
      <c r="G371" s="8" t="s">
        <v>1647</v>
      </c>
      <c r="I371" t="s">
        <v>98</v>
      </c>
      <c r="J371" t="s">
        <v>97</v>
      </c>
      <c r="K371">
        <v>-1</v>
      </c>
      <c r="L371">
        <v>-1</v>
      </c>
      <c r="M371">
        <v>-1</v>
      </c>
      <c r="N371">
        <v>0</v>
      </c>
      <c r="O371" s="70" t="s">
        <v>728</v>
      </c>
      <c r="P371" s="3">
        <f>IF(AND(G371&lt;&gt;"LIBSETS_SETTYPE_BATTLEGROUND",G371&lt;&gt;"LIBSETS_SETTYPE_SPECIAL",G371&lt;&gt;"LIBSETS_SETTYPE_MYTHIC"), IF(Q371&lt;&gt;"",VLOOKUP(Q371,'ESO zone constants'!$D$2:$H$4950,5,FALSE),""),"")</f>
        <v>1082</v>
      </c>
      <c r="Q371" t="str">
        <f>IF(OR(K371="",K371&lt;=0,ISERROR(K371)),IF(AND(O371&lt;&gt;"",NOT(ISERROR(O371))),O371, ""),VLOOKUP(K371,'ESO wayshrine node constants'!$A$3:$D$10003,4,FALSE))</f>
        <v>Blackrose Prison</v>
      </c>
      <c r="S371" s="19" t="str">
        <f>IF(AND(R371&lt;&gt;"",NOT(ISERROR(R371))),R371,IF(P371&lt;&gt;"",IF(NOT(ISERROR(VLOOKUP(P371,'ESO Dungeon constants'!$D$3:$H$9999,5,FALSE))),VLOOKUP(P371,'ESO Dungeon constants'!$D$3:$I$9999,6,FALSE),VLOOKUP(P371,'ESO zone constants'!$H$2:$K$9984,4,FALSE)),""))</f>
        <v>DLC_MURKMIRE</v>
      </c>
      <c r="T371" s="3" t="str">
        <f>IF(S371&lt;&gt;"",VLOOKUP(S371,'LibSets constants'!$B$4:$C$1000,2,FALSE),"")</f>
        <v>Murkmire</v>
      </c>
      <c r="U371" s="33" t="s">
        <v>1738</v>
      </c>
      <c r="V371" s="44" t="str">
        <f>IF(U371&lt;&gt;"",IF(U371&lt;&gt;"LIBSETS_DROP_MECHANIC_MONSTER_NAME",VLOOKUP(U371,'LibSets constants'!$I$4:$L$1000,3,FALSE),""),"")</f>
        <v>Arena stage chest</v>
      </c>
      <c r="W371" s="3" t="str">
        <f>IF(U371&lt;&gt;"",IF(U371&lt;&gt;"LIBSETS_DROP_MECHANIC_MONSTER_NAME",VLOOKUP(U371,'LibSets constants'!$I$4:$L$1000,4,FALSE),""),"")</f>
        <v>Arena-Phasen Schatztruhe</v>
      </c>
      <c r="X371" s="3" t="str">
        <f>IF(G371&lt;&gt;"LIBSETS_SETTYPE_BATTLEGROUND",IF(G371&lt;&gt;"LIBSETS_SETTYPE_SPECIAL",IF(Y371&lt;&gt;"",VLOOKUP(Y371,'ESO zone constants'!$D$2:$H$4950,5,FALSE),""),""),"")</f>
        <v/>
      </c>
      <c r="Z371" s="45"/>
      <c r="AA371" s="44" t="str">
        <f>IF(Z371&lt;&gt;"",IF(Z371&lt;&gt;"LIBSETS_DROP_MECHANIC_MONSTER_NAME",VLOOKUP(Z371,'LibSets constants'!$I$4:$L$1000,3,FALSE),""),"")</f>
        <v/>
      </c>
      <c r="AB371" s="44" t="str">
        <f>IF(Z371&lt;&gt;"",IF(Z371&lt;&gt;"LIBSETS_DROP_MECHANIC_MONSTER_NAME",VLOOKUP(Z371,'LibSets constants'!$I$4:$L$1000,4,FALSE),""),"")</f>
        <v/>
      </c>
      <c r="AC371" s="3" t="str">
        <f>IF(G371&lt;&gt;"LIBSETS_SETTYPE_BATTLEGROUND",IF(G371&lt;&gt;"LIBSETS_SETTYPE_SPECIAL",IF(AD371&lt;&gt;"",VLOOKUP(AD371,'ESO zone constants'!$D$2:$H$4950,5,FALSE),""),""),"")</f>
        <v/>
      </c>
      <c r="AE371" s="45"/>
      <c r="AF371" s="44" t="str">
        <f>IF(AE371&lt;&gt;"",IF(AE371&lt;&gt;"LIBSETS_DROP_MECHANIC_MONSTER_NAME",VLOOKUP(AE371,'LibSets constants'!$I$4:$L$1000,3,FALSE),""),"")</f>
        <v/>
      </c>
      <c r="AG371" s="44" t="str">
        <f>IF(AE371&lt;&gt;"",IF(AE371&lt;&gt;"LIBSETS_DROP_MECHANIC_MONSTER_NAME",VLOOKUP(AE371,'LibSets constants'!$I$4:$L$1000,4,FALSE),""),"")</f>
        <v/>
      </c>
      <c r="AH371" s="3" t="str">
        <f>IF(G371&lt;&gt;"LIBSETS_SETTYPE_BATTLEGROUND",IF(G371&lt;&gt;"LIBSETS_SETTYPE_SPECIAL",IF(AI371&lt;&gt;"",VLOOKUP(AI371,'ESO zone constants'!$D$2:$H$4950,5,FALSE),""),""),"")</f>
        <v/>
      </c>
      <c r="AJ371" s="45"/>
      <c r="AK371" s="44" t="str">
        <f>IF(AJ371&lt;&gt;"",IF(AJ371&lt;&gt;"LIBSETS_DROP_MECHANIC_MONSTER_NAME",VLOOKUP(AJ371,'LibSets constants'!$I$4:$L$1000,3,FALSE),""),"")</f>
        <v/>
      </c>
      <c r="AL371" s="44" t="str">
        <f>IF(AJ371&lt;&gt;"",IF(AJ371&lt;&gt;"LIBSETS_DROP_MECHANIC_MONSTER_NAME",VLOOKUP(AJ371,'LibSets constants'!$I$4:$L$1000,4,FALSE),""),"")</f>
        <v/>
      </c>
      <c r="AM371" s="3" t="str">
        <f>IF(G371&lt;&gt;"LIBSETS_SETTYPE_BATTLEGROUND",IF(G371&lt;&gt;"LIBSETS_SETTYPE_SPECIAL",IF(AN371&lt;&gt;"",VLOOKUP(AN371,'ESO zone constants'!$D$2:$H$4950,5,FALSE),""),""),"")</f>
        <v/>
      </c>
      <c r="AO371" s="45"/>
      <c r="AP371" s="44" t="str">
        <f>IF(AO371&lt;&gt;"",IF(AO371&lt;&gt;"LIBSETS_DROP_MECHANIC_MONSTER_NAME",VLOOKUP(AO371,'LibSets constants'!$I$4:$L$1000,3,FALSE),""),"")</f>
        <v/>
      </c>
      <c r="AQ371" s="44" t="str">
        <f>IF(AO371&lt;&gt;"",IF(AO371&lt;&gt;"LIBSETS_DROP_MECHANIC_MONSTER_NAME",VLOOKUP(AO371,'LibSets constants'!$I$4:$L$1000,4,FALSE),""),"")</f>
        <v/>
      </c>
      <c r="AR371" s="3" t="str">
        <f>IF(G371&lt;&gt;"LIBSETS_SETTYPE_BATTLEGROUND",IF(G371&lt;&gt;"LIBSETS_SETTYPE_SPECIAL",IF(AS371&lt;&gt;"",VLOOKUP(AS371,'ESO zone constants'!$D$2:$H$4950,5,FALSE),""),""),"")</f>
        <v/>
      </c>
      <c r="AT371" s="45"/>
      <c r="AU371" s="44" t="str">
        <f>IF(AT371&lt;&gt;"",IF(AT371&lt;&gt;"LIBSETS_DROP_MECHANIC_MONSTER_NAME",VLOOKUP(AT371,'LibSets constants'!$I$4:$L$1000,3,FALSE),""),"")</f>
        <v/>
      </c>
      <c r="AV371" s="44" t="str">
        <f>IF(AT371&lt;&gt;"",IF(AT371&lt;&gt;"LIBSETS_DROP_MECHANIC_MONSTER_NAME",VLOOKUP(AT371,'LibSets constants'!$I$4:$L$1000,4,FALSE),""),"")</f>
        <v/>
      </c>
      <c r="AW371" s="21" t="str">
        <f t="shared" si="31"/>
        <v>[424] = {wayshrines={-1,-1,-1,}, dlcId=DLC_MURKMIRE</v>
      </c>
      <c r="AX371" s="21" t="str">
        <f t="shared" si="32"/>
        <v>, zoneIds={1082}, veteran=true</v>
      </c>
      <c r="AY371" s="21" t="str">
        <f t="shared" si="33"/>
        <v>, setType=LIBSETS_SETTYPE_ARENA</v>
      </c>
      <c r="AZ371" s="21" t="str">
        <f t="shared" si="34"/>
        <v>, dropMechanic={LIBSETS_DROP_MECHANIC_ARENA_STAGE_CHEST}},</v>
      </c>
      <c r="BA371" s="21" t="str">
        <f t="shared" si="35"/>
        <v xml:space="preserve"> --Perfect Radial Uppercut / Perfekter Rundum-Aufwärtsschnitt   [Blackrose Prison]</v>
      </c>
    </row>
    <row r="372" spans="1:53" x14ac:dyDescent="0.25">
      <c r="A372" s="12">
        <v>425</v>
      </c>
      <c r="B372" t="s">
        <v>1416</v>
      </c>
      <c r="C372" t="s">
        <v>1417</v>
      </c>
      <c r="D372" s="3">
        <f t="shared" si="30"/>
        <v>425</v>
      </c>
      <c r="G372" s="8" t="s">
        <v>1647</v>
      </c>
      <c r="I372" t="s">
        <v>98</v>
      </c>
      <c r="J372" t="s">
        <v>97</v>
      </c>
      <c r="K372">
        <v>-1</v>
      </c>
      <c r="L372">
        <v>-1</v>
      </c>
      <c r="M372">
        <v>-1</v>
      </c>
      <c r="N372">
        <v>0</v>
      </c>
      <c r="O372" s="70" t="s">
        <v>728</v>
      </c>
      <c r="P372" s="3">
        <f>IF(AND(G372&lt;&gt;"LIBSETS_SETTYPE_BATTLEGROUND",G372&lt;&gt;"LIBSETS_SETTYPE_SPECIAL",G372&lt;&gt;"LIBSETS_SETTYPE_MYTHIC"), IF(Q372&lt;&gt;"",VLOOKUP(Q372,'ESO zone constants'!$D$2:$H$4950,5,FALSE),""),"")</f>
        <v>1082</v>
      </c>
      <c r="Q372" t="str">
        <f>IF(OR(K372="",K372&lt;=0,ISERROR(K372)),IF(AND(O372&lt;&gt;"",NOT(ISERROR(O372))),O372, ""),VLOOKUP(K372,'ESO wayshrine node constants'!$A$3:$D$10003,4,FALSE))</f>
        <v>Blackrose Prison</v>
      </c>
      <c r="S372" s="19" t="str">
        <f>IF(AND(R372&lt;&gt;"",NOT(ISERROR(R372))),R372,IF(P372&lt;&gt;"",IF(NOT(ISERROR(VLOOKUP(P372,'ESO Dungeon constants'!$D$3:$H$9999,5,FALSE))),VLOOKUP(P372,'ESO Dungeon constants'!$D$3:$I$9999,6,FALSE),VLOOKUP(P372,'ESO zone constants'!$H$2:$K$9984,4,FALSE)),""))</f>
        <v>DLC_MURKMIRE</v>
      </c>
      <c r="T372" s="3" t="str">
        <f>IF(S372&lt;&gt;"",VLOOKUP(S372,'LibSets constants'!$B$4:$C$1000,2,FALSE),"")</f>
        <v>Murkmire</v>
      </c>
      <c r="U372" s="33" t="s">
        <v>1738</v>
      </c>
      <c r="V372" s="44" t="str">
        <f>IF(U372&lt;&gt;"",IF(U372&lt;&gt;"LIBSETS_DROP_MECHANIC_MONSTER_NAME",VLOOKUP(U372,'LibSets constants'!$I$4:$L$1000,3,FALSE),""),"")</f>
        <v>Arena stage chest</v>
      </c>
      <c r="W372" s="3" t="str">
        <f>IF(U372&lt;&gt;"",IF(U372&lt;&gt;"LIBSETS_DROP_MECHANIC_MONSTER_NAME",VLOOKUP(U372,'LibSets constants'!$I$4:$L$1000,4,FALSE),""),"")</f>
        <v>Arena-Phasen Schatztruhe</v>
      </c>
      <c r="X372" s="3" t="str">
        <f>IF(G372&lt;&gt;"LIBSETS_SETTYPE_BATTLEGROUND",IF(G372&lt;&gt;"LIBSETS_SETTYPE_SPECIAL",IF(Y372&lt;&gt;"",VLOOKUP(Y372,'ESO zone constants'!$D$2:$H$4950,5,FALSE),""),""),"")</f>
        <v/>
      </c>
      <c r="Z372" s="45"/>
      <c r="AA372" s="44" t="str">
        <f>IF(Z372&lt;&gt;"",IF(Z372&lt;&gt;"LIBSETS_DROP_MECHANIC_MONSTER_NAME",VLOOKUP(Z372,'LibSets constants'!$I$4:$L$1000,3,FALSE),""),"")</f>
        <v/>
      </c>
      <c r="AB372" s="44" t="str">
        <f>IF(Z372&lt;&gt;"",IF(Z372&lt;&gt;"LIBSETS_DROP_MECHANIC_MONSTER_NAME",VLOOKUP(Z372,'LibSets constants'!$I$4:$L$1000,4,FALSE),""),"")</f>
        <v/>
      </c>
      <c r="AC372" s="3" t="str">
        <f>IF(G372&lt;&gt;"LIBSETS_SETTYPE_BATTLEGROUND",IF(G372&lt;&gt;"LIBSETS_SETTYPE_SPECIAL",IF(AD372&lt;&gt;"",VLOOKUP(AD372,'ESO zone constants'!$D$2:$H$4950,5,FALSE),""),""),"")</f>
        <v/>
      </c>
      <c r="AE372" s="45"/>
      <c r="AF372" s="44" t="str">
        <f>IF(AE372&lt;&gt;"",IF(AE372&lt;&gt;"LIBSETS_DROP_MECHANIC_MONSTER_NAME",VLOOKUP(AE372,'LibSets constants'!$I$4:$L$1000,3,FALSE),""),"")</f>
        <v/>
      </c>
      <c r="AG372" s="44" t="str">
        <f>IF(AE372&lt;&gt;"",IF(AE372&lt;&gt;"LIBSETS_DROP_MECHANIC_MONSTER_NAME",VLOOKUP(AE372,'LibSets constants'!$I$4:$L$1000,4,FALSE),""),"")</f>
        <v/>
      </c>
      <c r="AH372" s="3" t="str">
        <f>IF(G372&lt;&gt;"LIBSETS_SETTYPE_BATTLEGROUND",IF(G372&lt;&gt;"LIBSETS_SETTYPE_SPECIAL",IF(AI372&lt;&gt;"",VLOOKUP(AI372,'ESO zone constants'!$D$2:$H$4950,5,FALSE),""),""),"")</f>
        <v/>
      </c>
      <c r="AJ372" s="45"/>
      <c r="AK372" s="44" t="str">
        <f>IF(AJ372&lt;&gt;"",IF(AJ372&lt;&gt;"LIBSETS_DROP_MECHANIC_MONSTER_NAME",VLOOKUP(AJ372,'LibSets constants'!$I$4:$L$1000,3,FALSE),""),"")</f>
        <v/>
      </c>
      <c r="AL372" s="44" t="str">
        <f>IF(AJ372&lt;&gt;"",IF(AJ372&lt;&gt;"LIBSETS_DROP_MECHANIC_MONSTER_NAME",VLOOKUP(AJ372,'LibSets constants'!$I$4:$L$1000,4,FALSE),""),"")</f>
        <v/>
      </c>
      <c r="AM372" s="3" t="str">
        <f>IF(G372&lt;&gt;"LIBSETS_SETTYPE_BATTLEGROUND",IF(G372&lt;&gt;"LIBSETS_SETTYPE_SPECIAL",IF(AN372&lt;&gt;"",VLOOKUP(AN372,'ESO zone constants'!$D$2:$H$4950,5,FALSE),""),""),"")</f>
        <v/>
      </c>
      <c r="AO372" s="45"/>
      <c r="AP372" s="44" t="str">
        <f>IF(AO372&lt;&gt;"",IF(AO372&lt;&gt;"LIBSETS_DROP_MECHANIC_MONSTER_NAME",VLOOKUP(AO372,'LibSets constants'!$I$4:$L$1000,3,FALSE),""),"")</f>
        <v/>
      </c>
      <c r="AQ372" s="44" t="str">
        <f>IF(AO372&lt;&gt;"",IF(AO372&lt;&gt;"LIBSETS_DROP_MECHANIC_MONSTER_NAME",VLOOKUP(AO372,'LibSets constants'!$I$4:$L$1000,4,FALSE),""),"")</f>
        <v/>
      </c>
      <c r="AR372" s="3" t="str">
        <f>IF(G372&lt;&gt;"LIBSETS_SETTYPE_BATTLEGROUND",IF(G372&lt;&gt;"LIBSETS_SETTYPE_SPECIAL",IF(AS372&lt;&gt;"",VLOOKUP(AS372,'ESO zone constants'!$D$2:$H$4950,5,FALSE),""),""),"")</f>
        <v/>
      </c>
      <c r="AT372" s="45"/>
      <c r="AU372" s="44" t="str">
        <f>IF(AT372&lt;&gt;"",IF(AT372&lt;&gt;"LIBSETS_DROP_MECHANIC_MONSTER_NAME",VLOOKUP(AT372,'LibSets constants'!$I$4:$L$1000,3,FALSE),""),"")</f>
        <v/>
      </c>
      <c r="AV372" s="44" t="str">
        <f>IF(AT372&lt;&gt;"",IF(AT372&lt;&gt;"LIBSETS_DROP_MECHANIC_MONSTER_NAME",VLOOKUP(AT372,'LibSets constants'!$I$4:$L$1000,4,FALSE),""),"")</f>
        <v/>
      </c>
      <c r="AW372" s="21" t="str">
        <f t="shared" si="31"/>
        <v>[425] = {wayshrines={-1,-1,-1,}, dlcId=DLC_MURKMIRE</v>
      </c>
      <c r="AX372" s="21" t="str">
        <f t="shared" si="32"/>
        <v>, zoneIds={1082}, veteran=true</v>
      </c>
      <c r="AY372" s="21" t="str">
        <f t="shared" si="33"/>
        <v>, setType=LIBSETS_SETTYPE_ARENA</v>
      </c>
      <c r="AZ372" s="21" t="str">
        <f t="shared" si="34"/>
        <v>, dropMechanic={LIBSETS_DROP_MECHANIC_ARENA_STAGE_CHEST}},</v>
      </c>
      <c r="BA372" s="21" t="str">
        <f t="shared" si="35"/>
        <v xml:space="preserve"> --Perfect Spectral Cloak / Perfekter spektraler Mantel   [Blackrose Prison]</v>
      </c>
    </row>
    <row r="373" spans="1:53" x14ac:dyDescent="0.25">
      <c r="A373" s="12">
        <v>426</v>
      </c>
      <c r="B373" t="s">
        <v>1418</v>
      </c>
      <c r="C373" t="s">
        <v>1419</v>
      </c>
      <c r="D373" s="3">
        <f t="shared" si="30"/>
        <v>426</v>
      </c>
      <c r="G373" s="8" t="s">
        <v>1647</v>
      </c>
      <c r="I373" t="s">
        <v>98</v>
      </c>
      <c r="J373" t="s">
        <v>97</v>
      </c>
      <c r="K373">
        <v>-1</v>
      </c>
      <c r="L373">
        <v>-1</v>
      </c>
      <c r="M373">
        <v>-1</v>
      </c>
      <c r="N373">
        <v>0</v>
      </c>
      <c r="O373" s="70" t="s">
        <v>728</v>
      </c>
      <c r="P373" s="3">
        <f>IF(AND(G373&lt;&gt;"LIBSETS_SETTYPE_BATTLEGROUND",G373&lt;&gt;"LIBSETS_SETTYPE_SPECIAL",G373&lt;&gt;"LIBSETS_SETTYPE_MYTHIC"), IF(Q373&lt;&gt;"",VLOOKUP(Q373,'ESO zone constants'!$D$2:$H$4950,5,FALSE),""),"")</f>
        <v>1082</v>
      </c>
      <c r="Q373" t="str">
        <f>IF(OR(K373="",K373&lt;=0,ISERROR(K373)),IF(AND(O373&lt;&gt;"",NOT(ISERROR(O373))),O373, ""),VLOOKUP(K373,'ESO wayshrine node constants'!$A$3:$D$10003,4,FALSE))</f>
        <v>Blackrose Prison</v>
      </c>
      <c r="S373" s="19" t="str">
        <f>IF(AND(R373&lt;&gt;"",NOT(ISERROR(R373))),R373,IF(P373&lt;&gt;"",IF(NOT(ISERROR(VLOOKUP(P373,'ESO Dungeon constants'!$D$3:$H$9999,5,FALSE))),VLOOKUP(P373,'ESO Dungeon constants'!$D$3:$I$9999,6,FALSE),VLOOKUP(P373,'ESO zone constants'!$H$2:$K$9984,4,FALSE)),""))</f>
        <v>DLC_MURKMIRE</v>
      </c>
      <c r="T373" s="3" t="str">
        <f>IF(S373&lt;&gt;"",VLOOKUP(S373,'LibSets constants'!$B$4:$C$1000,2,FALSE),"")</f>
        <v>Murkmire</v>
      </c>
      <c r="U373" s="33" t="s">
        <v>1738</v>
      </c>
      <c r="V373" s="3" t="str">
        <f>IF(U373&lt;&gt;"",IF(U373&lt;&gt;"LIBSETS_DROP_MECHANIC_MONSTER_NAME",VLOOKUP(U373,'LibSets constants'!$I$4:$L$1000,3,FALSE),""),"")</f>
        <v>Arena stage chest</v>
      </c>
      <c r="W373" s="3" t="str">
        <f>IF(U373&lt;&gt;"",IF(U373&lt;&gt;"LIBSETS_DROP_MECHANIC_MONSTER_NAME",VLOOKUP(U373,'LibSets constants'!$I$4:$L$1000,4,FALSE),""),"")</f>
        <v>Arena-Phasen Schatztruhe</v>
      </c>
      <c r="X373" s="3" t="str">
        <f>IF(G373&lt;&gt;"LIBSETS_SETTYPE_BATTLEGROUND",IF(G373&lt;&gt;"LIBSETS_SETTYPE_SPECIAL",IF(Y373&lt;&gt;"",VLOOKUP(Y373,'ESO zone constants'!$D$2:$H$4950,5,FALSE),""),""),"")</f>
        <v/>
      </c>
      <c r="Z373" s="45"/>
      <c r="AA373" s="44" t="str">
        <f>IF(Z373&lt;&gt;"",IF(Z373&lt;&gt;"LIBSETS_DROP_MECHANIC_MONSTER_NAME",VLOOKUP(Z373,'LibSets constants'!$I$4:$L$1000,3,FALSE),""),"")</f>
        <v/>
      </c>
      <c r="AB373" s="44" t="str">
        <f>IF(Z373&lt;&gt;"",IF(Z373&lt;&gt;"LIBSETS_DROP_MECHANIC_MONSTER_NAME",VLOOKUP(Z373,'LibSets constants'!$I$4:$L$1000,4,FALSE),""),"")</f>
        <v/>
      </c>
      <c r="AC373" s="3" t="str">
        <f>IF(G373&lt;&gt;"LIBSETS_SETTYPE_BATTLEGROUND",IF(G373&lt;&gt;"LIBSETS_SETTYPE_SPECIAL",IF(AD373&lt;&gt;"",VLOOKUP(AD373,'ESO zone constants'!$D$2:$H$4950,5,FALSE),""),""),"")</f>
        <v/>
      </c>
      <c r="AE373" s="45"/>
      <c r="AF373" s="44" t="str">
        <f>IF(AE373&lt;&gt;"",IF(AE373&lt;&gt;"LIBSETS_DROP_MECHANIC_MONSTER_NAME",VLOOKUP(AE373,'LibSets constants'!$I$4:$L$1000,3,FALSE),""),"")</f>
        <v/>
      </c>
      <c r="AG373" s="44" t="str">
        <f>IF(AE373&lt;&gt;"",IF(AE373&lt;&gt;"LIBSETS_DROP_MECHANIC_MONSTER_NAME",VLOOKUP(AE373,'LibSets constants'!$I$4:$L$1000,4,FALSE),""),"")</f>
        <v/>
      </c>
      <c r="AH373" s="3" t="str">
        <f>IF(G373&lt;&gt;"LIBSETS_SETTYPE_BATTLEGROUND",IF(G373&lt;&gt;"LIBSETS_SETTYPE_SPECIAL",IF(AI373&lt;&gt;"",VLOOKUP(AI373,'ESO zone constants'!$D$2:$H$4950,5,FALSE),""),""),"")</f>
        <v/>
      </c>
      <c r="AJ373" s="45"/>
      <c r="AK373" s="44" t="str">
        <f>IF(AJ373&lt;&gt;"",IF(AJ373&lt;&gt;"LIBSETS_DROP_MECHANIC_MONSTER_NAME",VLOOKUP(AJ373,'LibSets constants'!$I$4:$L$1000,3,FALSE),""),"")</f>
        <v/>
      </c>
      <c r="AL373" s="44" t="str">
        <f>IF(AJ373&lt;&gt;"",IF(AJ373&lt;&gt;"LIBSETS_DROP_MECHANIC_MONSTER_NAME",VLOOKUP(AJ373,'LibSets constants'!$I$4:$L$1000,4,FALSE),""),"")</f>
        <v/>
      </c>
      <c r="AM373" s="3" t="str">
        <f>IF(G373&lt;&gt;"LIBSETS_SETTYPE_BATTLEGROUND",IF(G373&lt;&gt;"LIBSETS_SETTYPE_SPECIAL",IF(AN373&lt;&gt;"",VLOOKUP(AN373,'ESO zone constants'!$D$2:$H$4950,5,FALSE),""),""),"")</f>
        <v/>
      </c>
      <c r="AO373" s="45"/>
      <c r="AP373" s="44" t="str">
        <f>IF(AO373&lt;&gt;"",IF(AO373&lt;&gt;"LIBSETS_DROP_MECHANIC_MONSTER_NAME",VLOOKUP(AO373,'LibSets constants'!$I$4:$L$1000,3,FALSE),""),"")</f>
        <v/>
      </c>
      <c r="AQ373" s="44" t="str">
        <f>IF(AO373&lt;&gt;"",IF(AO373&lt;&gt;"LIBSETS_DROP_MECHANIC_MONSTER_NAME",VLOOKUP(AO373,'LibSets constants'!$I$4:$L$1000,4,FALSE),""),"")</f>
        <v/>
      </c>
      <c r="AR373" s="3" t="str">
        <f>IF(G373&lt;&gt;"LIBSETS_SETTYPE_BATTLEGROUND",IF(G373&lt;&gt;"LIBSETS_SETTYPE_SPECIAL",IF(AS373&lt;&gt;"",VLOOKUP(AS373,'ESO zone constants'!$D$2:$H$4950,5,FALSE),""),""),"")</f>
        <v/>
      </c>
      <c r="AT373" s="45"/>
      <c r="AU373" s="44" t="str">
        <f>IF(AT373&lt;&gt;"",IF(AT373&lt;&gt;"LIBSETS_DROP_MECHANIC_MONSTER_NAME",VLOOKUP(AT373,'LibSets constants'!$I$4:$L$1000,3,FALSE),""),"")</f>
        <v/>
      </c>
      <c r="AV373" s="44" t="str">
        <f>IF(AT373&lt;&gt;"",IF(AT373&lt;&gt;"LIBSETS_DROP_MECHANIC_MONSTER_NAME",VLOOKUP(AT373,'LibSets constants'!$I$4:$L$1000,4,FALSE),""),"")</f>
        <v/>
      </c>
      <c r="AW373" s="21" t="str">
        <f t="shared" si="31"/>
        <v>[426] = {wayshrines={-1,-1,-1,}, dlcId=DLC_MURKMIRE</v>
      </c>
      <c r="AX373" s="21" t="str">
        <f t="shared" si="32"/>
        <v>, zoneIds={1082}, veteran=true</v>
      </c>
      <c r="AY373" s="21" t="str">
        <f t="shared" si="33"/>
        <v>, setType=LIBSETS_SETTYPE_ARENA</v>
      </c>
      <c r="AZ373" s="21" t="str">
        <f t="shared" si="34"/>
        <v>, dropMechanic={LIBSETS_DROP_MECHANIC_ARENA_STAGE_CHEST}},</v>
      </c>
      <c r="BA373" s="21" t="str">
        <f t="shared" si="35"/>
        <v xml:space="preserve"> --Perfect Virulent Shot / Perfekter virulenter Schuss   [Blackrose Prison]</v>
      </c>
    </row>
    <row r="374" spans="1:53" x14ac:dyDescent="0.25">
      <c r="A374" s="12">
        <v>427</v>
      </c>
      <c r="B374" t="s">
        <v>1420</v>
      </c>
      <c r="C374" t="s">
        <v>1421</v>
      </c>
      <c r="D374" s="3">
        <f t="shared" si="30"/>
        <v>427</v>
      </c>
      <c r="G374" s="8" t="s">
        <v>1647</v>
      </c>
      <c r="I374" t="s">
        <v>98</v>
      </c>
      <c r="J374" t="s">
        <v>97</v>
      </c>
      <c r="K374">
        <v>-1</v>
      </c>
      <c r="L374">
        <v>-1</v>
      </c>
      <c r="M374">
        <v>-1</v>
      </c>
      <c r="N374">
        <v>0</v>
      </c>
      <c r="O374" s="70" t="s">
        <v>728</v>
      </c>
      <c r="P374" s="3">
        <f>IF(AND(G374&lt;&gt;"LIBSETS_SETTYPE_BATTLEGROUND",G374&lt;&gt;"LIBSETS_SETTYPE_SPECIAL",G374&lt;&gt;"LIBSETS_SETTYPE_MYTHIC"), IF(Q374&lt;&gt;"",VLOOKUP(Q374,'ESO zone constants'!$D$2:$H$4950,5,FALSE),""),"")</f>
        <v>1082</v>
      </c>
      <c r="Q374" t="str">
        <f>IF(OR(K374="",K374&lt;=0,ISERROR(K374)),IF(AND(O374&lt;&gt;"",NOT(ISERROR(O374))),O374, ""),VLOOKUP(K374,'ESO wayshrine node constants'!$A$3:$D$10003,4,FALSE))</f>
        <v>Blackrose Prison</v>
      </c>
      <c r="S374" s="19" t="str">
        <f>IF(AND(R374&lt;&gt;"",NOT(ISERROR(R374))),R374,IF(P374&lt;&gt;"",IF(NOT(ISERROR(VLOOKUP(P374,'ESO Dungeon constants'!$D$3:$H$9999,5,FALSE))),VLOOKUP(P374,'ESO Dungeon constants'!$D$3:$I$9999,6,FALSE),VLOOKUP(P374,'ESO zone constants'!$H$2:$K$9984,4,FALSE)),""))</f>
        <v>DLC_MURKMIRE</v>
      </c>
      <c r="T374" s="3" t="str">
        <f>IF(S374&lt;&gt;"",VLOOKUP(S374,'LibSets constants'!$B$4:$C$1000,2,FALSE),"")</f>
        <v>Murkmire</v>
      </c>
      <c r="U374" s="33" t="s">
        <v>1738</v>
      </c>
      <c r="V374" s="44" t="str">
        <f>IF(U374&lt;&gt;"",IF(U374&lt;&gt;"LIBSETS_DROP_MECHANIC_MONSTER_NAME",VLOOKUP(U374,'LibSets constants'!$I$4:$L$1000,3,FALSE),""),"")</f>
        <v>Arena stage chest</v>
      </c>
      <c r="W374" s="44" t="str">
        <f>IF(U374&lt;&gt;"",IF(U374&lt;&gt;"LIBSETS_DROP_MECHANIC_MONSTER_NAME",VLOOKUP(U374,'LibSets constants'!$I$4:$L$1000,4,FALSE),""),"")</f>
        <v>Arena-Phasen Schatztruhe</v>
      </c>
      <c r="X374" s="3" t="str">
        <f>IF(G374&lt;&gt;"LIBSETS_SETTYPE_BATTLEGROUND",IF(G374&lt;&gt;"LIBSETS_SETTYPE_SPECIAL",IF(Y374&lt;&gt;"",VLOOKUP(Y374,'ESO zone constants'!$D$2:$H$4950,5,FALSE),""),""),"")</f>
        <v/>
      </c>
      <c r="Z374" s="45"/>
      <c r="AA374" s="44" t="str">
        <f>IF(Z374&lt;&gt;"",IF(Z374&lt;&gt;"LIBSETS_DROP_MECHANIC_MONSTER_NAME",VLOOKUP(Z374,'LibSets constants'!$I$4:$L$1000,3,FALSE),""),"")</f>
        <v/>
      </c>
      <c r="AB374" s="44" t="str">
        <f>IF(Z374&lt;&gt;"",IF(Z374&lt;&gt;"LIBSETS_DROP_MECHANIC_MONSTER_NAME",VLOOKUP(Z374,'LibSets constants'!$I$4:$L$1000,4,FALSE),""),"")</f>
        <v/>
      </c>
      <c r="AC374" s="3" t="str">
        <f>IF(G374&lt;&gt;"LIBSETS_SETTYPE_BATTLEGROUND",IF(G374&lt;&gt;"LIBSETS_SETTYPE_SPECIAL",IF(AD374&lt;&gt;"",VLOOKUP(AD374,'ESO zone constants'!$D$2:$H$4950,5,FALSE),""),""),"")</f>
        <v/>
      </c>
      <c r="AE374" s="45"/>
      <c r="AF374" s="44" t="str">
        <f>IF(AE374&lt;&gt;"",IF(AE374&lt;&gt;"LIBSETS_DROP_MECHANIC_MONSTER_NAME",VLOOKUP(AE374,'LibSets constants'!$I$4:$L$1000,3,FALSE),""),"")</f>
        <v/>
      </c>
      <c r="AG374" s="44" t="str">
        <f>IF(AE374&lt;&gt;"",IF(AE374&lt;&gt;"LIBSETS_DROP_MECHANIC_MONSTER_NAME",VLOOKUP(AE374,'LibSets constants'!$I$4:$L$1000,4,FALSE),""),"")</f>
        <v/>
      </c>
      <c r="AH374" s="3" t="str">
        <f>IF(G374&lt;&gt;"LIBSETS_SETTYPE_BATTLEGROUND",IF(G374&lt;&gt;"LIBSETS_SETTYPE_SPECIAL",IF(AI374&lt;&gt;"",VLOOKUP(AI374,'ESO zone constants'!$D$2:$H$4950,5,FALSE),""),""),"")</f>
        <v/>
      </c>
      <c r="AJ374" s="45"/>
      <c r="AK374" s="44" t="str">
        <f>IF(AJ374&lt;&gt;"",IF(AJ374&lt;&gt;"LIBSETS_DROP_MECHANIC_MONSTER_NAME",VLOOKUP(AJ374,'LibSets constants'!$I$4:$L$1000,3,FALSE),""),"")</f>
        <v/>
      </c>
      <c r="AL374" s="44" t="str">
        <f>IF(AJ374&lt;&gt;"",IF(AJ374&lt;&gt;"LIBSETS_DROP_MECHANIC_MONSTER_NAME",VLOOKUP(AJ374,'LibSets constants'!$I$4:$L$1000,4,FALSE),""),"")</f>
        <v/>
      </c>
      <c r="AM374" s="3" t="str">
        <f>IF(G374&lt;&gt;"LIBSETS_SETTYPE_BATTLEGROUND",IF(G374&lt;&gt;"LIBSETS_SETTYPE_SPECIAL",IF(AN374&lt;&gt;"",VLOOKUP(AN374,'ESO zone constants'!$D$2:$H$4950,5,FALSE),""),""),"")</f>
        <v/>
      </c>
      <c r="AO374" s="45"/>
      <c r="AP374" s="44" t="str">
        <f>IF(AO374&lt;&gt;"",IF(AO374&lt;&gt;"LIBSETS_DROP_MECHANIC_MONSTER_NAME",VLOOKUP(AO374,'LibSets constants'!$I$4:$L$1000,3,FALSE),""),"")</f>
        <v/>
      </c>
      <c r="AQ374" s="44" t="str">
        <f>IF(AO374&lt;&gt;"",IF(AO374&lt;&gt;"LIBSETS_DROP_MECHANIC_MONSTER_NAME",VLOOKUP(AO374,'LibSets constants'!$I$4:$L$1000,4,FALSE),""),"")</f>
        <v/>
      </c>
      <c r="AR374" s="3" t="str">
        <f>IF(G374&lt;&gt;"LIBSETS_SETTYPE_BATTLEGROUND",IF(G374&lt;&gt;"LIBSETS_SETTYPE_SPECIAL",IF(AS374&lt;&gt;"",VLOOKUP(AS374,'ESO zone constants'!$D$2:$H$4950,5,FALSE),""),""),"")</f>
        <v/>
      </c>
      <c r="AT374" s="45"/>
      <c r="AU374" s="44" t="str">
        <f>IF(AT374&lt;&gt;"",IF(AT374&lt;&gt;"LIBSETS_DROP_MECHANIC_MONSTER_NAME",VLOOKUP(AT374,'LibSets constants'!$I$4:$L$1000,3,FALSE),""),"")</f>
        <v/>
      </c>
      <c r="AV374" s="44" t="str">
        <f>IF(AT374&lt;&gt;"",IF(AT374&lt;&gt;"LIBSETS_DROP_MECHANIC_MONSTER_NAME",VLOOKUP(AT374,'LibSets constants'!$I$4:$L$1000,4,FALSE),""),"")</f>
        <v/>
      </c>
      <c r="AW374" s="21" t="str">
        <f t="shared" si="31"/>
        <v>[427] = {wayshrines={-1,-1,-1,}, dlcId=DLC_MURKMIRE</v>
      </c>
      <c r="AX374" s="21" t="str">
        <f t="shared" si="32"/>
        <v>, zoneIds={1082}, veteran=true</v>
      </c>
      <c r="AY374" s="21" t="str">
        <f t="shared" si="33"/>
        <v>, setType=LIBSETS_SETTYPE_ARENA</v>
      </c>
      <c r="AZ374" s="21" t="str">
        <f t="shared" si="34"/>
        <v>, dropMechanic={LIBSETS_DROP_MECHANIC_ARENA_STAGE_CHEST}},</v>
      </c>
      <c r="BA374" s="21" t="str">
        <f t="shared" si="35"/>
        <v xml:space="preserve"> --Perfect Wild Impulse / Perfekter wilder Impuls   [Blackrose Prison]</v>
      </c>
    </row>
    <row r="375" spans="1:53" x14ac:dyDescent="0.25">
      <c r="A375" s="12">
        <v>428</v>
      </c>
      <c r="B375" t="s">
        <v>1422</v>
      </c>
      <c r="C375" t="s">
        <v>1423</v>
      </c>
      <c r="D375" s="3">
        <f t="shared" si="30"/>
        <v>428</v>
      </c>
      <c r="G375" s="8" t="s">
        <v>1647</v>
      </c>
      <c r="I375" t="s">
        <v>98</v>
      </c>
      <c r="J375" t="s">
        <v>97</v>
      </c>
      <c r="K375">
        <v>-1</v>
      </c>
      <c r="L375">
        <v>-1</v>
      </c>
      <c r="M375">
        <v>-1</v>
      </c>
      <c r="N375">
        <v>0</v>
      </c>
      <c r="O375" s="70" t="s">
        <v>728</v>
      </c>
      <c r="P375" s="3">
        <f>IF(AND(G375&lt;&gt;"LIBSETS_SETTYPE_BATTLEGROUND",G375&lt;&gt;"LIBSETS_SETTYPE_SPECIAL",G375&lt;&gt;"LIBSETS_SETTYPE_MYTHIC"), IF(Q375&lt;&gt;"",VLOOKUP(Q375,'ESO zone constants'!$D$2:$H$4950,5,FALSE),""),"")</f>
        <v>1082</v>
      </c>
      <c r="Q375" t="str">
        <f>IF(OR(K375="",K375&lt;=0,ISERROR(K375)),IF(AND(O375&lt;&gt;"",NOT(ISERROR(O375))),O375, ""),VLOOKUP(K375,'ESO wayshrine node constants'!$A$3:$D$10003,4,FALSE))</f>
        <v>Blackrose Prison</v>
      </c>
      <c r="S375" s="19" t="str">
        <f>IF(AND(R375&lt;&gt;"",NOT(ISERROR(R375))),R375,IF(P375&lt;&gt;"",IF(NOT(ISERROR(VLOOKUP(P375,'ESO Dungeon constants'!$D$3:$H$9999,5,FALSE))),VLOOKUP(P375,'ESO Dungeon constants'!$D$3:$I$9999,6,FALSE),VLOOKUP(P375,'ESO zone constants'!$H$2:$K$9984,4,FALSE)),""))</f>
        <v>DLC_MURKMIRE</v>
      </c>
      <c r="T375" s="3" t="str">
        <f>IF(S375&lt;&gt;"",VLOOKUP(S375,'LibSets constants'!$B$4:$C$1000,2,FALSE),"")</f>
        <v>Murkmire</v>
      </c>
      <c r="U375" s="33" t="s">
        <v>1738</v>
      </c>
      <c r="V375" s="44" t="str">
        <f>IF(U375&lt;&gt;"",IF(U375&lt;&gt;"LIBSETS_DROP_MECHANIC_MONSTER_NAME",VLOOKUP(U375,'LibSets constants'!$I$4:$L$1000,3,FALSE),""),"")</f>
        <v>Arena stage chest</v>
      </c>
      <c r="W375" s="3" t="str">
        <f>IF(U375&lt;&gt;"",IF(U375&lt;&gt;"LIBSETS_DROP_MECHANIC_MONSTER_NAME",VLOOKUP(U375,'LibSets constants'!$I$4:$L$1000,4,FALSE),""),"")</f>
        <v>Arena-Phasen Schatztruhe</v>
      </c>
      <c r="X375" s="3" t="str">
        <f>IF(G375&lt;&gt;"LIBSETS_SETTYPE_BATTLEGROUND",IF(G375&lt;&gt;"LIBSETS_SETTYPE_SPECIAL",IF(Y375&lt;&gt;"",VLOOKUP(Y375,'ESO zone constants'!$D$2:$H$4950,5,FALSE),""),""),"")</f>
        <v/>
      </c>
      <c r="Z375" s="45"/>
      <c r="AA375" s="44" t="str">
        <f>IF(Z375&lt;&gt;"",IF(Z375&lt;&gt;"LIBSETS_DROP_MECHANIC_MONSTER_NAME",VLOOKUP(Z375,'LibSets constants'!$I$4:$L$1000,3,FALSE),""),"")</f>
        <v/>
      </c>
      <c r="AB375" s="44" t="str">
        <f>IF(Z375&lt;&gt;"",IF(Z375&lt;&gt;"LIBSETS_DROP_MECHANIC_MONSTER_NAME",VLOOKUP(Z375,'LibSets constants'!$I$4:$L$1000,4,FALSE),""),"")</f>
        <v/>
      </c>
      <c r="AC375" s="3" t="str">
        <f>IF(G375&lt;&gt;"LIBSETS_SETTYPE_BATTLEGROUND",IF(G375&lt;&gt;"LIBSETS_SETTYPE_SPECIAL",IF(AD375&lt;&gt;"",VLOOKUP(AD375,'ESO zone constants'!$D$2:$H$4950,5,FALSE),""),""),"")</f>
        <v/>
      </c>
      <c r="AE375" s="45"/>
      <c r="AF375" s="44" t="str">
        <f>IF(AE375&lt;&gt;"",IF(AE375&lt;&gt;"LIBSETS_DROP_MECHANIC_MONSTER_NAME",VLOOKUP(AE375,'LibSets constants'!$I$4:$L$1000,3,FALSE),""),"")</f>
        <v/>
      </c>
      <c r="AG375" s="44" t="str">
        <f>IF(AE375&lt;&gt;"",IF(AE375&lt;&gt;"LIBSETS_DROP_MECHANIC_MONSTER_NAME",VLOOKUP(AE375,'LibSets constants'!$I$4:$L$1000,4,FALSE),""),"")</f>
        <v/>
      </c>
      <c r="AH375" s="3" t="str">
        <f>IF(G375&lt;&gt;"LIBSETS_SETTYPE_BATTLEGROUND",IF(G375&lt;&gt;"LIBSETS_SETTYPE_SPECIAL",IF(AI375&lt;&gt;"",VLOOKUP(AI375,'ESO zone constants'!$D$2:$H$4950,5,FALSE),""),""),"")</f>
        <v/>
      </c>
      <c r="AJ375" s="45"/>
      <c r="AK375" s="44" t="str">
        <f>IF(AJ375&lt;&gt;"",IF(AJ375&lt;&gt;"LIBSETS_DROP_MECHANIC_MONSTER_NAME",VLOOKUP(AJ375,'LibSets constants'!$I$4:$L$1000,3,FALSE),""),"")</f>
        <v/>
      </c>
      <c r="AL375" s="44" t="str">
        <f>IF(AJ375&lt;&gt;"",IF(AJ375&lt;&gt;"LIBSETS_DROP_MECHANIC_MONSTER_NAME",VLOOKUP(AJ375,'LibSets constants'!$I$4:$L$1000,4,FALSE),""),"")</f>
        <v/>
      </c>
      <c r="AM375" s="3" t="str">
        <f>IF(G375&lt;&gt;"LIBSETS_SETTYPE_BATTLEGROUND",IF(G375&lt;&gt;"LIBSETS_SETTYPE_SPECIAL",IF(AN375&lt;&gt;"",VLOOKUP(AN375,'ESO zone constants'!$D$2:$H$4950,5,FALSE),""),""),"")</f>
        <v/>
      </c>
      <c r="AO375" s="45"/>
      <c r="AP375" s="44" t="str">
        <f>IF(AO375&lt;&gt;"",IF(AO375&lt;&gt;"LIBSETS_DROP_MECHANIC_MONSTER_NAME",VLOOKUP(AO375,'LibSets constants'!$I$4:$L$1000,3,FALSE),""),"")</f>
        <v/>
      </c>
      <c r="AQ375" s="44" t="str">
        <f>IF(AO375&lt;&gt;"",IF(AO375&lt;&gt;"LIBSETS_DROP_MECHANIC_MONSTER_NAME",VLOOKUP(AO375,'LibSets constants'!$I$4:$L$1000,4,FALSE),""),"")</f>
        <v/>
      </c>
      <c r="AR375" s="3" t="str">
        <f>IF(G375&lt;&gt;"LIBSETS_SETTYPE_BATTLEGROUND",IF(G375&lt;&gt;"LIBSETS_SETTYPE_SPECIAL",IF(AS375&lt;&gt;"",VLOOKUP(AS375,'ESO zone constants'!$D$2:$H$4950,5,FALSE),""),""),"")</f>
        <v/>
      </c>
      <c r="AT375" s="45"/>
      <c r="AU375" s="44" t="str">
        <f>IF(AT375&lt;&gt;"",IF(AT375&lt;&gt;"LIBSETS_DROP_MECHANIC_MONSTER_NAME",VLOOKUP(AT375,'LibSets constants'!$I$4:$L$1000,3,FALSE),""),"")</f>
        <v/>
      </c>
      <c r="AV375" s="44" t="str">
        <f>IF(AT375&lt;&gt;"",IF(AT375&lt;&gt;"LIBSETS_DROP_MECHANIC_MONSTER_NAME",VLOOKUP(AT375,'LibSets constants'!$I$4:$L$1000,4,FALSE),""),"")</f>
        <v/>
      </c>
      <c r="AW375" s="21" t="str">
        <f t="shared" si="31"/>
        <v>[428] = {wayshrines={-1,-1,-1,}, dlcId=DLC_MURKMIRE</v>
      </c>
      <c r="AX375" s="21" t="str">
        <f t="shared" si="32"/>
        <v>, zoneIds={1082}, veteran=true</v>
      </c>
      <c r="AY375" s="21" t="str">
        <f t="shared" si="33"/>
        <v>, setType=LIBSETS_SETTYPE_ARENA</v>
      </c>
      <c r="AZ375" s="21" t="str">
        <f t="shared" si="34"/>
        <v>, dropMechanic={LIBSETS_DROP_MECHANIC_ARENA_STAGE_CHEST}},</v>
      </c>
      <c r="BA375" s="21" t="str">
        <f t="shared" si="35"/>
        <v xml:space="preserve"> --Perfect Mender's Ward / Perfekter Schutz des Pflegers   [Blackrose Prison]</v>
      </c>
    </row>
    <row r="376" spans="1:53" x14ac:dyDescent="0.25">
      <c r="A376" s="12">
        <v>429</v>
      </c>
      <c r="B376" t="s">
        <v>1424</v>
      </c>
      <c r="C376" t="s">
        <v>1425</v>
      </c>
      <c r="D376" s="3">
        <f t="shared" si="30"/>
        <v>429</v>
      </c>
      <c r="G376" s="8" t="s">
        <v>1652</v>
      </c>
      <c r="I376" t="s">
        <v>97</v>
      </c>
      <c r="J376" t="s">
        <v>97</v>
      </c>
      <c r="K376">
        <v>-1</v>
      </c>
      <c r="L376">
        <v>-1</v>
      </c>
      <c r="M376">
        <v>-1</v>
      </c>
      <c r="N376">
        <v>0</v>
      </c>
      <c r="O376" s="70" t="s">
        <v>64</v>
      </c>
      <c r="P376" s="3">
        <f>IF(AND(G376&lt;&gt;"LIBSETS_SETTYPE_BATTLEGROUND",G376&lt;&gt;"LIBSETS_SETTYPE_SPECIAL",G376&lt;&gt;"LIBSETS_SETTYPE_MYTHIC"), IF(Q376&lt;&gt;"",VLOOKUP(Q376,'ESO zone constants'!$D$2:$H$4950,5,FALSE),""),"")</f>
        <v>1080</v>
      </c>
      <c r="Q376" t="str">
        <f>IF(OR(K376="",K376&lt;=0,ISERROR(K376)),IF(AND(O376&lt;&gt;"",NOT(ISERROR(O376))),O376, ""),VLOOKUP(K376,'ESO wayshrine node constants'!$A$3:$D$10003,4,FALSE))</f>
        <v>Frostvault</v>
      </c>
      <c r="S376" s="19" t="str">
        <f>IF(AND(R376&lt;&gt;"",NOT(ISERROR(R376))),R376,IF(P376&lt;&gt;"",IF(NOT(ISERROR(VLOOKUP(P376,'ESO Dungeon constants'!$D$3:$H$9999,5,FALSE))),VLOOKUP(P376,'ESO Dungeon constants'!$D$3:$I$9999,6,FALSE),VLOOKUP(P376,'ESO zone constants'!$H$2:$K$9984,4,FALSE)),""))</f>
        <v>DLC_WRATHSTONE</v>
      </c>
      <c r="T376" s="3" t="str">
        <f>IF(S376&lt;&gt;"",VLOOKUP(S376,'LibSets constants'!$B$4:$C$1000,2,FALSE),"")</f>
        <v>Wrathstone</v>
      </c>
      <c r="V376" s="41" t="str">
        <f>IF(U376&lt;&gt;"",IF(U376&lt;&gt;"LIBSETS_DROP_MECHANIC_MONSTER_NAME",VLOOKUP(U376,'LibSets constants'!$I$4:$L$1000,3,FALSE),""),"")</f>
        <v/>
      </c>
      <c r="W376" s="41" t="str">
        <f>IF(U376&lt;&gt;"",IF(U376&lt;&gt;"LIBSETS_DROP_MECHANIC_MONSTER_NAME",VLOOKUP(U376,'LibSets constants'!$I$4:$L$1000,4,FALSE),""),"")</f>
        <v/>
      </c>
      <c r="X376" s="3" t="str">
        <f>IF(G376&lt;&gt;"LIBSETS_SETTYPE_BATTLEGROUND",IF(G376&lt;&gt;"LIBSETS_SETTYPE_SPECIAL",IF(Y376&lt;&gt;"",VLOOKUP(Y376,'ESO zone constants'!$D$2:$H$4950,5,FALSE),""),""),"")</f>
        <v/>
      </c>
      <c r="Z376" s="42"/>
      <c r="AA376" s="41" t="str">
        <f>IF(Z376&lt;&gt;"",IF(Z376&lt;&gt;"LIBSETS_DROP_MECHANIC_MONSTER_NAME",VLOOKUP(Z376,'LibSets constants'!$I$4:$L$1000,3,FALSE),""),"")</f>
        <v/>
      </c>
      <c r="AB376" s="41" t="str">
        <f>IF(Z376&lt;&gt;"",IF(Z376&lt;&gt;"LIBSETS_DROP_MECHANIC_MONSTER_NAME",VLOOKUP(Z376,'LibSets constants'!$I$4:$L$1000,4,FALSE),""),"")</f>
        <v/>
      </c>
      <c r="AC376" s="3" t="str">
        <f>IF(G376&lt;&gt;"LIBSETS_SETTYPE_BATTLEGROUND",IF(G376&lt;&gt;"LIBSETS_SETTYPE_SPECIAL",IF(AD376&lt;&gt;"",VLOOKUP(AD376,'ESO zone constants'!$D$2:$H$4950,5,FALSE),""),""),"")</f>
        <v/>
      </c>
      <c r="AE376" s="42"/>
      <c r="AF376" s="41" t="str">
        <f>IF(AE376&lt;&gt;"",IF(AE376&lt;&gt;"LIBSETS_DROP_MECHANIC_MONSTER_NAME",VLOOKUP(AE376,'LibSets constants'!$I$4:$L$1000,3,FALSE),""),"")</f>
        <v/>
      </c>
      <c r="AG376" s="41" t="str">
        <f>IF(AE376&lt;&gt;"",IF(AE376&lt;&gt;"LIBSETS_DROP_MECHANIC_MONSTER_NAME",VLOOKUP(AE376,'LibSets constants'!$I$4:$L$1000,4,FALSE),""),"")</f>
        <v/>
      </c>
      <c r="AH376" s="3" t="str">
        <f>IF(G376&lt;&gt;"LIBSETS_SETTYPE_BATTLEGROUND",IF(G376&lt;&gt;"LIBSETS_SETTYPE_SPECIAL",IF(AI376&lt;&gt;"",VLOOKUP(AI376,'ESO zone constants'!$D$2:$H$4950,5,FALSE),""),""),"")</f>
        <v/>
      </c>
      <c r="AJ376" s="42"/>
      <c r="AK376" s="41" t="str">
        <f>IF(AJ376&lt;&gt;"",IF(AJ376&lt;&gt;"LIBSETS_DROP_MECHANIC_MONSTER_NAME",VLOOKUP(AJ376,'LibSets constants'!$I$4:$L$1000,3,FALSE),""),"")</f>
        <v/>
      </c>
      <c r="AL376" s="41" t="str">
        <f>IF(AJ376&lt;&gt;"",IF(AJ376&lt;&gt;"LIBSETS_DROP_MECHANIC_MONSTER_NAME",VLOOKUP(AJ376,'LibSets constants'!$I$4:$L$1000,4,FALSE),""),"")</f>
        <v/>
      </c>
      <c r="AM376" s="3" t="str">
        <f>IF(G376&lt;&gt;"LIBSETS_SETTYPE_BATTLEGROUND",IF(G376&lt;&gt;"LIBSETS_SETTYPE_SPECIAL",IF(AN376&lt;&gt;"",VLOOKUP(AN376,'ESO zone constants'!$D$2:$H$4950,5,FALSE),""),""),"")</f>
        <v/>
      </c>
      <c r="AO376" s="42"/>
      <c r="AP376" s="41" t="str">
        <f>IF(AO376&lt;&gt;"",IF(AO376&lt;&gt;"LIBSETS_DROP_MECHANIC_MONSTER_NAME",VLOOKUP(AO376,'LibSets constants'!$I$4:$L$1000,3,FALSE),""),"")</f>
        <v/>
      </c>
      <c r="AQ376" s="41" t="str">
        <f>IF(AO376&lt;&gt;"",IF(AO376&lt;&gt;"LIBSETS_DROP_MECHANIC_MONSTER_NAME",VLOOKUP(AO376,'LibSets constants'!$I$4:$L$1000,4,FALSE),""),"")</f>
        <v/>
      </c>
      <c r="AR376" s="3" t="str">
        <f>IF(G376&lt;&gt;"LIBSETS_SETTYPE_BATTLEGROUND",IF(G376&lt;&gt;"LIBSETS_SETTYPE_SPECIAL",IF(AS376&lt;&gt;"",VLOOKUP(AS376,'ESO zone constants'!$D$2:$H$4950,5,FALSE),""),""),"")</f>
        <v/>
      </c>
      <c r="AT376" s="42"/>
      <c r="AU376" s="41" t="str">
        <f>IF(AT376&lt;&gt;"",IF(AT376&lt;&gt;"LIBSETS_DROP_MECHANIC_MONSTER_NAME",VLOOKUP(AT376,'LibSets constants'!$I$4:$L$1000,3,FALSE),""),"")</f>
        <v/>
      </c>
      <c r="AV376" s="41" t="str">
        <f>IF(AT376&lt;&gt;"",IF(AT376&lt;&gt;"LIBSETS_DROP_MECHANIC_MONSTER_NAME",VLOOKUP(AT376,'LibSets constants'!$I$4:$L$1000,4,FALSE),""),"")</f>
        <v/>
      </c>
      <c r="AW376" s="21" t="str">
        <f t="shared" si="31"/>
        <v>[429] = {wayshrines={-1,-1,-1,}, dlcId=DLC_WRATHSTONE</v>
      </c>
      <c r="AX376" s="21" t="str">
        <f t="shared" si="32"/>
        <v>, zoneIds={1080}, veteran=false</v>
      </c>
      <c r="AY376" s="21" t="str">
        <f t="shared" si="33"/>
        <v>, setType=LIBSETS_SETTYPE_DUNGEON</v>
      </c>
      <c r="AZ376" s="21" t="str">
        <f t="shared" si="34"/>
        <v>},</v>
      </c>
      <c r="BA376" s="21" t="str">
        <f t="shared" si="35"/>
        <v xml:space="preserve"> --Mighty Glacier / Mächtiger Gletscher   [Frostvault]</v>
      </c>
    </row>
    <row r="377" spans="1:53" x14ac:dyDescent="0.25">
      <c r="A377" s="12">
        <v>430</v>
      </c>
      <c r="B377" t="s">
        <v>1426</v>
      </c>
      <c r="C377" t="s">
        <v>1427</v>
      </c>
      <c r="D377" s="3">
        <f t="shared" si="30"/>
        <v>430</v>
      </c>
      <c r="G377" s="8" t="s">
        <v>1652</v>
      </c>
      <c r="I377" t="s">
        <v>97</v>
      </c>
      <c r="J377" t="s">
        <v>97</v>
      </c>
      <c r="K377">
        <v>-1</v>
      </c>
      <c r="L377">
        <v>-1</v>
      </c>
      <c r="M377">
        <v>-1</v>
      </c>
      <c r="N377">
        <v>0</v>
      </c>
      <c r="O377" s="70" t="s">
        <v>64</v>
      </c>
      <c r="P377" s="3">
        <f>IF(AND(G377&lt;&gt;"LIBSETS_SETTYPE_BATTLEGROUND",G377&lt;&gt;"LIBSETS_SETTYPE_SPECIAL",G377&lt;&gt;"LIBSETS_SETTYPE_MYTHIC"), IF(Q377&lt;&gt;"",VLOOKUP(Q377,'ESO zone constants'!$D$2:$H$4950,5,FALSE),""),"")</f>
        <v>1080</v>
      </c>
      <c r="Q377" t="str">
        <f>IF(OR(K377="",K377&lt;=0,ISERROR(K377)),IF(AND(O377&lt;&gt;"",NOT(ISERROR(O377))),O377, ""),VLOOKUP(K377,'ESO wayshrine node constants'!$A$3:$D$10003,4,FALSE))</f>
        <v>Frostvault</v>
      </c>
      <c r="S377" s="19" t="str">
        <f>IF(AND(R377&lt;&gt;"",NOT(ISERROR(R377))),R377,IF(P377&lt;&gt;"",IF(NOT(ISERROR(VLOOKUP(P377,'ESO Dungeon constants'!$D$3:$H$9999,5,FALSE))),VLOOKUP(P377,'ESO Dungeon constants'!$D$3:$I$9999,6,FALSE),VLOOKUP(P377,'ESO zone constants'!$H$2:$K$9984,4,FALSE)),""))</f>
        <v>DLC_WRATHSTONE</v>
      </c>
      <c r="T377" s="3" t="str">
        <f>IF(S377&lt;&gt;"",VLOOKUP(S377,'LibSets constants'!$B$4:$C$1000,2,FALSE),"")</f>
        <v>Wrathstone</v>
      </c>
      <c r="V377" s="41" t="str">
        <f>IF(U377&lt;&gt;"",IF(U377&lt;&gt;"LIBSETS_DROP_MECHANIC_MONSTER_NAME",VLOOKUP(U377,'LibSets constants'!$I$4:$L$1000,3,FALSE),""),"")</f>
        <v/>
      </c>
      <c r="W377" s="41" t="str">
        <f>IF(U377&lt;&gt;"",IF(U377&lt;&gt;"LIBSETS_DROP_MECHANIC_MONSTER_NAME",VLOOKUP(U377,'LibSets constants'!$I$4:$L$1000,4,FALSE),""),"")</f>
        <v/>
      </c>
      <c r="X377" s="3" t="str">
        <f>IF(G377&lt;&gt;"LIBSETS_SETTYPE_BATTLEGROUND",IF(G377&lt;&gt;"LIBSETS_SETTYPE_SPECIAL",IF(Y377&lt;&gt;"",VLOOKUP(Y377,'ESO zone constants'!$D$2:$H$4950,5,FALSE),""),""),"")</f>
        <v/>
      </c>
      <c r="Z377" s="42"/>
      <c r="AA377" s="41" t="str">
        <f>IF(Z377&lt;&gt;"",IF(Z377&lt;&gt;"LIBSETS_DROP_MECHANIC_MONSTER_NAME",VLOOKUP(Z377,'LibSets constants'!$I$4:$L$1000,3,FALSE),""),"")</f>
        <v/>
      </c>
      <c r="AB377" s="41" t="str">
        <f>IF(Z377&lt;&gt;"",IF(Z377&lt;&gt;"LIBSETS_DROP_MECHANIC_MONSTER_NAME",VLOOKUP(Z377,'LibSets constants'!$I$4:$L$1000,4,FALSE),""),"")</f>
        <v/>
      </c>
      <c r="AC377" s="3" t="str">
        <f>IF(G377&lt;&gt;"LIBSETS_SETTYPE_BATTLEGROUND",IF(G377&lt;&gt;"LIBSETS_SETTYPE_SPECIAL",IF(AD377&lt;&gt;"",VLOOKUP(AD377,'ESO zone constants'!$D$2:$H$4950,5,FALSE),""),""),"")</f>
        <v/>
      </c>
      <c r="AE377" s="42"/>
      <c r="AF377" s="41" t="str">
        <f>IF(AE377&lt;&gt;"",IF(AE377&lt;&gt;"LIBSETS_DROP_MECHANIC_MONSTER_NAME",VLOOKUP(AE377,'LibSets constants'!$I$4:$L$1000,3,FALSE),""),"")</f>
        <v/>
      </c>
      <c r="AG377" s="41" t="str">
        <f>IF(AE377&lt;&gt;"",IF(AE377&lt;&gt;"LIBSETS_DROP_MECHANIC_MONSTER_NAME",VLOOKUP(AE377,'LibSets constants'!$I$4:$L$1000,4,FALSE),""),"")</f>
        <v/>
      </c>
      <c r="AH377" s="3" t="str">
        <f>IF(G377&lt;&gt;"LIBSETS_SETTYPE_BATTLEGROUND",IF(G377&lt;&gt;"LIBSETS_SETTYPE_SPECIAL",IF(AI377&lt;&gt;"",VLOOKUP(AI377,'ESO zone constants'!$D$2:$H$4950,5,FALSE),""),""),"")</f>
        <v/>
      </c>
      <c r="AJ377" s="42"/>
      <c r="AK377" s="41" t="str">
        <f>IF(AJ377&lt;&gt;"",IF(AJ377&lt;&gt;"LIBSETS_DROP_MECHANIC_MONSTER_NAME",VLOOKUP(AJ377,'LibSets constants'!$I$4:$L$1000,3,FALSE),""),"")</f>
        <v/>
      </c>
      <c r="AL377" s="41" t="str">
        <f>IF(AJ377&lt;&gt;"",IF(AJ377&lt;&gt;"LIBSETS_DROP_MECHANIC_MONSTER_NAME",VLOOKUP(AJ377,'LibSets constants'!$I$4:$L$1000,4,FALSE),""),"")</f>
        <v/>
      </c>
      <c r="AM377" s="3" t="str">
        <f>IF(G377&lt;&gt;"LIBSETS_SETTYPE_BATTLEGROUND",IF(G377&lt;&gt;"LIBSETS_SETTYPE_SPECIAL",IF(AN377&lt;&gt;"",VLOOKUP(AN377,'ESO zone constants'!$D$2:$H$4950,5,FALSE),""),""),"")</f>
        <v/>
      </c>
      <c r="AO377" s="42"/>
      <c r="AP377" s="41" t="str">
        <f>IF(AO377&lt;&gt;"",IF(AO377&lt;&gt;"LIBSETS_DROP_MECHANIC_MONSTER_NAME",VLOOKUP(AO377,'LibSets constants'!$I$4:$L$1000,3,FALSE),""),"")</f>
        <v/>
      </c>
      <c r="AQ377" s="41" t="str">
        <f>IF(AO377&lt;&gt;"",IF(AO377&lt;&gt;"LIBSETS_DROP_MECHANIC_MONSTER_NAME",VLOOKUP(AO377,'LibSets constants'!$I$4:$L$1000,4,FALSE),""),"")</f>
        <v/>
      </c>
      <c r="AR377" s="3" t="str">
        <f>IF(G377&lt;&gt;"LIBSETS_SETTYPE_BATTLEGROUND",IF(G377&lt;&gt;"LIBSETS_SETTYPE_SPECIAL",IF(AS377&lt;&gt;"",VLOOKUP(AS377,'ESO zone constants'!$D$2:$H$4950,5,FALSE),""),""),"")</f>
        <v/>
      </c>
      <c r="AT377" s="42"/>
      <c r="AU377" s="41" t="str">
        <f>IF(AT377&lt;&gt;"",IF(AT377&lt;&gt;"LIBSETS_DROP_MECHANIC_MONSTER_NAME",VLOOKUP(AT377,'LibSets constants'!$I$4:$L$1000,3,FALSE),""),"")</f>
        <v/>
      </c>
      <c r="AV377" s="41" t="str">
        <f>IF(AT377&lt;&gt;"",IF(AT377&lt;&gt;"LIBSETS_DROP_MECHANIC_MONSTER_NAME",VLOOKUP(AT377,'LibSets constants'!$I$4:$L$1000,4,FALSE),""),"")</f>
        <v/>
      </c>
      <c r="AW377" s="21" t="str">
        <f t="shared" si="31"/>
        <v>[430] = {wayshrines={-1,-1,-1,}, dlcId=DLC_WRATHSTONE</v>
      </c>
      <c r="AX377" s="21" t="str">
        <f t="shared" si="32"/>
        <v>, zoneIds={1080}, veteran=false</v>
      </c>
      <c r="AY377" s="21" t="str">
        <f t="shared" si="33"/>
        <v>, setType=LIBSETS_SETTYPE_DUNGEON</v>
      </c>
      <c r="AZ377" s="21" t="str">
        <f t="shared" si="34"/>
        <v>},</v>
      </c>
      <c r="BA377" s="21" t="str">
        <f t="shared" si="35"/>
        <v xml:space="preserve"> --Tzogvin's Warband / Tzogvins Kriegstrupp   [Frostvault]</v>
      </c>
    </row>
    <row r="378" spans="1:53" x14ac:dyDescent="0.25">
      <c r="A378" s="12">
        <v>431</v>
      </c>
      <c r="B378" t="s">
        <v>1428</v>
      </c>
      <c r="C378" t="s">
        <v>1429</v>
      </c>
      <c r="D378" s="3">
        <f t="shared" si="30"/>
        <v>431</v>
      </c>
      <c r="G378" s="8" t="s">
        <v>1652</v>
      </c>
      <c r="I378" t="s">
        <v>97</v>
      </c>
      <c r="J378" t="s">
        <v>97</v>
      </c>
      <c r="K378">
        <v>-1</v>
      </c>
      <c r="L378">
        <v>-1</v>
      </c>
      <c r="M378">
        <v>-1</v>
      </c>
      <c r="N378">
        <v>0</v>
      </c>
      <c r="O378" s="70" t="s">
        <v>64</v>
      </c>
      <c r="P378" s="3">
        <f>IF(AND(G378&lt;&gt;"LIBSETS_SETTYPE_BATTLEGROUND",G378&lt;&gt;"LIBSETS_SETTYPE_SPECIAL",G378&lt;&gt;"LIBSETS_SETTYPE_MYTHIC"), IF(Q378&lt;&gt;"",VLOOKUP(Q378,'ESO zone constants'!$D$2:$H$4950,5,FALSE),""),"")</f>
        <v>1080</v>
      </c>
      <c r="Q378" t="str">
        <f>IF(OR(K378="",K378&lt;=0,ISERROR(K378)),IF(AND(O378&lt;&gt;"",NOT(ISERROR(O378))),O378, ""),VLOOKUP(K378,'ESO wayshrine node constants'!$A$3:$D$10003,4,FALSE))</f>
        <v>Frostvault</v>
      </c>
      <c r="S378" s="19" t="str">
        <f>IF(AND(R378&lt;&gt;"",NOT(ISERROR(R378))),R378,IF(P378&lt;&gt;"",IF(NOT(ISERROR(VLOOKUP(P378,'ESO Dungeon constants'!$D$3:$H$9999,5,FALSE))),VLOOKUP(P378,'ESO Dungeon constants'!$D$3:$I$9999,6,FALSE),VLOOKUP(P378,'ESO zone constants'!$H$2:$K$9984,4,FALSE)),""))</f>
        <v>DLC_WRATHSTONE</v>
      </c>
      <c r="T378" s="3" t="str">
        <f>IF(S378&lt;&gt;"",VLOOKUP(S378,'LibSets constants'!$B$4:$C$1000,2,FALSE),"")</f>
        <v>Wrathstone</v>
      </c>
      <c r="V378" s="41" t="str">
        <f>IF(U378&lt;&gt;"",IF(U378&lt;&gt;"LIBSETS_DROP_MECHANIC_MONSTER_NAME",VLOOKUP(U378,'LibSets constants'!$I$4:$L$1000,3,FALSE),""),"")</f>
        <v/>
      </c>
      <c r="W378" s="41" t="str">
        <f>IF(U378&lt;&gt;"",IF(U378&lt;&gt;"LIBSETS_DROP_MECHANIC_MONSTER_NAME",VLOOKUP(U378,'LibSets constants'!$I$4:$L$1000,4,FALSE),""),"")</f>
        <v/>
      </c>
      <c r="X378" s="3" t="str">
        <f>IF(G378&lt;&gt;"LIBSETS_SETTYPE_BATTLEGROUND",IF(G378&lt;&gt;"LIBSETS_SETTYPE_SPECIAL",IF(Y378&lt;&gt;"",VLOOKUP(Y378,'ESO zone constants'!$D$2:$H$4950,5,FALSE),""),""),"")</f>
        <v/>
      </c>
      <c r="Z378" s="42"/>
      <c r="AA378" s="41" t="str">
        <f>IF(Z378&lt;&gt;"",IF(Z378&lt;&gt;"LIBSETS_DROP_MECHANIC_MONSTER_NAME",VLOOKUP(Z378,'LibSets constants'!$I$4:$L$1000,3,FALSE),""),"")</f>
        <v/>
      </c>
      <c r="AB378" s="41" t="str">
        <f>IF(Z378&lt;&gt;"",IF(Z378&lt;&gt;"LIBSETS_DROP_MECHANIC_MONSTER_NAME",VLOOKUP(Z378,'LibSets constants'!$I$4:$L$1000,4,FALSE),""),"")</f>
        <v/>
      </c>
      <c r="AC378" s="3" t="str">
        <f>IF(G378&lt;&gt;"LIBSETS_SETTYPE_BATTLEGROUND",IF(G378&lt;&gt;"LIBSETS_SETTYPE_SPECIAL",IF(AD378&lt;&gt;"",VLOOKUP(AD378,'ESO zone constants'!$D$2:$H$4950,5,FALSE),""),""),"")</f>
        <v/>
      </c>
      <c r="AE378" s="42"/>
      <c r="AF378" s="41" t="str">
        <f>IF(AE378&lt;&gt;"",IF(AE378&lt;&gt;"LIBSETS_DROP_MECHANIC_MONSTER_NAME",VLOOKUP(AE378,'LibSets constants'!$I$4:$L$1000,3,FALSE),""),"")</f>
        <v/>
      </c>
      <c r="AG378" s="41" t="str">
        <f>IF(AE378&lt;&gt;"",IF(AE378&lt;&gt;"LIBSETS_DROP_MECHANIC_MONSTER_NAME",VLOOKUP(AE378,'LibSets constants'!$I$4:$L$1000,4,FALSE),""),"")</f>
        <v/>
      </c>
      <c r="AH378" s="3" t="str">
        <f>IF(G378&lt;&gt;"LIBSETS_SETTYPE_BATTLEGROUND",IF(G378&lt;&gt;"LIBSETS_SETTYPE_SPECIAL",IF(AI378&lt;&gt;"",VLOOKUP(AI378,'ESO zone constants'!$D$2:$H$4950,5,FALSE),""),""),"")</f>
        <v/>
      </c>
      <c r="AJ378" s="42"/>
      <c r="AK378" s="41" t="str">
        <f>IF(AJ378&lt;&gt;"",IF(AJ378&lt;&gt;"LIBSETS_DROP_MECHANIC_MONSTER_NAME",VLOOKUP(AJ378,'LibSets constants'!$I$4:$L$1000,3,FALSE),""),"")</f>
        <v/>
      </c>
      <c r="AL378" s="41" t="str">
        <f>IF(AJ378&lt;&gt;"",IF(AJ378&lt;&gt;"LIBSETS_DROP_MECHANIC_MONSTER_NAME",VLOOKUP(AJ378,'LibSets constants'!$I$4:$L$1000,4,FALSE),""),"")</f>
        <v/>
      </c>
      <c r="AM378" s="3" t="str">
        <f>IF(G378&lt;&gt;"LIBSETS_SETTYPE_BATTLEGROUND",IF(G378&lt;&gt;"LIBSETS_SETTYPE_SPECIAL",IF(AN378&lt;&gt;"",VLOOKUP(AN378,'ESO zone constants'!$D$2:$H$4950,5,FALSE),""),""),"")</f>
        <v/>
      </c>
      <c r="AO378" s="42"/>
      <c r="AP378" s="41" t="str">
        <f>IF(AO378&lt;&gt;"",IF(AO378&lt;&gt;"LIBSETS_DROP_MECHANIC_MONSTER_NAME",VLOOKUP(AO378,'LibSets constants'!$I$4:$L$1000,3,FALSE),""),"")</f>
        <v/>
      </c>
      <c r="AQ378" s="41" t="str">
        <f>IF(AO378&lt;&gt;"",IF(AO378&lt;&gt;"LIBSETS_DROP_MECHANIC_MONSTER_NAME",VLOOKUP(AO378,'LibSets constants'!$I$4:$L$1000,4,FALSE),""),"")</f>
        <v/>
      </c>
      <c r="AR378" s="3" t="str">
        <f>IF(G378&lt;&gt;"LIBSETS_SETTYPE_BATTLEGROUND",IF(G378&lt;&gt;"LIBSETS_SETTYPE_SPECIAL",IF(AS378&lt;&gt;"",VLOOKUP(AS378,'ESO zone constants'!$D$2:$H$4950,5,FALSE),""),""),"")</f>
        <v/>
      </c>
      <c r="AT378" s="42"/>
      <c r="AU378" s="41" t="str">
        <f>IF(AT378&lt;&gt;"",IF(AT378&lt;&gt;"LIBSETS_DROP_MECHANIC_MONSTER_NAME",VLOOKUP(AT378,'LibSets constants'!$I$4:$L$1000,3,FALSE),""),"")</f>
        <v/>
      </c>
      <c r="AV378" s="41" t="str">
        <f>IF(AT378&lt;&gt;"",IF(AT378&lt;&gt;"LIBSETS_DROP_MECHANIC_MONSTER_NAME",VLOOKUP(AT378,'LibSets constants'!$I$4:$L$1000,4,FALSE),""),"")</f>
        <v/>
      </c>
      <c r="AW378" s="21" t="str">
        <f t="shared" si="31"/>
        <v>[431] = {wayshrines={-1,-1,-1,}, dlcId=DLC_WRATHSTONE</v>
      </c>
      <c r="AX378" s="21" t="str">
        <f t="shared" si="32"/>
        <v>, zoneIds={1080}, veteran=false</v>
      </c>
      <c r="AY378" s="21" t="str">
        <f t="shared" si="33"/>
        <v>, setType=LIBSETS_SETTYPE_DUNGEON</v>
      </c>
      <c r="AZ378" s="21" t="str">
        <f t="shared" si="34"/>
        <v>},</v>
      </c>
      <c r="BA378" s="21" t="str">
        <f t="shared" si="35"/>
        <v xml:space="preserve"> --Icy Conjuror / Eisiger Anrufer   [Frostvault]</v>
      </c>
    </row>
    <row r="379" spans="1:53" x14ac:dyDescent="0.25">
      <c r="A379" s="5">
        <v>432</v>
      </c>
      <c r="B379" t="s">
        <v>1430</v>
      </c>
      <c r="C379" t="s">
        <v>25</v>
      </c>
      <c r="D379" s="3">
        <f t="shared" si="30"/>
        <v>432</v>
      </c>
      <c r="G379" s="8" t="s">
        <v>1654</v>
      </c>
      <c r="H379">
        <v>3</v>
      </c>
      <c r="I379" t="s">
        <v>1641</v>
      </c>
      <c r="J379" t="s">
        <v>97</v>
      </c>
      <c r="K379">
        <v>-1</v>
      </c>
      <c r="L379">
        <v>-1</v>
      </c>
      <c r="M379">
        <v>-1</v>
      </c>
      <c r="N379">
        <v>0</v>
      </c>
      <c r="O379" s="70" t="s">
        <v>64</v>
      </c>
      <c r="P379" s="3">
        <f>IF(AND(G379&lt;&gt;"LIBSETS_SETTYPE_BATTLEGROUND",G379&lt;&gt;"LIBSETS_SETTYPE_SPECIAL",G379&lt;&gt;"LIBSETS_SETTYPE_MYTHIC"), IF(Q379&lt;&gt;"",VLOOKUP(Q379,'ESO zone constants'!$D$2:$H$4950,5,FALSE),""),"")</f>
        <v>1080</v>
      </c>
      <c r="Q379" t="str">
        <f>IF(OR(K379="",K379&lt;=0,ISERROR(K379)),IF(AND(O379&lt;&gt;"",NOT(ISERROR(O379))),O379, ""),VLOOKUP(K379,'ESO wayshrine node constants'!$A$3:$D$10003,4,FALSE))</f>
        <v>Frostvault</v>
      </c>
      <c r="S379" s="19" t="str">
        <f>IF(AND(R379&lt;&gt;"",NOT(ISERROR(R379))),R379,IF(P379&lt;&gt;"",IF(NOT(ISERROR(VLOOKUP(P379,'ESO Dungeon constants'!$D$3:$H$9999,5,FALSE))),VLOOKUP(P379,'ESO Dungeon constants'!$D$3:$I$9999,6,FALSE),VLOOKUP(P379,'ESO zone constants'!$H$2:$K$9984,4,FALSE)),""))</f>
        <v>DLC_WRATHSTONE</v>
      </c>
      <c r="T379" s="3" t="str">
        <f>IF(S379&lt;&gt;"",VLOOKUP(S379,'LibSets constants'!$B$4:$C$1000,2,FALSE),"")</f>
        <v>Wrathstone</v>
      </c>
      <c r="U379" s="33" t="s">
        <v>1726</v>
      </c>
      <c r="V379" s="43" t="s">
        <v>1737</v>
      </c>
      <c r="W379" s="43" t="s">
        <v>1830</v>
      </c>
      <c r="X379" s="3" t="str">
        <f>IF(G379&lt;&gt;"LIBSETS_SETTYPE_BATTLEGROUND",IF(G379&lt;&gt;"LIBSETS_SETTYPE_SPECIAL",IF(Y379&lt;&gt;"",VLOOKUP(Y379,'ESO zone constants'!$D$2:$H$4950,5,FALSE),""),""),"")</f>
        <v/>
      </c>
      <c r="Z379" s="43"/>
      <c r="AA379" s="43"/>
      <c r="AB379" s="43"/>
      <c r="AC379" s="3" t="str">
        <f>IF(G379&lt;&gt;"LIBSETS_SETTYPE_BATTLEGROUND",IF(G379&lt;&gt;"LIBSETS_SETTYPE_SPECIAL",IF(AD379&lt;&gt;"",VLOOKUP(AD379,'ESO zone constants'!$D$2:$H$4950,5,FALSE),""),""),"")</f>
        <v/>
      </c>
      <c r="AE379" s="43"/>
      <c r="AF379" s="43"/>
      <c r="AG379" s="43"/>
      <c r="AH379" s="3" t="str">
        <f>IF(G379&lt;&gt;"LIBSETS_SETTYPE_BATTLEGROUND",IF(G379&lt;&gt;"LIBSETS_SETTYPE_SPECIAL",IF(AI379&lt;&gt;"",VLOOKUP(AI379,'ESO zone constants'!$D$2:$H$4950,5,FALSE),""),""),"")</f>
        <v/>
      </c>
      <c r="AJ379" s="43"/>
      <c r="AK379" s="43"/>
      <c r="AL379" s="43"/>
      <c r="AM379" s="3" t="str">
        <f>IF(G379&lt;&gt;"LIBSETS_SETTYPE_BATTLEGROUND",IF(G379&lt;&gt;"LIBSETS_SETTYPE_SPECIAL",IF(AN379&lt;&gt;"",VLOOKUP(AN379,'ESO zone constants'!$D$2:$H$4950,5,FALSE),""),""),"")</f>
        <v/>
      </c>
      <c r="AO379" s="43"/>
      <c r="AP379" s="43"/>
      <c r="AQ379" s="43"/>
      <c r="AR379" s="3" t="str">
        <f>IF(G379&lt;&gt;"LIBSETS_SETTYPE_BATTLEGROUND",IF(G379&lt;&gt;"LIBSETS_SETTYPE_SPECIAL",IF(AS379&lt;&gt;"",VLOOKUP(AS379,'ESO zone constants'!$D$2:$H$4950,5,FALSE),""),""),"")</f>
        <v/>
      </c>
      <c r="AT379" s="43"/>
      <c r="AU379" s="43"/>
      <c r="AV379" s="43"/>
      <c r="AW379" s="21" t="str">
        <f t="shared" si="31"/>
        <v>[432] = {wayshrines={-1,-1,-1,}, dlcId=DLC_WRATHSTONE</v>
      </c>
      <c r="AX379" s="21" t="str">
        <f t="shared" si="32"/>
        <v>, zoneIds={1080}, veteran={[EQUIP_TYPE_HEAD]=true, [EQUIP_TYPE_SHOULDERS]=false}</v>
      </c>
      <c r="AY379" s="21" t="str">
        <f t="shared" si="33"/>
        <v>, setType=LIBSETS_SETTYPE_MONSTER</v>
      </c>
      <c r="AZ379" s="21" t="str">
        <f t="shared" si="34"/>
        <v>, dropMechanic={LIBSETS_DROP_MECHANIC_MONSTER_NAME}, dropMechanicNames={['en']='The Stonekeeper', ['de']='Der Steinwahrer'}},</v>
      </c>
      <c r="BA379" s="21" t="str">
        <f t="shared" si="35"/>
        <v xml:space="preserve"> --Stonekeeper / Steinwahrer   [Frostvault]</v>
      </c>
    </row>
    <row r="380" spans="1:53" x14ac:dyDescent="0.25">
      <c r="A380" s="12">
        <v>433</v>
      </c>
      <c r="B380" t="s">
        <v>1431</v>
      </c>
      <c r="C380" t="s">
        <v>1432</v>
      </c>
      <c r="D380" s="3">
        <f t="shared" si="30"/>
        <v>433</v>
      </c>
      <c r="G380" s="8" t="s">
        <v>1652</v>
      </c>
      <c r="I380" t="s">
        <v>97</v>
      </c>
      <c r="J380" t="s">
        <v>97</v>
      </c>
      <c r="K380">
        <v>-1</v>
      </c>
      <c r="L380">
        <v>-1</v>
      </c>
      <c r="M380">
        <v>-1</v>
      </c>
      <c r="N380">
        <v>0</v>
      </c>
      <c r="O380" s="70" t="s">
        <v>67</v>
      </c>
      <c r="P380" s="3">
        <f>IF(AND(G380&lt;&gt;"LIBSETS_SETTYPE_BATTLEGROUND",G380&lt;&gt;"LIBSETS_SETTYPE_SPECIAL",G380&lt;&gt;"LIBSETS_SETTYPE_MYTHIC"), IF(Q380&lt;&gt;"",VLOOKUP(Q380,'ESO zone constants'!$D$2:$H$4950,5,FALSE),""),"")</f>
        <v>1081</v>
      </c>
      <c r="Q380" t="str">
        <f>IF(OR(K380="",K380&lt;=0,ISERROR(K380)),IF(AND(O380&lt;&gt;"",NOT(ISERROR(O380))),O380, ""),VLOOKUP(K380,'ESO wayshrine node constants'!$A$3:$D$10003,4,FALSE))</f>
        <v>Depths of Malatar</v>
      </c>
      <c r="S380" s="19" t="str">
        <f>IF(AND(R380&lt;&gt;"",NOT(ISERROR(R380))),R380,IF(P380&lt;&gt;"",IF(NOT(ISERROR(VLOOKUP(P380,'ESO Dungeon constants'!$D$3:$H$9999,5,FALSE))),VLOOKUP(P380,'ESO Dungeon constants'!$D$3:$I$9999,6,FALSE),VLOOKUP(P380,'ESO zone constants'!$H$2:$K$9984,4,FALSE)),""))</f>
        <v>DLC_WRATHSTONE</v>
      </c>
      <c r="T380" s="3" t="str">
        <f>IF(S380&lt;&gt;"",VLOOKUP(S380,'LibSets constants'!$B$4:$C$1000,2,FALSE),"")</f>
        <v>Wrathstone</v>
      </c>
      <c r="V380" s="41" t="str">
        <f>IF(U380&lt;&gt;"",IF(U380&lt;&gt;"LIBSETS_DROP_MECHANIC_MONSTER_NAME",VLOOKUP(U380,'LibSets constants'!$I$4:$L$1000,3,FALSE),""),"")</f>
        <v/>
      </c>
      <c r="W380" s="43" t="s">
        <v>1832</v>
      </c>
      <c r="X380" s="3" t="str">
        <f>IF(G380&lt;&gt;"LIBSETS_SETTYPE_BATTLEGROUND",IF(G380&lt;&gt;"LIBSETS_SETTYPE_SPECIAL",IF(Y380&lt;&gt;"",VLOOKUP(Y380,'ESO zone constants'!$D$2:$H$4950,5,FALSE),""),""),"")</f>
        <v/>
      </c>
      <c r="Z380" s="42"/>
      <c r="AA380" s="41" t="str">
        <f>IF(Z380&lt;&gt;"",IF(Z380&lt;&gt;"LIBSETS_DROP_MECHANIC_MONSTER_NAME",VLOOKUP(Z380,'LibSets constants'!$I$4:$L$1000,3,FALSE),""),"")</f>
        <v/>
      </c>
      <c r="AB380" s="41" t="str">
        <f>IF(Z380&lt;&gt;"",IF(Z380&lt;&gt;"LIBSETS_DROP_MECHANIC_MONSTER_NAME",VLOOKUP(Z380,'LibSets constants'!$I$4:$L$1000,4,FALSE),""),"")</f>
        <v/>
      </c>
      <c r="AC380" s="3" t="str">
        <f>IF(G380&lt;&gt;"LIBSETS_SETTYPE_BATTLEGROUND",IF(G380&lt;&gt;"LIBSETS_SETTYPE_SPECIAL",IF(AD380&lt;&gt;"",VLOOKUP(AD380,'ESO zone constants'!$D$2:$H$4950,5,FALSE),""),""),"")</f>
        <v/>
      </c>
      <c r="AE380" s="42"/>
      <c r="AF380" s="41" t="str">
        <f>IF(AE380&lt;&gt;"",IF(AE380&lt;&gt;"LIBSETS_DROP_MECHANIC_MONSTER_NAME",VLOOKUP(AE380,'LibSets constants'!$I$4:$L$1000,3,FALSE),""),"")</f>
        <v/>
      </c>
      <c r="AG380" s="41" t="str">
        <f>IF(AE380&lt;&gt;"",IF(AE380&lt;&gt;"LIBSETS_DROP_MECHANIC_MONSTER_NAME",VLOOKUP(AE380,'LibSets constants'!$I$4:$L$1000,4,FALSE),""),"")</f>
        <v/>
      </c>
      <c r="AH380" s="3" t="str">
        <f>IF(G380&lt;&gt;"LIBSETS_SETTYPE_BATTLEGROUND",IF(G380&lt;&gt;"LIBSETS_SETTYPE_SPECIAL",IF(AI380&lt;&gt;"",VLOOKUP(AI380,'ESO zone constants'!$D$2:$H$4950,5,FALSE),""),""),"")</f>
        <v/>
      </c>
      <c r="AJ380" s="42"/>
      <c r="AK380" s="41" t="str">
        <f>IF(AJ380&lt;&gt;"",IF(AJ380&lt;&gt;"LIBSETS_DROP_MECHANIC_MONSTER_NAME",VLOOKUP(AJ380,'LibSets constants'!$I$4:$L$1000,3,FALSE),""),"")</f>
        <v/>
      </c>
      <c r="AL380" s="41" t="str">
        <f>IF(AJ380&lt;&gt;"",IF(AJ380&lt;&gt;"LIBSETS_DROP_MECHANIC_MONSTER_NAME",VLOOKUP(AJ380,'LibSets constants'!$I$4:$L$1000,4,FALSE),""),"")</f>
        <v/>
      </c>
      <c r="AM380" s="3" t="str">
        <f>IF(G380&lt;&gt;"LIBSETS_SETTYPE_BATTLEGROUND",IF(G380&lt;&gt;"LIBSETS_SETTYPE_SPECIAL",IF(AN380&lt;&gt;"",VLOOKUP(AN380,'ESO zone constants'!$D$2:$H$4950,5,FALSE),""),""),"")</f>
        <v/>
      </c>
      <c r="AO380" s="42"/>
      <c r="AP380" s="41" t="str">
        <f>IF(AO380&lt;&gt;"",IF(AO380&lt;&gt;"LIBSETS_DROP_MECHANIC_MONSTER_NAME",VLOOKUP(AO380,'LibSets constants'!$I$4:$L$1000,3,FALSE),""),"")</f>
        <v/>
      </c>
      <c r="AQ380" s="41" t="str">
        <f>IF(AO380&lt;&gt;"",IF(AO380&lt;&gt;"LIBSETS_DROP_MECHANIC_MONSTER_NAME",VLOOKUP(AO380,'LibSets constants'!$I$4:$L$1000,4,FALSE),""),"")</f>
        <v/>
      </c>
      <c r="AR380" s="3" t="str">
        <f>IF(G380&lt;&gt;"LIBSETS_SETTYPE_BATTLEGROUND",IF(G380&lt;&gt;"LIBSETS_SETTYPE_SPECIAL",IF(AS380&lt;&gt;"",VLOOKUP(AS380,'ESO zone constants'!$D$2:$H$4950,5,FALSE),""),""),"")</f>
        <v/>
      </c>
      <c r="AT380" s="42"/>
      <c r="AU380" s="41" t="str">
        <f>IF(AT380&lt;&gt;"",IF(AT380&lt;&gt;"LIBSETS_DROP_MECHANIC_MONSTER_NAME",VLOOKUP(AT380,'LibSets constants'!$I$4:$L$1000,3,FALSE),""),"")</f>
        <v/>
      </c>
      <c r="AV380" s="41" t="str">
        <f>IF(AT380&lt;&gt;"",IF(AT380&lt;&gt;"LIBSETS_DROP_MECHANIC_MONSTER_NAME",VLOOKUP(AT380,'LibSets constants'!$I$4:$L$1000,4,FALSE),""),"")</f>
        <v/>
      </c>
      <c r="AW380" s="21" t="str">
        <f t="shared" si="31"/>
        <v>[433] = {wayshrines={-1,-1,-1,}, dlcId=DLC_WRATHSTONE</v>
      </c>
      <c r="AX380" s="21" t="str">
        <f t="shared" si="32"/>
        <v>, zoneIds={1081}, veteran=false</v>
      </c>
      <c r="AY380" s="21" t="str">
        <f t="shared" si="33"/>
        <v>, setType=LIBSETS_SETTYPE_DUNGEON</v>
      </c>
      <c r="AZ380" s="21" t="str">
        <f t="shared" si="34"/>
        <v>},</v>
      </c>
      <c r="BA380" s="21" t="str">
        <f t="shared" si="35"/>
        <v xml:space="preserve"> --Frozen Watcher / Gefrorener Beobachter   [Depths of Malatar]</v>
      </c>
    </row>
    <row r="381" spans="1:53" x14ac:dyDescent="0.25">
      <c r="A381" s="12">
        <v>434</v>
      </c>
      <c r="B381" t="s">
        <v>1433</v>
      </c>
      <c r="C381" t="s">
        <v>1434</v>
      </c>
      <c r="D381" s="3">
        <f t="shared" si="30"/>
        <v>434</v>
      </c>
      <c r="G381" s="8" t="s">
        <v>1652</v>
      </c>
      <c r="I381" t="s">
        <v>97</v>
      </c>
      <c r="J381" t="s">
        <v>97</v>
      </c>
      <c r="K381">
        <v>-1</v>
      </c>
      <c r="L381">
        <v>-1</v>
      </c>
      <c r="M381">
        <v>-1</v>
      </c>
      <c r="N381">
        <v>0</v>
      </c>
      <c r="O381" s="70" t="s">
        <v>67</v>
      </c>
      <c r="P381" s="3">
        <f>IF(AND(G381&lt;&gt;"LIBSETS_SETTYPE_BATTLEGROUND",G381&lt;&gt;"LIBSETS_SETTYPE_SPECIAL",G381&lt;&gt;"LIBSETS_SETTYPE_MYTHIC"), IF(Q381&lt;&gt;"",VLOOKUP(Q381,'ESO zone constants'!$D$2:$H$4950,5,FALSE),""),"")</f>
        <v>1081</v>
      </c>
      <c r="Q381" t="str">
        <f>IF(OR(K381="",K381&lt;=0,ISERROR(K381)),IF(AND(O381&lt;&gt;"",NOT(ISERROR(O381))),O381, ""),VLOOKUP(K381,'ESO wayshrine node constants'!$A$3:$D$10003,4,FALSE))</f>
        <v>Depths of Malatar</v>
      </c>
      <c r="S381" s="19" t="str">
        <f>IF(AND(R381&lt;&gt;"",NOT(ISERROR(R381))),R381,IF(P381&lt;&gt;"",IF(NOT(ISERROR(VLOOKUP(P381,'ESO Dungeon constants'!$D$3:$H$9999,5,FALSE))),VLOOKUP(P381,'ESO Dungeon constants'!$D$3:$I$9999,6,FALSE),VLOOKUP(P381,'ESO zone constants'!$H$2:$K$9984,4,FALSE)),""))</f>
        <v>DLC_WRATHSTONE</v>
      </c>
      <c r="T381" s="3" t="str">
        <f>IF(S381&lt;&gt;"",VLOOKUP(S381,'LibSets constants'!$B$4:$C$1000,2,FALSE),"")</f>
        <v>Wrathstone</v>
      </c>
      <c r="V381" s="41" t="str">
        <f>IF(U381&lt;&gt;"",IF(U381&lt;&gt;"LIBSETS_DROP_MECHANIC_MONSTER_NAME",VLOOKUP(U381,'LibSets constants'!$I$4:$L$1000,3,FALSE),""),"")</f>
        <v/>
      </c>
      <c r="W381" s="41" t="str">
        <f>IF(U381&lt;&gt;"",IF(U381&lt;&gt;"LIBSETS_DROP_MECHANIC_MONSTER_NAME",VLOOKUP(U381,'LibSets constants'!$I$4:$L$1000,4,FALSE),""),"")</f>
        <v/>
      </c>
      <c r="X381" s="3" t="str">
        <f>IF(G381&lt;&gt;"LIBSETS_SETTYPE_BATTLEGROUND",IF(G381&lt;&gt;"LIBSETS_SETTYPE_SPECIAL",IF(Y381&lt;&gt;"",VLOOKUP(Y381,'ESO zone constants'!$D$2:$H$4950,5,FALSE),""),""),"")</f>
        <v/>
      </c>
      <c r="Z381" s="42"/>
      <c r="AA381" s="41" t="str">
        <f>IF(Z381&lt;&gt;"",IF(Z381&lt;&gt;"LIBSETS_DROP_MECHANIC_MONSTER_NAME",VLOOKUP(Z381,'LibSets constants'!$I$4:$L$1000,3,FALSE),""),"")</f>
        <v/>
      </c>
      <c r="AB381" s="41" t="str">
        <f>IF(Z381&lt;&gt;"",IF(Z381&lt;&gt;"LIBSETS_DROP_MECHANIC_MONSTER_NAME",VLOOKUP(Z381,'LibSets constants'!$I$4:$L$1000,4,FALSE),""),"")</f>
        <v/>
      </c>
      <c r="AC381" s="3" t="str">
        <f>IF(G381&lt;&gt;"LIBSETS_SETTYPE_BATTLEGROUND",IF(G381&lt;&gt;"LIBSETS_SETTYPE_SPECIAL",IF(AD381&lt;&gt;"",VLOOKUP(AD381,'ESO zone constants'!$D$2:$H$4950,5,FALSE),""),""),"")</f>
        <v/>
      </c>
      <c r="AE381" s="42"/>
      <c r="AF381" s="41" t="str">
        <f>IF(AE381&lt;&gt;"",IF(AE381&lt;&gt;"LIBSETS_DROP_MECHANIC_MONSTER_NAME",VLOOKUP(AE381,'LibSets constants'!$I$4:$L$1000,3,FALSE),""),"")</f>
        <v/>
      </c>
      <c r="AG381" s="41" t="str">
        <f>IF(AE381&lt;&gt;"",IF(AE381&lt;&gt;"LIBSETS_DROP_MECHANIC_MONSTER_NAME",VLOOKUP(AE381,'LibSets constants'!$I$4:$L$1000,4,FALSE),""),"")</f>
        <v/>
      </c>
      <c r="AH381" s="3" t="str">
        <f>IF(G381&lt;&gt;"LIBSETS_SETTYPE_BATTLEGROUND",IF(G381&lt;&gt;"LIBSETS_SETTYPE_SPECIAL",IF(AI381&lt;&gt;"",VLOOKUP(AI381,'ESO zone constants'!$D$2:$H$4950,5,FALSE),""),""),"")</f>
        <v/>
      </c>
      <c r="AJ381" s="42"/>
      <c r="AK381" s="41" t="str">
        <f>IF(AJ381&lt;&gt;"",IF(AJ381&lt;&gt;"LIBSETS_DROP_MECHANIC_MONSTER_NAME",VLOOKUP(AJ381,'LibSets constants'!$I$4:$L$1000,3,FALSE),""),"")</f>
        <v/>
      </c>
      <c r="AL381" s="41" t="str">
        <f>IF(AJ381&lt;&gt;"",IF(AJ381&lt;&gt;"LIBSETS_DROP_MECHANIC_MONSTER_NAME",VLOOKUP(AJ381,'LibSets constants'!$I$4:$L$1000,4,FALSE),""),"")</f>
        <v/>
      </c>
      <c r="AM381" s="3" t="str">
        <f>IF(G381&lt;&gt;"LIBSETS_SETTYPE_BATTLEGROUND",IF(G381&lt;&gt;"LIBSETS_SETTYPE_SPECIAL",IF(AN381&lt;&gt;"",VLOOKUP(AN381,'ESO zone constants'!$D$2:$H$4950,5,FALSE),""),""),"")</f>
        <v/>
      </c>
      <c r="AO381" s="42"/>
      <c r="AP381" s="41" t="str">
        <f>IF(AO381&lt;&gt;"",IF(AO381&lt;&gt;"LIBSETS_DROP_MECHANIC_MONSTER_NAME",VLOOKUP(AO381,'LibSets constants'!$I$4:$L$1000,3,FALSE),""),"")</f>
        <v/>
      </c>
      <c r="AQ381" s="41" t="str">
        <f>IF(AO381&lt;&gt;"",IF(AO381&lt;&gt;"LIBSETS_DROP_MECHANIC_MONSTER_NAME",VLOOKUP(AO381,'LibSets constants'!$I$4:$L$1000,4,FALSE),""),"")</f>
        <v/>
      </c>
      <c r="AR381" s="3" t="str">
        <f>IF(G381&lt;&gt;"LIBSETS_SETTYPE_BATTLEGROUND",IF(G381&lt;&gt;"LIBSETS_SETTYPE_SPECIAL",IF(AS381&lt;&gt;"",VLOOKUP(AS381,'ESO zone constants'!$D$2:$H$4950,5,FALSE),""),""),"")</f>
        <v/>
      </c>
      <c r="AT381" s="42"/>
      <c r="AU381" s="41" t="str">
        <f>IF(AT381&lt;&gt;"",IF(AT381&lt;&gt;"LIBSETS_DROP_MECHANIC_MONSTER_NAME",VLOOKUP(AT381,'LibSets constants'!$I$4:$L$1000,3,FALSE),""),"")</f>
        <v/>
      </c>
      <c r="AV381" s="41" t="str">
        <f>IF(AT381&lt;&gt;"",IF(AT381&lt;&gt;"LIBSETS_DROP_MECHANIC_MONSTER_NAME",VLOOKUP(AT381,'LibSets constants'!$I$4:$L$1000,4,FALSE),""),"")</f>
        <v/>
      </c>
      <c r="AW381" s="21" t="str">
        <f t="shared" si="31"/>
        <v>[434] = {wayshrines={-1,-1,-1,}, dlcId=DLC_WRATHSTONE</v>
      </c>
      <c r="AX381" s="21" t="str">
        <f t="shared" si="32"/>
        <v>, zoneIds={1081}, veteran=false</v>
      </c>
      <c r="AY381" s="21" t="str">
        <f t="shared" si="33"/>
        <v>, setType=LIBSETS_SETTYPE_DUNGEON</v>
      </c>
      <c r="AZ381" s="21" t="str">
        <f t="shared" si="34"/>
        <v>},</v>
      </c>
      <c r="BA381" s="21" t="str">
        <f t="shared" si="35"/>
        <v xml:space="preserve"> --Scavenging Demise / Ausbeutender Niedergang   [Depths of Malatar]</v>
      </c>
    </row>
    <row r="382" spans="1:53" x14ac:dyDescent="0.25">
      <c r="A382" s="12">
        <v>435</v>
      </c>
      <c r="B382" t="s">
        <v>1435</v>
      </c>
      <c r="C382" t="s">
        <v>1436</v>
      </c>
      <c r="D382" s="3">
        <f t="shared" si="30"/>
        <v>435</v>
      </c>
      <c r="G382" s="8" t="s">
        <v>1652</v>
      </c>
      <c r="I382" t="s">
        <v>97</v>
      </c>
      <c r="J382" t="s">
        <v>97</v>
      </c>
      <c r="K382">
        <v>-1</v>
      </c>
      <c r="L382">
        <v>-1</v>
      </c>
      <c r="M382">
        <v>-1</v>
      </c>
      <c r="N382">
        <v>0</v>
      </c>
      <c r="O382" s="70" t="s">
        <v>67</v>
      </c>
      <c r="P382" s="3">
        <f>IF(AND(G382&lt;&gt;"LIBSETS_SETTYPE_BATTLEGROUND",G382&lt;&gt;"LIBSETS_SETTYPE_SPECIAL",G382&lt;&gt;"LIBSETS_SETTYPE_MYTHIC"), IF(Q382&lt;&gt;"",VLOOKUP(Q382,'ESO zone constants'!$D$2:$H$4950,5,FALSE),""),"")</f>
        <v>1081</v>
      </c>
      <c r="Q382" t="str">
        <f>IF(OR(K382="",K382&lt;=0,ISERROR(K382)),IF(AND(O382&lt;&gt;"",NOT(ISERROR(O382))),O382, ""),VLOOKUP(K382,'ESO wayshrine node constants'!$A$3:$D$10003,4,FALSE))</f>
        <v>Depths of Malatar</v>
      </c>
      <c r="S382" s="19" t="str">
        <f>IF(AND(R382&lt;&gt;"",NOT(ISERROR(R382))),R382,IF(P382&lt;&gt;"",IF(NOT(ISERROR(VLOOKUP(P382,'ESO Dungeon constants'!$D$3:$H$9999,5,FALSE))),VLOOKUP(P382,'ESO Dungeon constants'!$D$3:$I$9999,6,FALSE),VLOOKUP(P382,'ESO zone constants'!$H$2:$K$9984,4,FALSE)),""))</f>
        <v>DLC_WRATHSTONE</v>
      </c>
      <c r="T382" s="3" t="str">
        <f>IF(S382&lt;&gt;"",VLOOKUP(S382,'LibSets constants'!$B$4:$C$1000,2,FALSE),"")</f>
        <v>Wrathstone</v>
      </c>
      <c r="V382" s="41" t="str">
        <f>IF(U382&lt;&gt;"",IF(U382&lt;&gt;"LIBSETS_DROP_MECHANIC_MONSTER_NAME",VLOOKUP(U382,'LibSets constants'!$I$4:$L$1000,3,FALSE),""),"")</f>
        <v/>
      </c>
      <c r="W382" s="41" t="str">
        <f>IF(U382&lt;&gt;"",IF(U382&lt;&gt;"LIBSETS_DROP_MECHANIC_MONSTER_NAME",VLOOKUP(U382,'LibSets constants'!$I$4:$L$1000,4,FALSE),""),"")</f>
        <v/>
      </c>
      <c r="X382" s="3" t="str">
        <f>IF(G382&lt;&gt;"LIBSETS_SETTYPE_BATTLEGROUND",IF(G382&lt;&gt;"LIBSETS_SETTYPE_SPECIAL",IF(Y382&lt;&gt;"",VLOOKUP(Y382,'ESO zone constants'!$D$2:$H$4950,5,FALSE),""),""),"")</f>
        <v/>
      </c>
      <c r="Z382" s="42"/>
      <c r="AA382" s="41" t="str">
        <f>IF(Z382&lt;&gt;"",IF(Z382&lt;&gt;"LIBSETS_DROP_MECHANIC_MONSTER_NAME",VLOOKUP(Z382,'LibSets constants'!$I$4:$L$1000,3,FALSE),""),"")</f>
        <v/>
      </c>
      <c r="AB382" s="41" t="str">
        <f>IF(Z382&lt;&gt;"",IF(Z382&lt;&gt;"LIBSETS_DROP_MECHANIC_MONSTER_NAME",VLOOKUP(Z382,'LibSets constants'!$I$4:$L$1000,4,FALSE),""),"")</f>
        <v/>
      </c>
      <c r="AC382" s="3" t="str">
        <f>IF(G382&lt;&gt;"LIBSETS_SETTYPE_BATTLEGROUND",IF(G382&lt;&gt;"LIBSETS_SETTYPE_SPECIAL",IF(AD382&lt;&gt;"",VLOOKUP(AD382,'ESO zone constants'!$D$2:$H$4950,5,FALSE),""),""),"")</f>
        <v/>
      </c>
      <c r="AE382" s="42"/>
      <c r="AF382" s="41" t="str">
        <f>IF(AE382&lt;&gt;"",IF(AE382&lt;&gt;"LIBSETS_DROP_MECHANIC_MONSTER_NAME",VLOOKUP(AE382,'LibSets constants'!$I$4:$L$1000,3,FALSE),""),"")</f>
        <v/>
      </c>
      <c r="AG382" s="41" t="str">
        <f>IF(AE382&lt;&gt;"",IF(AE382&lt;&gt;"LIBSETS_DROP_MECHANIC_MONSTER_NAME",VLOOKUP(AE382,'LibSets constants'!$I$4:$L$1000,4,FALSE),""),"")</f>
        <v/>
      </c>
      <c r="AH382" s="3" t="str">
        <f>IF(G382&lt;&gt;"LIBSETS_SETTYPE_BATTLEGROUND",IF(G382&lt;&gt;"LIBSETS_SETTYPE_SPECIAL",IF(AI382&lt;&gt;"",VLOOKUP(AI382,'ESO zone constants'!$D$2:$H$4950,5,FALSE),""),""),"")</f>
        <v/>
      </c>
      <c r="AJ382" s="42"/>
      <c r="AK382" s="41" t="str">
        <f>IF(AJ382&lt;&gt;"",IF(AJ382&lt;&gt;"LIBSETS_DROP_MECHANIC_MONSTER_NAME",VLOOKUP(AJ382,'LibSets constants'!$I$4:$L$1000,3,FALSE),""),"")</f>
        <v/>
      </c>
      <c r="AL382" s="41" t="str">
        <f>IF(AJ382&lt;&gt;"",IF(AJ382&lt;&gt;"LIBSETS_DROP_MECHANIC_MONSTER_NAME",VLOOKUP(AJ382,'LibSets constants'!$I$4:$L$1000,4,FALSE),""),"")</f>
        <v/>
      </c>
      <c r="AM382" s="3" t="str">
        <f>IF(G382&lt;&gt;"LIBSETS_SETTYPE_BATTLEGROUND",IF(G382&lt;&gt;"LIBSETS_SETTYPE_SPECIAL",IF(AN382&lt;&gt;"",VLOOKUP(AN382,'ESO zone constants'!$D$2:$H$4950,5,FALSE),""),""),"")</f>
        <v/>
      </c>
      <c r="AO382" s="42"/>
      <c r="AP382" s="41" t="str">
        <f>IF(AO382&lt;&gt;"",IF(AO382&lt;&gt;"LIBSETS_DROP_MECHANIC_MONSTER_NAME",VLOOKUP(AO382,'LibSets constants'!$I$4:$L$1000,3,FALSE),""),"")</f>
        <v/>
      </c>
      <c r="AQ382" s="41" t="str">
        <f>IF(AO382&lt;&gt;"",IF(AO382&lt;&gt;"LIBSETS_DROP_MECHANIC_MONSTER_NAME",VLOOKUP(AO382,'LibSets constants'!$I$4:$L$1000,4,FALSE),""),"")</f>
        <v/>
      </c>
      <c r="AR382" s="3" t="str">
        <f>IF(G382&lt;&gt;"LIBSETS_SETTYPE_BATTLEGROUND",IF(G382&lt;&gt;"LIBSETS_SETTYPE_SPECIAL",IF(AS382&lt;&gt;"",VLOOKUP(AS382,'ESO zone constants'!$D$2:$H$4950,5,FALSE),""),""),"")</f>
        <v/>
      </c>
      <c r="AT382" s="42"/>
      <c r="AU382" s="41" t="str">
        <f>IF(AT382&lt;&gt;"",IF(AT382&lt;&gt;"LIBSETS_DROP_MECHANIC_MONSTER_NAME",VLOOKUP(AT382,'LibSets constants'!$I$4:$L$1000,3,FALSE),""),"")</f>
        <v/>
      </c>
      <c r="AV382" s="41" t="str">
        <f>IF(AT382&lt;&gt;"",IF(AT382&lt;&gt;"LIBSETS_DROP_MECHANIC_MONSTER_NAME",VLOOKUP(AT382,'LibSets constants'!$I$4:$L$1000,4,FALSE),""),"")</f>
        <v/>
      </c>
      <c r="AW382" s="21" t="str">
        <f t="shared" si="31"/>
        <v>[435] = {wayshrines={-1,-1,-1,}, dlcId=DLC_WRATHSTONE</v>
      </c>
      <c r="AX382" s="21" t="str">
        <f t="shared" si="32"/>
        <v>, zoneIds={1081}, veteran=false</v>
      </c>
      <c r="AY382" s="21" t="str">
        <f t="shared" si="33"/>
        <v>, setType=LIBSETS_SETTYPE_DUNGEON</v>
      </c>
      <c r="AZ382" s="21" t="str">
        <f t="shared" si="34"/>
        <v>},</v>
      </c>
      <c r="BA382" s="21" t="str">
        <f t="shared" si="35"/>
        <v xml:space="preserve"> --Auroran's Thunder / Donner des Auroraners   [Depths of Malatar]</v>
      </c>
    </row>
    <row r="383" spans="1:53" x14ac:dyDescent="0.25">
      <c r="A383" s="5">
        <v>436</v>
      </c>
      <c r="B383" t="s">
        <v>1437</v>
      </c>
      <c r="C383" t="s">
        <v>28</v>
      </c>
      <c r="D383" s="3">
        <f t="shared" si="30"/>
        <v>436</v>
      </c>
      <c r="G383" s="8" t="s">
        <v>1654</v>
      </c>
      <c r="H383">
        <v>3</v>
      </c>
      <c r="I383" t="s">
        <v>1641</v>
      </c>
      <c r="J383" t="s">
        <v>97</v>
      </c>
      <c r="K383">
        <v>-1</v>
      </c>
      <c r="L383">
        <v>-1</v>
      </c>
      <c r="M383">
        <v>-1</v>
      </c>
      <c r="N383">
        <v>0</v>
      </c>
      <c r="O383" s="70" t="s">
        <v>67</v>
      </c>
      <c r="P383" s="3">
        <f>IF(AND(G383&lt;&gt;"LIBSETS_SETTYPE_BATTLEGROUND",G383&lt;&gt;"LIBSETS_SETTYPE_SPECIAL",G383&lt;&gt;"LIBSETS_SETTYPE_MYTHIC"), IF(Q383&lt;&gt;"",VLOOKUP(Q383,'ESO zone constants'!$D$2:$H$4950,5,FALSE),""),"")</f>
        <v>1081</v>
      </c>
      <c r="Q383" t="str">
        <f>IF(OR(K383="",K383&lt;=0,ISERROR(K383)),IF(AND(O383&lt;&gt;"",NOT(ISERROR(O383))),O383, ""),VLOOKUP(K383,'ESO wayshrine node constants'!$A$3:$D$10003,4,FALSE))</f>
        <v>Depths of Malatar</v>
      </c>
      <c r="S383" s="19" t="str">
        <f>IF(AND(R383&lt;&gt;"",NOT(ISERROR(R383))),R383,IF(P383&lt;&gt;"",IF(NOT(ISERROR(VLOOKUP(P383,'ESO Dungeon constants'!$D$3:$H$9999,5,FALSE))),VLOOKUP(P383,'ESO Dungeon constants'!$D$3:$I$9999,6,FALSE),VLOOKUP(P383,'ESO zone constants'!$H$2:$K$9984,4,FALSE)),""))</f>
        <v>DLC_WRATHSTONE</v>
      </c>
      <c r="T383" s="3" t="str">
        <f>IF(S383&lt;&gt;"",VLOOKUP(S383,'LibSets constants'!$B$4:$C$1000,2,FALSE),"")</f>
        <v>Wrathstone</v>
      </c>
      <c r="U383" s="33" t="s">
        <v>1726</v>
      </c>
      <c r="V383" s="43" t="s">
        <v>28</v>
      </c>
      <c r="W383" s="43" t="s">
        <v>1828</v>
      </c>
      <c r="X383" s="3" t="str">
        <f>IF(G383&lt;&gt;"LIBSETS_SETTYPE_BATTLEGROUND",IF(G383&lt;&gt;"LIBSETS_SETTYPE_SPECIAL",IF(Y383&lt;&gt;"",VLOOKUP(Y383,'ESO zone constants'!$D$2:$H$4950,5,FALSE),""),""),"")</f>
        <v/>
      </c>
      <c r="Z383" s="43"/>
      <c r="AA383" s="43"/>
      <c r="AB383" s="43"/>
      <c r="AC383" s="3" t="str">
        <f>IF(G383&lt;&gt;"LIBSETS_SETTYPE_BATTLEGROUND",IF(G383&lt;&gt;"LIBSETS_SETTYPE_SPECIAL",IF(AD383&lt;&gt;"",VLOOKUP(AD383,'ESO zone constants'!$D$2:$H$4950,5,FALSE),""),""),"")</f>
        <v/>
      </c>
      <c r="AE383" s="43"/>
      <c r="AF383" s="43"/>
      <c r="AG383" s="43"/>
      <c r="AH383" s="3" t="str">
        <f>IF(G383&lt;&gt;"LIBSETS_SETTYPE_BATTLEGROUND",IF(G383&lt;&gt;"LIBSETS_SETTYPE_SPECIAL",IF(AI383&lt;&gt;"",VLOOKUP(AI383,'ESO zone constants'!$D$2:$H$4950,5,FALSE),""),""),"")</f>
        <v/>
      </c>
      <c r="AJ383" s="43"/>
      <c r="AK383" s="43"/>
      <c r="AL383" s="43"/>
      <c r="AM383" s="3" t="str">
        <f>IF(G383&lt;&gt;"LIBSETS_SETTYPE_BATTLEGROUND",IF(G383&lt;&gt;"LIBSETS_SETTYPE_SPECIAL",IF(AN383&lt;&gt;"",VLOOKUP(AN383,'ESO zone constants'!$D$2:$H$4950,5,FALSE),""),""),"")</f>
        <v/>
      </c>
      <c r="AO383" s="43"/>
      <c r="AP383" s="43"/>
      <c r="AQ383" s="43"/>
      <c r="AR383" s="3" t="str">
        <f>IF(G383&lt;&gt;"LIBSETS_SETTYPE_BATTLEGROUND",IF(G383&lt;&gt;"LIBSETS_SETTYPE_SPECIAL",IF(AS383&lt;&gt;"",VLOOKUP(AS383,'ESO zone constants'!$D$2:$H$4950,5,FALSE),""),""),"")</f>
        <v/>
      </c>
      <c r="AT383" s="43"/>
      <c r="AU383" s="43"/>
      <c r="AV383" s="43"/>
      <c r="AW383" s="21" t="str">
        <f t="shared" si="31"/>
        <v>[436] = {wayshrines={-1,-1,-1,}, dlcId=DLC_WRATHSTONE</v>
      </c>
      <c r="AX383" s="21" t="str">
        <f t="shared" si="32"/>
        <v>, zoneIds={1081}, veteran={[EQUIP_TYPE_HEAD]=true, [EQUIP_TYPE_SHOULDERS]=false}</v>
      </c>
      <c r="AY383" s="21" t="str">
        <f t="shared" si="33"/>
        <v>, setType=LIBSETS_SETTYPE_MONSTER</v>
      </c>
      <c r="AZ383" s="21" t="str">
        <f t="shared" si="34"/>
        <v>, dropMechanic={LIBSETS_DROP_MECHANIC_MONSTER_NAME}, dropMechanicNames={['en']='Symphony of Blades', ['de']='Die Sinfonie der Klingen'}},</v>
      </c>
      <c r="BA383" s="21" t="str">
        <f t="shared" si="35"/>
        <v xml:space="preserve"> --Symphony of Blades / Sinfonie der Klingen   [Depths of Malatar]</v>
      </c>
    </row>
    <row r="384" spans="1:53" x14ac:dyDescent="0.25">
      <c r="A384" s="12">
        <v>437</v>
      </c>
      <c r="B384" t="s">
        <v>1604</v>
      </c>
      <c r="C384" t="s">
        <v>1515</v>
      </c>
      <c r="D384" s="3">
        <f t="shared" si="30"/>
        <v>437</v>
      </c>
      <c r="G384" s="8" t="s">
        <v>1649</v>
      </c>
      <c r="I384" t="s">
        <v>97</v>
      </c>
      <c r="J384" t="s">
        <v>97</v>
      </c>
      <c r="K384">
        <v>386</v>
      </c>
      <c r="L384">
        <v>386</v>
      </c>
      <c r="M384">
        <v>386</v>
      </c>
      <c r="N384">
        <v>5</v>
      </c>
      <c r="P384" s="3">
        <f>IF(AND(G384&lt;&gt;"LIBSETS_SETTYPE_BATTLEGROUND",G384&lt;&gt;"LIBSETS_SETTYPE_SPECIAL",G384&lt;&gt;"LIBSETS_SETTYPE_MYTHIC"), IF(Q384&lt;&gt;"",VLOOKUP(Q384,'ESO zone constants'!$D$2:$H$4950,5,FALSE),""),"")</f>
        <v>1086</v>
      </c>
      <c r="Q384" t="str">
        <f>IF(OR(K384="",K384&lt;=0,ISERROR(K384)),IF(AND(O384&lt;&gt;"",NOT(ISERROR(O384))),O384, ""),VLOOKUP(K384,'ESO wayshrine node constants'!$A$3:$D$10003,4,FALSE))</f>
        <v>Northern Elsweyr</v>
      </c>
      <c r="S384" s="19" t="str">
        <f>IF(AND(R384&lt;&gt;"",NOT(ISERROR(R384))),R384,IF(P384&lt;&gt;"",IF(NOT(ISERROR(VLOOKUP(P384,'ESO Dungeon constants'!$D$3:$H$9999,5,FALSE))),VLOOKUP(P384,'ESO Dungeon constants'!$D$3:$I$9999,6,FALSE),VLOOKUP(P384,'ESO zone constants'!$H$2:$K$9984,4,FALSE)),""))</f>
        <v>DLC_ELSWEYR</v>
      </c>
      <c r="T384" s="3" t="str">
        <f>IF(S384&lt;&gt;"",VLOOKUP(S384,'LibSets constants'!$B$4:$C$1000,2,FALSE),"")</f>
        <v>Elsweyr</v>
      </c>
      <c r="V384" s="41" t="str">
        <f>IF(U384&lt;&gt;"",IF(U384&lt;&gt;"LIBSETS_DROP_MECHANIC_MONSTER_NAME",VLOOKUP(U384,'LibSets constants'!$I$4:$L$1000,3,FALSE),""),"")</f>
        <v/>
      </c>
      <c r="W384" s="41" t="str">
        <f>IF(U384&lt;&gt;"",IF(U384&lt;&gt;"LIBSETS_DROP_MECHANIC_MONSTER_NAME",VLOOKUP(U384,'LibSets constants'!$I$4:$L$1000,4,FALSE),""),"")</f>
        <v/>
      </c>
      <c r="X384" s="3">
        <f>IF(G384&lt;&gt;"LIBSETS_SETTYPE_BATTLEGROUND",IF(G384&lt;&gt;"LIBSETS_SETTYPE_SPECIAL",IF(Y384&lt;&gt;"",VLOOKUP(Y384,'ESO zone constants'!$D$2:$H$4950,5,FALSE),""),""),"")</f>
        <v>1086</v>
      </c>
      <c r="Y384" t="s">
        <v>1559</v>
      </c>
      <c r="Z384" s="42"/>
      <c r="AA384" s="41" t="str">
        <f>IF(Z384&lt;&gt;"",IF(Z384&lt;&gt;"LIBSETS_DROP_MECHANIC_MONSTER_NAME",VLOOKUP(Z384,'LibSets constants'!$I$4:$L$1000,3,FALSE),""),"")</f>
        <v/>
      </c>
      <c r="AB384" s="41" t="str">
        <f>IF(Z384&lt;&gt;"",IF(Z384&lt;&gt;"LIBSETS_DROP_MECHANIC_MONSTER_NAME",VLOOKUP(Z384,'LibSets constants'!$I$4:$L$1000,4,FALSE),""),"")</f>
        <v/>
      </c>
      <c r="AC384" s="3">
        <f>IF(G384&lt;&gt;"LIBSETS_SETTYPE_BATTLEGROUND",IF(G384&lt;&gt;"LIBSETS_SETTYPE_SPECIAL",IF(AD384&lt;&gt;"",VLOOKUP(AD384,'ESO zone constants'!$D$2:$H$4950,5,FALSE),""),""),"")</f>
        <v>1086</v>
      </c>
      <c r="AD384" t="s">
        <v>1559</v>
      </c>
      <c r="AE384" s="42"/>
      <c r="AF384" s="41" t="str">
        <f>IF(AE384&lt;&gt;"",IF(AE384&lt;&gt;"LIBSETS_DROP_MECHANIC_MONSTER_NAME",VLOOKUP(AE384,'LibSets constants'!$I$4:$L$1000,3,FALSE),""),"")</f>
        <v/>
      </c>
      <c r="AG384" s="41" t="str">
        <f>IF(AE384&lt;&gt;"",IF(AE384&lt;&gt;"LIBSETS_DROP_MECHANIC_MONSTER_NAME",VLOOKUP(AE384,'LibSets constants'!$I$4:$L$1000,4,FALSE),""),"")</f>
        <v/>
      </c>
      <c r="AH384" s="3" t="str">
        <f>IF(G384&lt;&gt;"LIBSETS_SETTYPE_BATTLEGROUND",IF(G384&lt;&gt;"LIBSETS_SETTYPE_SPECIAL",IF(AI384&lt;&gt;"",VLOOKUP(AI384,'ESO zone constants'!$D$2:$H$4950,5,FALSE),""),""),"")</f>
        <v/>
      </c>
      <c r="AJ384" s="42"/>
      <c r="AK384" s="41" t="str">
        <f>IF(AJ384&lt;&gt;"",IF(AJ384&lt;&gt;"LIBSETS_DROP_MECHANIC_MONSTER_NAME",VLOOKUP(AJ384,'LibSets constants'!$I$4:$L$1000,3,FALSE),""),"")</f>
        <v/>
      </c>
      <c r="AL384" s="41" t="str">
        <f>IF(AJ384&lt;&gt;"",IF(AJ384&lt;&gt;"LIBSETS_DROP_MECHANIC_MONSTER_NAME",VLOOKUP(AJ384,'LibSets constants'!$I$4:$L$1000,4,FALSE),""),"")</f>
        <v/>
      </c>
      <c r="AM384" s="3" t="str">
        <f>IF(G384&lt;&gt;"LIBSETS_SETTYPE_BATTLEGROUND",IF(G384&lt;&gt;"LIBSETS_SETTYPE_SPECIAL",IF(AN384&lt;&gt;"",VLOOKUP(AN384,'ESO zone constants'!$D$2:$H$4950,5,FALSE),""),""),"")</f>
        <v/>
      </c>
      <c r="AO384" s="42"/>
      <c r="AP384" s="41" t="str">
        <f>IF(AO384&lt;&gt;"",IF(AO384&lt;&gt;"LIBSETS_DROP_MECHANIC_MONSTER_NAME",VLOOKUP(AO384,'LibSets constants'!$I$4:$L$1000,3,FALSE),""),"")</f>
        <v/>
      </c>
      <c r="AQ384" s="41" t="str">
        <f>IF(AO384&lt;&gt;"",IF(AO384&lt;&gt;"LIBSETS_DROP_MECHANIC_MONSTER_NAME",VLOOKUP(AO384,'LibSets constants'!$I$4:$L$1000,4,FALSE),""),"")</f>
        <v/>
      </c>
      <c r="AR384" s="3" t="str">
        <f>IF(G384&lt;&gt;"LIBSETS_SETTYPE_BATTLEGROUND",IF(G384&lt;&gt;"LIBSETS_SETTYPE_SPECIAL",IF(AS384&lt;&gt;"",VLOOKUP(AS384,'ESO zone constants'!$D$2:$H$4950,5,FALSE),""),""),"")</f>
        <v/>
      </c>
      <c r="AT384" s="42"/>
      <c r="AU384" s="41" t="str">
        <f>IF(AT384&lt;&gt;"",IF(AT384&lt;&gt;"LIBSETS_DROP_MECHANIC_MONSTER_NAME",VLOOKUP(AT384,'LibSets constants'!$I$4:$L$1000,3,FALSE),""),"")</f>
        <v/>
      </c>
      <c r="AV384" s="41" t="str">
        <f>IF(AT384&lt;&gt;"",IF(AT384&lt;&gt;"LIBSETS_DROP_MECHANIC_MONSTER_NAME",VLOOKUP(AT384,'LibSets constants'!$I$4:$L$1000,4,FALSE),""),"")</f>
        <v/>
      </c>
      <c r="AW384" s="21" t="str">
        <f t="shared" si="31"/>
        <v>[437] = {wayshrines={386,386,386,}, traitsNeeded=5, dlcId=DLC_ELSWEYR</v>
      </c>
      <c r="AX384" s="21" t="str">
        <f t="shared" si="32"/>
        <v>, zoneIds={1086,1086,1086}, veteran=false</v>
      </c>
      <c r="AY384" s="21" t="str">
        <f t="shared" si="33"/>
        <v>, setType=LIBSETS_SETTYPE_CRAFTED</v>
      </c>
      <c r="AZ384" s="21" t="str">
        <f t="shared" si="34"/>
        <v>},</v>
      </c>
      <c r="BA384" s="21" t="str">
        <f t="shared" si="35"/>
        <v xml:space="preserve"> --Coldharbour's Favorite / Kalthafens Günstling   [Northern Elsweyr, Northern Elsweyr, Northern Elsweyr]</v>
      </c>
    </row>
    <row r="385" spans="1:53" x14ac:dyDescent="0.25">
      <c r="A385" s="12">
        <v>438</v>
      </c>
      <c r="B385" t="s">
        <v>1605</v>
      </c>
      <c r="C385" t="s">
        <v>1513</v>
      </c>
      <c r="D385" s="3">
        <f t="shared" si="30"/>
        <v>438</v>
      </c>
      <c r="G385" s="8" t="s">
        <v>1649</v>
      </c>
      <c r="I385" t="s">
        <v>97</v>
      </c>
      <c r="J385" t="s">
        <v>97</v>
      </c>
      <c r="K385">
        <v>397</v>
      </c>
      <c r="L385">
        <v>397</v>
      </c>
      <c r="M385">
        <v>397</v>
      </c>
      <c r="N385">
        <v>8</v>
      </c>
      <c r="P385" s="3">
        <f>IF(AND(G385&lt;&gt;"LIBSETS_SETTYPE_BATTLEGROUND",G385&lt;&gt;"LIBSETS_SETTYPE_SPECIAL",G385&lt;&gt;"LIBSETS_SETTYPE_MYTHIC"), IF(Q385&lt;&gt;"",VLOOKUP(Q385,'ESO zone constants'!$D$2:$H$4950,5,FALSE),""),"")</f>
        <v>1086</v>
      </c>
      <c r="Q385" t="str">
        <f>IF(OR(K385="",K385&lt;=0,ISERROR(K385)),IF(AND(O385&lt;&gt;"",NOT(ISERROR(O385))),O385, ""),VLOOKUP(K385,'ESO wayshrine node constants'!$A$3:$D$10003,4,FALSE))</f>
        <v>Northern Elsweyr</v>
      </c>
      <c r="S385" s="19" t="str">
        <f>IF(AND(R385&lt;&gt;"",NOT(ISERROR(R385))),R385,IF(P385&lt;&gt;"",IF(NOT(ISERROR(VLOOKUP(P385,'ESO Dungeon constants'!$D$3:$H$9999,5,FALSE))),VLOOKUP(P385,'ESO Dungeon constants'!$D$3:$I$9999,6,FALSE),VLOOKUP(P385,'ESO zone constants'!$H$2:$K$9984,4,FALSE)),""))</f>
        <v>DLC_ELSWEYR</v>
      </c>
      <c r="T385" s="3" t="str">
        <f>IF(S385&lt;&gt;"",VLOOKUP(S385,'LibSets constants'!$B$4:$C$1000,2,FALSE),"")</f>
        <v>Elsweyr</v>
      </c>
      <c r="V385" s="41" t="str">
        <f>IF(U385&lt;&gt;"",IF(U385&lt;&gt;"LIBSETS_DROP_MECHANIC_MONSTER_NAME",VLOOKUP(U385,'LibSets constants'!$I$4:$L$1000,3,FALSE),""),"")</f>
        <v/>
      </c>
      <c r="W385" s="41" t="str">
        <f>IF(U385&lt;&gt;"",IF(U385&lt;&gt;"LIBSETS_DROP_MECHANIC_MONSTER_NAME",VLOOKUP(U385,'LibSets constants'!$I$4:$L$1000,4,FALSE),""),"")</f>
        <v/>
      </c>
      <c r="X385" s="3">
        <f>IF(G385&lt;&gt;"LIBSETS_SETTYPE_BATTLEGROUND",IF(G385&lt;&gt;"LIBSETS_SETTYPE_SPECIAL",IF(Y385&lt;&gt;"",VLOOKUP(Y385,'ESO zone constants'!$D$2:$H$4950,5,FALSE),""),""),"")</f>
        <v>1086</v>
      </c>
      <c r="Y385" t="s">
        <v>1559</v>
      </c>
      <c r="Z385" s="42"/>
      <c r="AA385" s="41" t="str">
        <f>IF(Z385&lt;&gt;"",IF(Z385&lt;&gt;"LIBSETS_DROP_MECHANIC_MONSTER_NAME",VLOOKUP(Z385,'LibSets constants'!$I$4:$L$1000,3,FALSE),""),"")</f>
        <v/>
      </c>
      <c r="AB385" s="41" t="str">
        <f>IF(Z385&lt;&gt;"",IF(Z385&lt;&gt;"LIBSETS_DROP_MECHANIC_MONSTER_NAME",VLOOKUP(Z385,'LibSets constants'!$I$4:$L$1000,4,FALSE),""),"")</f>
        <v/>
      </c>
      <c r="AC385" s="3">
        <f>IF(G385&lt;&gt;"LIBSETS_SETTYPE_BATTLEGROUND",IF(G385&lt;&gt;"LIBSETS_SETTYPE_SPECIAL",IF(AD385&lt;&gt;"",VLOOKUP(AD385,'ESO zone constants'!$D$2:$H$4950,5,FALSE),""),""),"")</f>
        <v>1086</v>
      </c>
      <c r="AD385" t="s">
        <v>1559</v>
      </c>
      <c r="AE385" s="42"/>
      <c r="AF385" s="41" t="str">
        <f>IF(AE385&lt;&gt;"",IF(AE385&lt;&gt;"LIBSETS_DROP_MECHANIC_MONSTER_NAME",VLOOKUP(AE385,'LibSets constants'!$I$4:$L$1000,3,FALSE),""),"")</f>
        <v/>
      </c>
      <c r="AG385" s="41" t="str">
        <f>IF(AE385&lt;&gt;"",IF(AE385&lt;&gt;"LIBSETS_DROP_MECHANIC_MONSTER_NAME",VLOOKUP(AE385,'LibSets constants'!$I$4:$L$1000,4,FALSE),""),"")</f>
        <v/>
      </c>
      <c r="AH385" s="3" t="str">
        <f>IF(G385&lt;&gt;"LIBSETS_SETTYPE_BATTLEGROUND",IF(G385&lt;&gt;"LIBSETS_SETTYPE_SPECIAL",IF(AI385&lt;&gt;"",VLOOKUP(AI385,'ESO zone constants'!$D$2:$H$4950,5,FALSE),""),""),"")</f>
        <v/>
      </c>
      <c r="AJ385" s="42"/>
      <c r="AK385" s="41" t="str">
        <f>IF(AJ385&lt;&gt;"",IF(AJ385&lt;&gt;"LIBSETS_DROP_MECHANIC_MONSTER_NAME",VLOOKUP(AJ385,'LibSets constants'!$I$4:$L$1000,3,FALSE),""),"")</f>
        <v/>
      </c>
      <c r="AL385" s="41" t="str">
        <f>IF(AJ385&lt;&gt;"",IF(AJ385&lt;&gt;"LIBSETS_DROP_MECHANIC_MONSTER_NAME",VLOOKUP(AJ385,'LibSets constants'!$I$4:$L$1000,4,FALSE),""),"")</f>
        <v/>
      </c>
      <c r="AM385" s="3" t="str">
        <f>IF(G385&lt;&gt;"LIBSETS_SETTYPE_BATTLEGROUND",IF(G385&lt;&gt;"LIBSETS_SETTYPE_SPECIAL",IF(AN385&lt;&gt;"",VLOOKUP(AN385,'ESO zone constants'!$D$2:$H$4950,5,FALSE),""),""),"")</f>
        <v/>
      </c>
      <c r="AO385" s="42"/>
      <c r="AP385" s="41" t="str">
        <f>IF(AO385&lt;&gt;"",IF(AO385&lt;&gt;"LIBSETS_DROP_MECHANIC_MONSTER_NAME",VLOOKUP(AO385,'LibSets constants'!$I$4:$L$1000,3,FALSE),""),"")</f>
        <v/>
      </c>
      <c r="AQ385" s="41" t="str">
        <f>IF(AO385&lt;&gt;"",IF(AO385&lt;&gt;"LIBSETS_DROP_MECHANIC_MONSTER_NAME",VLOOKUP(AO385,'LibSets constants'!$I$4:$L$1000,4,FALSE),""),"")</f>
        <v/>
      </c>
      <c r="AR385" s="3" t="str">
        <f>IF(G385&lt;&gt;"LIBSETS_SETTYPE_BATTLEGROUND",IF(G385&lt;&gt;"LIBSETS_SETTYPE_SPECIAL",IF(AS385&lt;&gt;"",VLOOKUP(AS385,'ESO zone constants'!$D$2:$H$4950,5,FALSE),""),""),"")</f>
        <v/>
      </c>
      <c r="AT385" s="42"/>
      <c r="AU385" s="41" t="str">
        <f>IF(AT385&lt;&gt;"",IF(AT385&lt;&gt;"LIBSETS_DROP_MECHANIC_MONSTER_NAME",VLOOKUP(AT385,'LibSets constants'!$I$4:$L$1000,3,FALSE),""),"")</f>
        <v/>
      </c>
      <c r="AV385" s="41" t="str">
        <f>IF(AT385&lt;&gt;"",IF(AT385&lt;&gt;"LIBSETS_DROP_MECHANIC_MONSTER_NAME",VLOOKUP(AT385,'LibSets constants'!$I$4:$L$1000,4,FALSE),""),"")</f>
        <v/>
      </c>
      <c r="AW385" s="21" t="str">
        <f t="shared" si="31"/>
        <v>[438] = {wayshrines={397,397,397,}, traitsNeeded=8, dlcId=DLC_ELSWEYR</v>
      </c>
      <c r="AX385" s="21" t="str">
        <f t="shared" si="32"/>
        <v>, zoneIds={1086,1086,1086}, veteran=false</v>
      </c>
      <c r="AY385" s="21" t="str">
        <f t="shared" si="33"/>
        <v>, setType=LIBSETS_SETTYPE_CRAFTED</v>
      </c>
      <c r="AZ385" s="21" t="str">
        <f t="shared" si="34"/>
        <v>},</v>
      </c>
      <c r="BA385" s="21" t="str">
        <f t="shared" si="35"/>
        <v xml:space="preserve"> --Senche-raht's Grit / Mut des Senche-raht   [Northern Elsweyr, Northern Elsweyr, Northern Elsweyr]</v>
      </c>
    </row>
    <row r="386" spans="1:53" x14ac:dyDescent="0.25">
      <c r="A386" s="5">
        <v>439</v>
      </c>
      <c r="B386" t="s">
        <v>1606</v>
      </c>
      <c r="C386" t="s">
        <v>1514</v>
      </c>
      <c r="D386" s="3">
        <f t="shared" si="30"/>
        <v>439</v>
      </c>
      <c r="G386" s="8" t="s">
        <v>1649</v>
      </c>
      <c r="I386" t="s">
        <v>97</v>
      </c>
      <c r="J386" t="s">
        <v>97</v>
      </c>
      <c r="K386">
        <v>382</v>
      </c>
      <c r="L386">
        <v>382</v>
      </c>
      <c r="M386">
        <v>382</v>
      </c>
      <c r="N386">
        <v>3</v>
      </c>
      <c r="P386" s="3">
        <f>IF(AND(G386&lt;&gt;"LIBSETS_SETTYPE_BATTLEGROUND",G386&lt;&gt;"LIBSETS_SETTYPE_SPECIAL",G386&lt;&gt;"LIBSETS_SETTYPE_MYTHIC"), IF(Q386&lt;&gt;"",VLOOKUP(Q386,'ESO zone constants'!$D$2:$H$4950,5,FALSE),""),"")</f>
        <v>1086</v>
      </c>
      <c r="Q386" t="str">
        <f>IF(OR(K386="",K386&lt;=0,ISERROR(K386)),IF(AND(O386&lt;&gt;"",NOT(ISERROR(O386))),O386, ""),VLOOKUP(K386,'ESO wayshrine node constants'!$A$3:$D$10003,4,FALSE))</f>
        <v>Northern Elsweyr</v>
      </c>
      <c r="S386" s="19" t="str">
        <f>IF(AND(R386&lt;&gt;"",NOT(ISERROR(R386))),R386,IF(P386&lt;&gt;"",IF(NOT(ISERROR(VLOOKUP(P386,'ESO Dungeon constants'!$D$3:$H$9999,5,FALSE))),VLOOKUP(P386,'ESO Dungeon constants'!$D$3:$I$9999,6,FALSE),VLOOKUP(P386,'ESO zone constants'!$H$2:$K$9984,4,FALSE)),""))</f>
        <v>DLC_ELSWEYR</v>
      </c>
      <c r="T386" s="3" t="str">
        <f>IF(S386&lt;&gt;"",VLOOKUP(S386,'LibSets constants'!$B$4:$C$1000,2,FALSE),"")</f>
        <v>Elsweyr</v>
      </c>
      <c r="V386" s="41" t="str">
        <f>IF(U386&lt;&gt;"",IF(U386&lt;&gt;"LIBSETS_DROP_MECHANIC_MONSTER_NAME",VLOOKUP(U386,'LibSets constants'!$I$4:$L$1000,3,FALSE),""),"")</f>
        <v/>
      </c>
      <c r="W386" s="41" t="str">
        <f>IF(U386&lt;&gt;"",IF(U386&lt;&gt;"LIBSETS_DROP_MECHANIC_MONSTER_NAME",VLOOKUP(U386,'LibSets constants'!$I$4:$L$1000,4,FALSE),""),"")</f>
        <v/>
      </c>
      <c r="X386" s="3">
        <f>IF(G386&lt;&gt;"LIBSETS_SETTYPE_BATTLEGROUND",IF(G386&lt;&gt;"LIBSETS_SETTYPE_SPECIAL",IF(Y386&lt;&gt;"",VLOOKUP(Y386,'ESO zone constants'!$D$2:$H$4950,5,FALSE),""),""),"")</f>
        <v>1086</v>
      </c>
      <c r="Y386" t="s">
        <v>1559</v>
      </c>
      <c r="Z386" s="42"/>
      <c r="AA386" s="41" t="str">
        <f>IF(Z386&lt;&gt;"",IF(Z386&lt;&gt;"LIBSETS_DROP_MECHANIC_MONSTER_NAME",VLOOKUP(Z386,'LibSets constants'!$I$4:$L$1000,3,FALSE),""),"")</f>
        <v/>
      </c>
      <c r="AB386" s="41" t="str">
        <f>IF(Z386&lt;&gt;"",IF(Z386&lt;&gt;"LIBSETS_DROP_MECHANIC_MONSTER_NAME",VLOOKUP(Z386,'LibSets constants'!$I$4:$L$1000,4,FALSE),""),"")</f>
        <v/>
      </c>
      <c r="AC386" s="3">
        <f>IF(G386&lt;&gt;"LIBSETS_SETTYPE_BATTLEGROUND",IF(G386&lt;&gt;"LIBSETS_SETTYPE_SPECIAL",IF(AD386&lt;&gt;"",VLOOKUP(AD386,'ESO zone constants'!$D$2:$H$4950,5,FALSE),""),""),"")</f>
        <v>1086</v>
      </c>
      <c r="AD386" t="s">
        <v>1559</v>
      </c>
      <c r="AE386" s="42"/>
      <c r="AF386" s="41" t="str">
        <f>IF(AE386&lt;&gt;"",IF(AE386&lt;&gt;"LIBSETS_DROP_MECHANIC_MONSTER_NAME",VLOOKUP(AE386,'LibSets constants'!$I$4:$L$1000,3,FALSE),""),"")</f>
        <v/>
      </c>
      <c r="AG386" s="41" t="str">
        <f>IF(AE386&lt;&gt;"",IF(AE386&lt;&gt;"LIBSETS_DROP_MECHANIC_MONSTER_NAME",VLOOKUP(AE386,'LibSets constants'!$I$4:$L$1000,4,FALSE),""),"")</f>
        <v/>
      </c>
      <c r="AH386" s="3" t="str">
        <f>IF(G386&lt;&gt;"LIBSETS_SETTYPE_BATTLEGROUND",IF(G386&lt;&gt;"LIBSETS_SETTYPE_SPECIAL",IF(AI386&lt;&gt;"",VLOOKUP(AI386,'ESO zone constants'!$D$2:$H$4950,5,FALSE),""),""),"")</f>
        <v/>
      </c>
      <c r="AJ386" s="42"/>
      <c r="AK386" s="41" t="str">
        <f>IF(AJ386&lt;&gt;"",IF(AJ386&lt;&gt;"LIBSETS_DROP_MECHANIC_MONSTER_NAME",VLOOKUP(AJ386,'LibSets constants'!$I$4:$L$1000,3,FALSE),""),"")</f>
        <v/>
      </c>
      <c r="AL386" s="41" t="str">
        <f>IF(AJ386&lt;&gt;"",IF(AJ386&lt;&gt;"LIBSETS_DROP_MECHANIC_MONSTER_NAME",VLOOKUP(AJ386,'LibSets constants'!$I$4:$L$1000,4,FALSE),""),"")</f>
        <v/>
      </c>
      <c r="AM386" s="3" t="str">
        <f>IF(G386&lt;&gt;"LIBSETS_SETTYPE_BATTLEGROUND",IF(G386&lt;&gt;"LIBSETS_SETTYPE_SPECIAL",IF(AN386&lt;&gt;"",VLOOKUP(AN386,'ESO zone constants'!$D$2:$H$4950,5,FALSE),""),""),"")</f>
        <v/>
      </c>
      <c r="AO386" s="42"/>
      <c r="AP386" s="41" t="str">
        <f>IF(AO386&lt;&gt;"",IF(AO386&lt;&gt;"LIBSETS_DROP_MECHANIC_MONSTER_NAME",VLOOKUP(AO386,'LibSets constants'!$I$4:$L$1000,3,FALSE),""),"")</f>
        <v/>
      </c>
      <c r="AQ386" s="41" t="str">
        <f>IF(AO386&lt;&gt;"",IF(AO386&lt;&gt;"LIBSETS_DROP_MECHANIC_MONSTER_NAME",VLOOKUP(AO386,'LibSets constants'!$I$4:$L$1000,4,FALSE),""),"")</f>
        <v/>
      </c>
      <c r="AR386" s="3" t="str">
        <f>IF(G386&lt;&gt;"LIBSETS_SETTYPE_BATTLEGROUND",IF(G386&lt;&gt;"LIBSETS_SETTYPE_SPECIAL",IF(AS386&lt;&gt;"",VLOOKUP(AS386,'ESO zone constants'!$D$2:$H$4950,5,FALSE),""),""),"")</f>
        <v/>
      </c>
      <c r="AT386" s="42"/>
      <c r="AU386" s="41" t="str">
        <f>IF(AT386&lt;&gt;"",IF(AT386&lt;&gt;"LIBSETS_DROP_MECHANIC_MONSTER_NAME",VLOOKUP(AT386,'LibSets constants'!$I$4:$L$1000,3,FALSE),""),"")</f>
        <v/>
      </c>
      <c r="AV386" s="41" t="str">
        <f>IF(AT386&lt;&gt;"",IF(AT386&lt;&gt;"LIBSETS_DROP_MECHANIC_MONSTER_NAME",VLOOKUP(AT386,'LibSets constants'!$I$4:$L$1000,4,FALSE),""),"")</f>
        <v/>
      </c>
      <c r="AW386" s="21" t="str">
        <f t="shared" si="31"/>
        <v>[439] = {wayshrines={382,382,382,}, traitsNeeded=3, dlcId=DLC_ELSWEYR</v>
      </c>
      <c r="AX386" s="21" t="str">
        <f t="shared" si="32"/>
        <v>, zoneIds={1086,1086,1086}, veteran=false</v>
      </c>
      <c r="AY386" s="21" t="str">
        <f t="shared" si="33"/>
        <v>, setType=LIBSETS_SETTYPE_CRAFTED</v>
      </c>
      <c r="AZ386" s="21" t="str">
        <f t="shared" si="34"/>
        <v>},</v>
      </c>
      <c r="BA386" s="21" t="str">
        <f t="shared" si="35"/>
        <v xml:space="preserve"> --Vastarie's Tutelage / Vastaries Vormundschaft   [Northern Elsweyr, Northern Elsweyr, Northern Elsweyr]</v>
      </c>
    </row>
    <row r="387" spans="1:53" x14ac:dyDescent="0.25">
      <c r="A387" s="5">
        <v>440</v>
      </c>
      <c r="B387" t="s">
        <v>1612</v>
      </c>
      <c r="C387" t="s">
        <v>1509</v>
      </c>
      <c r="D387" s="3">
        <f t="shared" ref="D387:D448" si="36">A387</f>
        <v>440</v>
      </c>
      <c r="G387" s="8" t="s">
        <v>1655</v>
      </c>
      <c r="I387" t="s">
        <v>97</v>
      </c>
      <c r="J387" t="s">
        <v>97</v>
      </c>
      <c r="K387">
        <v>382</v>
      </c>
      <c r="L387">
        <v>382</v>
      </c>
      <c r="M387">
        <v>382</v>
      </c>
      <c r="N387">
        <v>0</v>
      </c>
      <c r="P387" s="3">
        <f>IF(AND(G387&lt;&gt;"LIBSETS_SETTYPE_BATTLEGROUND",G387&lt;&gt;"LIBSETS_SETTYPE_SPECIAL",G387&lt;&gt;"LIBSETS_SETTYPE_MYTHIC"), IF(Q387&lt;&gt;"",VLOOKUP(Q387,'ESO zone constants'!$D$2:$H$4950,5,FALSE),""),"")</f>
        <v>1086</v>
      </c>
      <c r="Q387" t="str">
        <f>IF(OR(K387="",K387&lt;=0,ISERROR(K387)),IF(AND(O387&lt;&gt;"",NOT(ISERROR(O387))),O387, ""),VLOOKUP(K387,'ESO wayshrine node constants'!$A$3:$D$10003,4,FALSE))</f>
        <v>Northern Elsweyr</v>
      </c>
      <c r="S387" s="19" t="str">
        <f>IF(AND(R387&lt;&gt;"",NOT(ISERROR(R387))),R387,IF(P387&lt;&gt;"",IF(NOT(ISERROR(VLOOKUP(P387,'ESO Dungeon constants'!$D$3:$H$9999,5,FALSE))),VLOOKUP(P387,'ESO Dungeon constants'!$D$3:$I$9999,6,FALSE),VLOOKUP(P387,'ESO zone constants'!$H$2:$K$9984,4,FALSE)),""))</f>
        <v>DLC_ELSWEYR</v>
      </c>
      <c r="T387" s="3" t="str">
        <f>IF(S387&lt;&gt;"",VLOOKUP(S387,'LibSets constants'!$B$4:$C$1000,2,FALSE),"")</f>
        <v>Elsweyr</v>
      </c>
      <c r="U387" s="33" t="s">
        <v>1742</v>
      </c>
      <c r="V387" s="41" t="str">
        <f>IF(U387&lt;&gt;"",IF(U387&lt;&gt;"LIBSETS_DROP_MECHANIC_MONSTER_NAME",VLOOKUP(U387,'LibSets constants'!$I$4:$L$1000,3,FALSE),""),"")</f>
        <v>Delve bosses have a chance to drop a waist or feet.</v>
      </c>
      <c r="W387" s="41" t="str">
        <f>IF(U387&lt;&gt;"",IF(U387&lt;&gt;"LIBSETS_DROP_MECHANIC_MONSTER_NAME",VLOOKUP(U387,'LibSets constants'!$I$4:$L$1000,4,FALSE),""),"")</f>
        <v>Bosse in Gewölben haben die Chance, eine Taille oder Füße fallen zu lassen.</v>
      </c>
      <c r="X387" s="3" t="str">
        <f>IF(G387&lt;&gt;"LIBSETS_SETTYPE_BATTLEGROUND",IF(G387&lt;&gt;"LIBSETS_SETTYPE_SPECIAL",IF(Y387&lt;&gt;"",VLOOKUP(Y387,'ESO zone constants'!$D$2:$H$4950,5,FALSE),""),""),"")</f>
        <v/>
      </c>
      <c r="Z387" s="42" t="s">
        <v>1743</v>
      </c>
      <c r="AA387" s="41" t="str">
        <f>IF(Z387&lt;&gt;"",IF(Z387&lt;&gt;"LIBSETS_DROP_MECHANIC_MONSTER_NAME",VLOOKUP(Z387,'LibSets constants'!$I$4:$L$1000,3,FALSE),""),"")</f>
        <v>Overland group bosses have a 100% chance to drop head, chest, legs, or weapon.</v>
      </c>
      <c r="AB387" s="41" t="str">
        <f>IF(Z387&lt;&gt;"",IF(Z387&lt;&gt;"LIBSETS_DROP_MECHANIC_MONSTER_NAME",VLOOKUP(Z387,'LibSets constants'!$I$4:$L$1000,4,FALSE),""),"")</f>
        <v>Überland Gruppenbosse haben eine Chance von 100%, Kopf, Brust, Beine oder Waffen fallen zu lassen.</v>
      </c>
      <c r="AC387" s="3" t="str">
        <f>IF(G387&lt;&gt;"LIBSETS_SETTYPE_BATTLEGROUND",IF(G387&lt;&gt;"LIBSETS_SETTYPE_SPECIAL",IF(AD387&lt;&gt;"",VLOOKUP(AD387,'ESO zone constants'!$D$2:$H$4950,5,FALSE),""),""),"")</f>
        <v/>
      </c>
      <c r="AE387" s="42" t="s">
        <v>1744</v>
      </c>
      <c r="AF387" s="41" t="str">
        <f>IF(AE387&lt;&gt;"",IF(AE387&lt;&gt;"LIBSETS_DROP_MECHANIC_MONSTER_NAME",VLOOKUP(AE387,'LibSets constants'!$I$4:$L$1000,3,FALSE),""),"")</f>
        <v>Public dungeon bosses have a chance to drop a shoulder, hand, or weapon.</v>
      </c>
      <c r="AG387" s="41" t="str">
        <f>IF(AE387&lt;&gt;"",IF(AE387&lt;&gt;"LIBSETS_DROP_MECHANIC_MONSTER_NAME",VLOOKUP(AE387,'LibSets constants'!$I$4:$L$1000,4,FALSE),""),"")</f>
        <v>Öffentliche Dungeon-Bosse haben die Möglichkeit, eine Schulter, Handschuhe oder eine Waffe fallen zu lassen.</v>
      </c>
      <c r="AH387" s="3" t="str">
        <f>IF(G387&lt;&gt;"LIBSETS_SETTYPE_BATTLEGROUND",IF(G387&lt;&gt;"LIBSETS_SETTYPE_SPECIAL",IF(AI387&lt;&gt;"",VLOOKUP(AI387,'ESO zone constants'!$D$2:$H$4950,5,FALSE),""),""),"")</f>
        <v/>
      </c>
      <c r="AJ387" s="42" t="s">
        <v>1745</v>
      </c>
      <c r="AK387" s="41" t="str">
        <f>IF(AJ387&lt;&gt;"",IF(AJ387&lt;&gt;"LIBSETS_DROP_MECHANIC_MONSTER_NAME",VLOOKUP(AJ387,'LibSets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7" s="41" t="str">
        <f>IF(AJ387&lt;&gt;"",IF(AJ387&lt;&gt;"LIBSETS_DROP_MECHANIC_MONSTER_NAME",VLOOKUP(AJ387,'LibSets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7" s="3" t="str">
        <f>IF(G387&lt;&gt;"LIBSETS_SETTYPE_BATTLEGROUND",IF(G387&lt;&gt;"LIBSETS_SETTYPE_SPECIAL",IF(AN387&lt;&gt;"",VLOOKUP(AN387,'ESO zone constants'!$D$2:$H$4950,5,FALSE),""),""),"")</f>
        <v/>
      </c>
      <c r="AO387" s="42"/>
      <c r="AP387" s="41" t="str">
        <f>IF(AO387&lt;&gt;"",IF(AO387&lt;&gt;"LIBSETS_DROP_MECHANIC_MONSTER_NAME",VLOOKUP(AO387,'LibSets constants'!$I$4:$L$1000,3,FALSE),""),"")</f>
        <v/>
      </c>
      <c r="AQ387" s="41" t="str">
        <f>IF(AO387&lt;&gt;"",IF(AO387&lt;&gt;"LIBSETS_DROP_MECHANIC_MONSTER_NAME",VLOOKUP(AO387,'LibSets constants'!$I$4:$L$1000,4,FALSE),""),"")</f>
        <v/>
      </c>
      <c r="AR387" s="3" t="str">
        <f>IF(G387&lt;&gt;"LIBSETS_SETTYPE_BATTLEGROUND",IF(G387&lt;&gt;"LIBSETS_SETTYPE_SPECIAL",IF(AS387&lt;&gt;"",VLOOKUP(AS387,'ESO zone constants'!$D$2:$H$4950,5,FALSE),""),""),"")</f>
        <v/>
      </c>
      <c r="AT387" s="42"/>
      <c r="AU387" s="41" t="str">
        <f>IF(AT387&lt;&gt;"",IF(AT387&lt;&gt;"LIBSETS_DROP_MECHANIC_MONSTER_NAME",VLOOKUP(AT387,'LibSets constants'!$I$4:$L$1000,3,FALSE),""),"")</f>
        <v/>
      </c>
      <c r="AV387" s="41" t="str">
        <f>IF(AT387&lt;&gt;"",IF(AT387&lt;&gt;"LIBSETS_DROP_MECHANIC_MONSTER_NAME",VLOOKUP(AT387,'LibSets constants'!$I$4:$L$1000,4,FALSE),""),"")</f>
        <v/>
      </c>
      <c r="AW387" s="21" t="str">
        <f t="shared" ref="AW387:AW450" si="37">IF(A387="???","--","")&amp;IF(F387&lt;&gt;"Not in the game (anymore)",IF(A387&lt;&gt;"",CONCATENATE("[",A387,"] = {wayshrines={")&amp;IF(K387&lt;&gt;"",CONCATENATE(K387,","),"")&amp;IF(L387&lt;&gt;"",CONCATENATE(L387,","),"")&amp;IF(M387&lt;&gt;"",CONCATENATE(M387,","),"")&amp;CONCATENATE("}")&amp;IF(VALUE(N387)&gt;0,CONCATENATE(", traitsNeeded=",N387),"")&amp;CONCATENATE(", dlcId=",IF(S387&lt;&gt;"",S387,"DLC_BASE_GAME")),""),"")</f>
        <v>[440] = {wayshrines={382,382,382,}, dlcId=DLC_ELSWEYR</v>
      </c>
      <c r="AX387" s="21" t="str">
        <f t="shared" ref="AX387:AX450" si="38">IF(F387&lt;&gt;"Not in the game (anymore)",IF(A387&lt;&gt;"",IF(P387&lt;&gt;"",CONCATENATE(", zoneIds={",P387),"")&amp;IF(X387&lt;&gt;"",CONCATENATE(",",X387),"")&amp;IF(AC387&lt;&gt;"",CONCATENATE(",",AC387),"")&amp;IF(AH387&lt;&gt;"",CONCATENATE(",",AH387),"")&amp;IF(AM387&lt;&gt;"",CONCATENATE(",",AM387),"")&amp;IF(AR387&lt;&gt;"",CONCATENATE(",",AR387),"")&amp;IF(P387&lt;&gt;"",CONCATENATE("}",""),"")&amp;IF(OR(I387="true",I387="false",I387&lt;&gt;""), CONCATENATE(", veteran=", I387), ""),""),"")</f>
        <v>, zoneIds={1086}, veteran=false</v>
      </c>
      <c r="AY387" s="21" t="str">
        <f t="shared" ref="AY387:AY450" si="39">IF(F387&lt;&gt;"Not in the game (anymore)",IF(A387&lt;&gt;"",", setType="&amp;G387,"")&amp;IF(J387="true",", multiTrialSet=true",""),"")</f>
        <v>, setType=LIBSETS_SETTYPE_OVERLAND</v>
      </c>
      <c r="AZ387" s="21" t="str">
        <f t="shared" ref="AZ387:AZ448" si="40">IF(F387&lt;&gt;"Not in the game (anymore)",IF(U387&lt;&gt;"",", dropMechanic={"&amp;U387&amp;IF(Z387&lt;&gt;"",","&amp;Z387,"")&amp;IF(AE387&lt;&gt;"",","&amp;AE387,"")&amp;IF(AJ387&lt;&gt;"",","&amp;AJ387,"")&amp;IF(AO387&lt;&gt;"",","&amp;AO387,"")&amp;IF(AT387&lt;&gt;"",","&amp;AT387,"")&amp;"}"&amp;IF(U387="LIBSETS_DROP_MECHANIC_MONSTER_NAME",", dropMechanicNames={" &amp; IF(V387&lt;&gt;"","['en']='"&amp;V387&amp;"'","") &amp; IF(W387&lt;&gt;"",", ['de']='" &amp; W387&amp;"'","") &amp; "}",""),"")&amp;"},","")</f>
        <v>, dropMechanic={LIBSETS_DROP_MECHANIC_OVERLAND_BOSS_DELVE,LIBSETS_DROP_MECHANIC_OVERLAND_WORLDBOSS,LIBSETS_DROP_MECHANIC_OVERLAND_BOSS_PUBLIC_DUNGEON,LIBSETS_DROP_MECHANIC_OVERLAND_CHEST}},</v>
      </c>
      <c r="BA387" s="21" t="str">
        <f t="shared" ref="BA387:BA450" si="41">IF(F387&lt;&gt;"Not in the game (anymore)",IF(C387&lt;&gt;"",CONCATENATE(" --",C387," / ",B387,"   [",IF(Q387&lt;&gt;"",Q387,""),IF(Y387&lt;&gt;"",", "&amp;Y387,""),IF(AD387&lt;&gt;"",", "&amp;AD387,""),IF(AI387&lt;&gt;"",", "&amp;AI387,""),IF(AN387&lt;&gt;"",", "&amp;AN387,""),IF(AS387&lt;&gt;"",", "&amp;AS387,""),"]")),"")</f>
        <v xml:space="preserve"> --Crafty Alfiq / Listiger Alfiq   [Northern Elsweyr]</v>
      </c>
    </row>
    <row r="388" spans="1:53" x14ac:dyDescent="0.25">
      <c r="A388" s="5">
        <v>441</v>
      </c>
      <c r="B388" t="s">
        <v>1611</v>
      </c>
      <c r="C388" t="s">
        <v>1510</v>
      </c>
      <c r="D388" s="3">
        <f t="shared" si="36"/>
        <v>441</v>
      </c>
      <c r="G388" s="8" t="s">
        <v>1655</v>
      </c>
      <c r="I388" t="s">
        <v>97</v>
      </c>
      <c r="J388" t="s">
        <v>97</v>
      </c>
      <c r="K388">
        <v>382</v>
      </c>
      <c r="L388">
        <v>382</v>
      </c>
      <c r="M388">
        <v>382</v>
      </c>
      <c r="N388">
        <v>0</v>
      </c>
      <c r="P388" s="3">
        <f>IF(AND(G388&lt;&gt;"LIBSETS_SETTYPE_BATTLEGROUND",G388&lt;&gt;"LIBSETS_SETTYPE_SPECIAL",G388&lt;&gt;"LIBSETS_SETTYPE_MYTHIC"), IF(Q388&lt;&gt;"",VLOOKUP(Q388,'ESO zone constants'!$D$2:$H$4950,5,FALSE),""),"")</f>
        <v>1086</v>
      </c>
      <c r="Q388" t="str">
        <f>IF(OR(K388="",K388&lt;=0,ISERROR(K388)),IF(AND(O388&lt;&gt;"",NOT(ISERROR(O388))),O388, ""),VLOOKUP(K388,'ESO wayshrine node constants'!$A$3:$D$10003,4,FALSE))</f>
        <v>Northern Elsweyr</v>
      </c>
      <c r="S388" s="19" t="str">
        <f>IF(AND(R388&lt;&gt;"",NOT(ISERROR(R388))),R388,IF(P388&lt;&gt;"",IF(NOT(ISERROR(VLOOKUP(P388,'ESO Dungeon constants'!$D$3:$H$9999,5,FALSE))),VLOOKUP(P388,'ESO Dungeon constants'!$D$3:$I$9999,6,FALSE),VLOOKUP(P388,'ESO zone constants'!$H$2:$K$9984,4,FALSE)),""))</f>
        <v>DLC_ELSWEYR</v>
      </c>
      <c r="T388" s="3" t="str">
        <f>IF(S388&lt;&gt;"",VLOOKUP(S388,'LibSets constants'!$B$4:$C$1000,2,FALSE),"")</f>
        <v>Elsweyr</v>
      </c>
      <c r="U388" s="33" t="s">
        <v>1742</v>
      </c>
      <c r="V388" s="41" t="str">
        <f>IF(U388&lt;&gt;"",IF(U388&lt;&gt;"LIBSETS_DROP_MECHANIC_MONSTER_NAME",VLOOKUP(U388,'LibSets constants'!$I$4:$L$1000,3,FALSE),""),"")</f>
        <v>Delve bosses have a chance to drop a waist or feet.</v>
      </c>
      <c r="W388" s="41" t="str">
        <f>IF(U388&lt;&gt;"",IF(U388&lt;&gt;"LIBSETS_DROP_MECHANIC_MONSTER_NAME",VLOOKUP(U388,'LibSets constants'!$I$4:$L$1000,4,FALSE),""),"")</f>
        <v>Bosse in Gewölben haben die Chance, eine Taille oder Füße fallen zu lassen.</v>
      </c>
      <c r="X388" s="3" t="str">
        <f>IF(G388&lt;&gt;"LIBSETS_SETTYPE_BATTLEGROUND",IF(G388&lt;&gt;"LIBSETS_SETTYPE_SPECIAL",IF(Y388&lt;&gt;"",VLOOKUP(Y388,'ESO zone constants'!$D$2:$H$4950,5,FALSE),""),""),"")</f>
        <v/>
      </c>
      <c r="Z388" s="42" t="s">
        <v>1743</v>
      </c>
      <c r="AA388" s="41" t="str">
        <f>IF(Z388&lt;&gt;"",IF(Z388&lt;&gt;"LIBSETS_DROP_MECHANIC_MONSTER_NAME",VLOOKUP(Z388,'LibSets constants'!$I$4:$L$1000,3,FALSE),""),"")</f>
        <v>Overland group bosses have a 100% chance to drop head, chest, legs, or weapon.</v>
      </c>
      <c r="AB388" s="41" t="str">
        <f>IF(Z388&lt;&gt;"",IF(Z388&lt;&gt;"LIBSETS_DROP_MECHANIC_MONSTER_NAME",VLOOKUP(Z388,'LibSets constants'!$I$4:$L$1000,4,FALSE),""),"")</f>
        <v>Überland Gruppenbosse haben eine Chance von 100%, Kopf, Brust, Beine oder Waffen fallen zu lassen.</v>
      </c>
      <c r="AC388" s="3" t="str">
        <f>IF(G388&lt;&gt;"LIBSETS_SETTYPE_BATTLEGROUND",IF(G388&lt;&gt;"LIBSETS_SETTYPE_SPECIAL",IF(AD388&lt;&gt;"",VLOOKUP(AD388,'ESO zone constants'!$D$2:$H$4950,5,FALSE),""),""),"")</f>
        <v/>
      </c>
      <c r="AE388" s="42" t="s">
        <v>1744</v>
      </c>
      <c r="AF388" s="41" t="str">
        <f>IF(AE388&lt;&gt;"",IF(AE388&lt;&gt;"LIBSETS_DROP_MECHANIC_MONSTER_NAME",VLOOKUP(AE388,'LibSets constants'!$I$4:$L$1000,3,FALSE),""),"")</f>
        <v>Public dungeon bosses have a chance to drop a shoulder, hand, or weapon.</v>
      </c>
      <c r="AG388" s="41" t="str">
        <f>IF(AE388&lt;&gt;"",IF(AE388&lt;&gt;"LIBSETS_DROP_MECHANIC_MONSTER_NAME",VLOOKUP(AE388,'LibSets constants'!$I$4:$L$1000,4,FALSE),""),"")</f>
        <v>Öffentliche Dungeon-Bosse haben die Möglichkeit, eine Schulter, Handschuhe oder eine Waffe fallen zu lassen.</v>
      </c>
      <c r="AH388" s="3" t="str">
        <f>IF(G388&lt;&gt;"LIBSETS_SETTYPE_BATTLEGROUND",IF(G388&lt;&gt;"LIBSETS_SETTYPE_SPECIAL",IF(AI388&lt;&gt;"",VLOOKUP(AI388,'ESO zone constants'!$D$2:$H$4950,5,FALSE),""),""),"")</f>
        <v/>
      </c>
      <c r="AJ388" s="42" t="s">
        <v>1745</v>
      </c>
      <c r="AK388" s="41" t="str">
        <f>IF(AJ388&lt;&gt;"",IF(AJ388&lt;&gt;"LIBSETS_DROP_MECHANIC_MONSTER_NAME",VLOOKUP(AJ388,'LibSets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8" s="41" t="str">
        <f>IF(AJ388&lt;&gt;"",IF(AJ388&lt;&gt;"LIBSETS_DROP_MECHANIC_MONSTER_NAME",VLOOKUP(AJ388,'LibSets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8" s="3" t="str">
        <f>IF(G388&lt;&gt;"LIBSETS_SETTYPE_BATTLEGROUND",IF(G388&lt;&gt;"LIBSETS_SETTYPE_SPECIAL",IF(AN388&lt;&gt;"",VLOOKUP(AN388,'ESO zone constants'!$D$2:$H$4950,5,FALSE),""),""),"")</f>
        <v/>
      </c>
      <c r="AO388" s="42"/>
      <c r="AP388" s="41" t="str">
        <f>IF(AO388&lt;&gt;"",IF(AO388&lt;&gt;"LIBSETS_DROP_MECHANIC_MONSTER_NAME",VLOOKUP(AO388,'LibSets constants'!$I$4:$L$1000,3,FALSE),""),"")</f>
        <v/>
      </c>
      <c r="AQ388" s="41" t="str">
        <f>IF(AO388&lt;&gt;"",IF(AO388&lt;&gt;"LIBSETS_DROP_MECHANIC_MONSTER_NAME",VLOOKUP(AO388,'LibSets constants'!$I$4:$L$1000,4,FALSE),""),"")</f>
        <v/>
      </c>
      <c r="AR388" s="3" t="str">
        <f>IF(G388&lt;&gt;"LIBSETS_SETTYPE_BATTLEGROUND",IF(G388&lt;&gt;"LIBSETS_SETTYPE_SPECIAL",IF(AS388&lt;&gt;"",VLOOKUP(AS388,'ESO zone constants'!$D$2:$H$4950,5,FALSE),""),""),"")</f>
        <v/>
      </c>
      <c r="AT388" s="42"/>
      <c r="AU388" s="41" t="str">
        <f>IF(AT388&lt;&gt;"",IF(AT388&lt;&gt;"LIBSETS_DROP_MECHANIC_MONSTER_NAME",VLOOKUP(AT388,'LibSets constants'!$I$4:$L$1000,3,FALSE),""),"")</f>
        <v/>
      </c>
      <c r="AV388" s="41" t="str">
        <f>IF(AT388&lt;&gt;"",IF(AT388&lt;&gt;"LIBSETS_DROP_MECHANIC_MONSTER_NAME",VLOOKUP(AT388,'LibSets constants'!$I$4:$L$1000,4,FALSE),""),"")</f>
        <v/>
      </c>
      <c r="AW388" s="21" t="str">
        <f t="shared" si="37"/>
        <v>[441] = {wayshrines={382,382,382,}, dlcId=DLC_ELSWEYR</v>
      </c>
      <c r="AX388" s="21" t="str">
        <f t="shared" si="38"/>
        <v>, zoneIds={1086}, veteran=false</v>
      </c>
      <c r="AY388" s="21" t="str">
        <f t="shared" si="39"/>
        <v>, setType=LIBSETS_SETTYPE_OVERLAND</v>
      </c>
      <c r="AZ388" s="21" t="str">
        <f t="shared" si="40"/>
        <v>, dropMechanic={LIBSETS_DROP_MECHANIC_OVERLAND_BOSS_DELVE,LIBSETS_DROP_MECHANIC_OVERLAND_WORLDBOSS,LIBSETS_DROP_MECHANIC_OVERLAND_BOSS_PUBLIC_DUNGEON,LIBSETS_DROP_MECHANIC_OVERLAND_CHEST}},</v>
      </c>
      <c r="BA388" s="21" t="str">
        <f t="shared" si="41"/>
        <v xml:space="preserve"> --Vesture of Darloc Brae / Gewandung von Darloc Brae   [Northern Elsweyr]</v>
      </c>
    </row>
    <row r="389" spans="1:53" x14ac:dyDescent="0.25">
      <c r="A389" s="5">
        <v>442</v>
      </c>
      <c r="B389" t="s">
        <v>1610</v>
      </c>
      <c r="C389" t="s">
        <v>1511</v>
      </c>
      <c r="D389" s="3">
        <f t="shared" si="36"/>
        <v>442</v>
      </c>
      <c r="G389" s="8" t="s">
        <v>1655</v>
      </c>
      <c r="I389" t="s">
        <v>97</v>
      </c>
      <c r="J389" t="s">
        <v>97</v>
      </c>
      <c r="K389">
        <v>382</v>
      </c>
      <c r="L389">
        <v>382</v>
      </c>
      <c r="M389">
        <v>382</v>
      </c>
      <c r="N389">
        <v>0</v>
      </c>
      <c r="P389" s="3">
        <f>IF(AND(G389&lt;&gt;"LIBSETS_SETTYPE_BATTLEGROUND",G389&lt;&gt;"LIBSETS_SETTYPE_SPECIAL",G389&lt;&gt;"LIBSETS_SETTYPE_MYTHIC"), IF(Q389&lt;&gt;"",VLOOKUP(Q389,'ESO zone constants'!$D$2:$H$4950,5,FALSE),""),"")</f>
        <v>1086</v>
      </c>
      <c r="Q389" t="str">
        <f>IF(OR(K389="",K389&lt;=0,ISERROR(K389)),IF(AND(O389&lt;&gt;"",NOT(ISERROR(O389))),O389, ""),VLOOKUP(K389,'ESO wayshrine node constants'!$A$3:$D$10003,4,FALSE))</f>
        <v>Northern Elsweyr</v>
      </c>
      <c r="S389" s="19" t="str">
        <f>IF(AND(R389&lt;&gt;"",NOT(ISERROR(R389))),R389,IF(P389&lt;&gt;"",IF(NOT(ISERROR(VLOOKUP(P389,'ESO Dungeon constants'!$D$3:$H$9999,5,FALSE))),VLOOKUP(P389,'ESO Dungeon constants'!$D$3:$I$9999,6,FALSE),VLOOKUP(P389,'ESO zone constants'!$H$2:$K$9984,4,FALSE)),""))</f>
        <v>DLC_ELSWEYR</v>
      </c>
      <c r="T389" s="3" t="str">
        <f>IF(S389&lt;&gt;"",VLOOKUP(S389,'LibSets constants'!$B$4:$C$1000,2,FALSE),"")</f>
        <v>Elsweyr</v>
      </c>
      <c r="U389" s="33" t="s">
        <v>1742</v>
      </c>
      <c r="V389" s="41" t="str">
        <f>IF(U389&lt;&gt;"",IF(U389&lt;&gt;"LIBSETS_DROP_MECHANIC_MONSTER_NAME",VLOOKUP(U389,'LibSets constants'!$I$4:$L$1000,3,FALSE),""),"")</f>
        <v>Delve bosses have a chance to drop a waist or feet.</v>
      </c>
      <c r="W389" s="41" t="str">
        <f>IF(U389&lt;&gt;"",IF(U389&lt;&gt;"LIBSETS_DROP_MECHANIC_MONSTER_NAME",VLOOKUP(U389,'LibSets constants'!$I$4:$L$1000,4,FALSE),""),"")</f>
        <v>Bosse in Gewölben haben die Chance, eine Taille oder Füße fallen zu lassen.</v>
      </c>
      <c r="X389" s="3" t="str">
        <f>IF(G389&lt;&gt;"LIBSETS_SETTYPE_BATTLEGROUND",IF(G389&lt;&gt;"LIBSETS_SETTYPE_SPECIAL",IF(Y389&lt;&gt;"",VLOOKUP(Y389,'ESO zone constants'!$D$2:$H$4950,5,FALSE),""),""),"")</f>
        <v/>
      </c>
      <c r="Z389" s="42" t="s">
        <v>1743</v>
      </c>
      <c r="AA389" s="41" t="str">
        <f>IF(Z389&lt;&gt;"",IF(Z389&lt;&gt;"LIBSETS_DROP_MECHANIC_MONSTER_NAME",VLOOKUP(Z389,'LibSets constants'!$I$4:$L$1000,3,FALSE),""),"")</f>
        <v>Overland group bosses have a 100% chance to drop head, chest, legs, or weapon.</v>
      </c>
      <c r="AB389" s="41" t="str">
        <f>IF(Z389&lt;&gt;"",IF(Z389&lt;&gt;"LIBSETS_DROP_MECHANIC_MONSTER_NAME",VLOOKUP(Z389,'LibSets constants'!$I$4:$L$1000,4,FALSE),""),"")</f>
        <v>Überland Gruppenbosse haben eine Chance von 100%, Kopf, Brust, Beine oder Waffen fallen zu lassen.</v>
      </c>
      <c r="AC389" s="3" t="str">
        <f>IF(G389&lt;&gt;"LIBSETS_SETTYPE_BATTLEGROUND",IF(G389&lt;&gt;"LIBSETS_SETTYPE_SPECIAL",IF(AD389&lt;&gt;"",VLOOKUP(AD389,'ESO zone constants'!$D$2:$H$4950,5,FALSE),""),""),"")</f>
        <v/>
      </c>
      <c r="AE389" s="42" t="s">
        <v>1744</v>
      </c>
      <c r="AF389" s="41" t="str">
        <f>IF(AE389&lt;&gt;"",IF(AE389&lt;&gt;"LIBSETS_DROP_MECHANIC_MONSTER_NAME",VLOOKUP(AE389,'LibSets constants'!$I$4:$L$1000,3,FALSE),""),"")</f>
        <v>Public dungeon bosses have a chance to drop a shoulder, hand, or weapon.</v>
      </c>
      <c r="AG389" s="41" t="str">
        <f>IF(AE389&lt;&gt;"",IF(AE389&lt;&gt;"LIBSETS_DROP_MECHANIC_MONSTER_NAME",VLOOKUP(AE389,'LibSets constants'!$I$4:$L$1000,4,FALSE),""),"")</f>
        <v>Öffentliche Dungeon-Bosse haben die Möglichkeit, eine Schulter, Handschuhe oder eine Waffe fallen zu lassen.</v>
      </c>
      <c r="AH389" s="3" t="str">
        <f>IF(G389&lt;&gt;"LIBSETS_SETTYPE_BATTLEGROUND",IF(G389&lt;&gt;"LIBSETS_SETTYPE_SPECIAL",IF(AI389&lt;&gt;"",VLOOKUP(AI389,'ESO zone constants'!$D$2:$H$4950,5,FALSE),""),""),"")</f>
        <v/>
      </c>
      <c r="AJ389" s="42" t="s">
        <v>1745</v>
      </c>
      <c r="AK389" s="41" t="str">
        <f>IF(AJ389&lt;&gt;"",IF(AJ389&lt;&gt;"LIBSETS_DROP_MECHANIC_MONSTER_NAME",VLOOKUP(AJ389,'LibSets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9" s="41" t="str">
        <f>IF(AJ389&lt;&gt;"",IF(AJ389&lt;&gt;"LIBSETS_DROP_MECHANIC_MONSTER_NAME",VLOOKUP(AJ389,'LibSets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9" s="3" t="str">
        <f>IF(G389&lt;&gt;"LIBSETS_SETTYPE_BATTLEGROUND",IF(G389&lt;&gt;"LIBSETS_SETTYPE_SPECIAL",IF(AN389&lt;&gt;"",VLOOKUP(AN389,'ESO zone constants'!$D$2:$H$4950,5,FALSE),""),""),"")</f>
        <v/>
      </c>
      <c r="AO389" s="42"/>
      <c r="AP389" s="41" t="str">
        <f>IF(AO389&lt;&gt;"",IF(AO389&lt;&gt;"LIBSETS_DROP_MECHANIC_MONSTER_NAME",VLOOKUP(AO389,'LibSets constants'!$I$4:$L$1000,3,FALSE),""),"")</f>
        <v/>
      </c>
      <c r="AQ389" s="41" t="str">
        <f>IF(AO389&lt;&gt;"",IF(AO389&lt;&gt;"LIBSETS_DROP_MECHANIC_MONSTER_NAME",VLOOKUP(AO389,'LibSets constants'!$I$4:$L$1000,4,FALSE),""),"")</f>
        <v/>
      </c>
      <c r="AR389" s="3" t="str">
        <f>IF(G389&lt;&gt;"LIBSETS_SETTYPE_BATTLEGROUND",IF(G389&lt;&gt;"LIBSETS_SETTYPE_SPECIAL",IF(AS389&lt;&gt;"",VLOOKUP(AS389,'ESO zone constants'!$D$2:$H$4950,5,FALSE),""),""),"")</f>
        <v/>
      </c>
      <c r="AT389" s="42"/>
      <c r="AU389" s="41" t="str">
        <f>IF(AT389&lt;&gt;"",IF(AT389&lt;&gt;"LIBSETS_DROP_MECHANIC_MONSTER_NAME",VLOOKUP(AT389,'LibSets constants'!$I$4:$L$1000,3,FALSE),""),"")</f>
        <v/>
      </c>
      <c r="AV389" s="41" t="str">
        <f>IF(AT389&lt;&gt;"",IF(AT389&lt;&gt;"LIBSETS_DROP_MECHANIC_MONSTER_NAME",VLOOKUP(AT389,'LibSets constants'!$I$4:$L$1000,4,FALSE),""),"")</f>
        <v/>
      </c>
      <c r="AW389" s="21" t="str">
        <f t="shared" si="37"/>
        <v>[442] = {wayshrines={382,382,382,}, dlcId=DLC_ELSWEYR</v>
      </c>
      <c r="AX389" s="21" t="str">
        <f t="shared" si="38"/>
        <v>, zoneIds={1086}, veteran=false</v>
      </c>
      <c r="AY389" s="21" t="str">
        <f t="shared" si="39"/>
        <v>, setType=LIBSETS_SETTYPE_OVERLAND</v>
      </c>
      <c r="AZ389" s="21" t="str">
        <f t="shared" si="40"/>
        <v>, dropMechanic={LIBSETS_DROP_MECHANIC_OVERLAND_BOSS_DELVE,LIBSETS_DROP_MECHANIC_OVERLAND_WORLDBOSS,LIBSETS_DROP_MECHANIC_OVERLAND_BOSS_PUBLIC_DUNGEON,LIBSETS_DROP_MECHANIC_OVERLAND_CHEST}},</v>
      </c>
      <c r="BA389" s="21" t="str">
        <f t="shared" si="41"/>
        <v xml:space="preserve"> --Call of the Undertaker / Ruf des Totengräbers   [Northern Elsweyr]</v>
      </c>
    </row>
    <row r="390" spans="1:53" x14ac:dyDescent="0.25">
      <c r="A390" s="5">
        <v>443</v>
      </c>
      <c r="B390" t="s">
        <v>1637</v>
      </c>
      <c r="C390" t="s">
        <v>1518</v>
      </c>
      <c r="D390" s="3">
        <f t="shared" si="36"/>
        <v>443</v>
      </c>
      <c r="G390" s="8" t="s">
        <v>1656</v>
      </c>
      <c r="I390" t="s">
        <v>97</v>
      </c>
      <c r="J390" t="s">
        <v>97</v>
      </c>
      <c r="K390">
        <v>399</v>
      </c>
      <c r="L390">
        <v>399</v>
      </c>
      <c r="M390">
        <v>399</v>
      </c>
      <c r="N390">
        <v>0</v>
      </c>
      <c r="P390" s="3">
        <f>IF(AND(G390&lt;&gt;"LIBSETS_SETTYPE_BATTLEGROUND",G390&lt;&gt;"LIBSETS_SETTYPE_SPECIAL",G390&lt;&gt;"LIBSETS_SETTYPE_MYTHIC"), IF(Q390&lt;&gt;"",VLOOKUP(Q390,'ESO zone constants'!$D$2:$H$4950,5,FALSE),""),"")</f>
        <v>1086</v>
      </c>
      <c r="Q390" t="str">
        <f>IF(OR(K390="",K390&lt;=0,ISERROR(K390)),IF(AND(O390&lt;&gt;"",NOT(ISERROR(O390))),O390, ""),VLOOKUP(K390,'ESO wayshrine node constants'!$A$3:$D$10003,4,FALSE))</f>
        <v>Northern Elsweyr</v>
      </c>
      <c r="S390" s="19" t="str">
        <f>IF(AND(R390&lt;&gt;"",NOT(ISERROR(R390))),R390,IF(P390&lt;&gt;"",IF(NOT(ISERROR(VLOOKUP(P390,'ESO Dungeon constants'!$D$3:$H$9999,5,FALSE))),VLOOKUP(P390,'ESO Dungeon constants'!$D$3:$I$9999,6,FALSE),VLOOKUP(P390,'ESO zone constants'!$H$2:$K$9984,4,FALSE)),""))</f>
        <v>DLC_ELSWEYR</v>
      </c>
      <c r="T390" s="3" t="str">
        <f>IF(S390&lt;&gt;"",VLOOKUP(S390,'LibSets constants'!$B$4:$C$1000,2,FALSE),"")</f>
        <v>Elsweyr</v>
      </c>
      <c r="U390" s="33" t="s">
        <v>1726</v>
      </c>
      <c r="V390" s="43"/>
      <c r="W390" s="43"/>
      <c r="X390" s="3" t="str">
        <f>IF(G390&lt;&gt;"LIBSETS_SETTYPE_BATTLEGROUND",IF(G390&lt;&gt;"LIBSETS_SETTYPE_SPECIAL",IF(Y390&lt;&gt;"",VLOOKUP(Y390,'ESO zone constants'!$D$2:$H$4950,5,FALSE),""),""),"")</f>
        <v/>
      </c>
      <c r="Z390" s="43"/>
      <c r="AA390" s="43"/>
      <c r="AB390" s="43"/>
      <c r="AC390" s="3" t="str">
        <f>IF(G390&lt;&gt;"LIBSETS_SETTYPE_BATTLEGROUND",IF(G390&lt;&gt;"LIBSETS_SETTYPE_SPECIAL",IF(AD390&lt;&gt;"",VLOOKUP(AD390,'ESO zone constants'!$D$2:$H$4950,5,FALSE),""),""),"")</f>
        <v/>
      </c>
      <c r="AE390" s="43"/>
      <c r="AF390" s="43"/>
      <c r="AG390" s="43"/>
      <c r="AH390" s="3" t="str">
        <f>IF(G390&lt;&gt;"LIBSETS_SETTYPE_BATTLEGROUND",IF(G390&lt;&gt;"LIBSETS_SETTYPE_SPECIAL",IF(AI390&lt;&gt;"",VLOOKUP(AI390,'ESO zone constants'!$D$2:$H$4950,5,FALSE),""),""),"")</f>
        <v/>
      </c>
      <c r="AJ390" s="43"/>
      <c r="AK390" s="43"/>
      <c r="AL390" s="43"/>
      <c r="AM390" s="3" t="str">
        <f>IF(G390&lt;&gt;"LIBSETS_SETTYPE_BATTLEGROUND",IF(G390&lt;&gt;"LIBSETS_SETTYPE_SPECIAL",IF(AN390&lt;&gt;"",VLOOKUP(AN390,'ESO zone constants'!$D$2:$H$4950,5,FALSE),""),""),"")</f>
        <v/>
      </c>
      <c r="AO390" s="43"/>
      <c r="AP390" s="43"/>
      <c r="AQ390" s="43"/>
      <c r="AR390" s="3" t="str">
        <f>IF(G390&lt;&gt;"LIBSETS_SETTYPE_BATTLEGROUND",IF(G390&lt;&gt;"LIBSETS_SETTYPE_SPECIAL",IF(AS390&lt;&gt;"",VLOOKUP(AS390,'ESO zone constants'!$D$2:$H$4950,5,FALSE),""),""),"")</f>
        <v/>
      </c>
      <c r="AT390" s="43"/>
      <c r="AU390" s="43"/>
      <c r="AV390" s="43"/>
      <c r="AW390" s="21" t="str">
        <f t="shared" si="37"/>
        <v>[443] = {wayshrines={399,399,399,}, dlcId=DLC_ELSWEYR</v>
      </c>
      <c r="AX390" s="21" t="str">
        <f t="shared" si="38"/>
        <v>, zoneIds={1086}, veteran=false</v>
      </c>
      <c r="AY390" s="21" t="str">
        <f t="shared" si="39"/>
        <v>, setType=LIBSETS_SETTYPE_TRIAL</v>
      </c>
      <c r="AZ390" s="21" t="str">
        <f t="shared" si="40"/>
        <v>, dropMechanic={LIBSETS_DROP_MECHANIC_MONSTER_NAME}, dropMechanicNames={}},</v>
      </c>
      <c r="BA390" s="21" t="str">
        <f t="shared" si="41"/>
        <v xml:space="preserve"> --Eye of Nahviintaas / Auge von Nahviintaas   [Northern Elsweyr]</v>
      </c>
    </row>
    <row r="391" spans="1:53" x14ac:dyDescent="0.25">
      <c r="A391" s="5">
        <v>444</v>
      </c>
      <c r="B391" t="s">
        <v>1609</v>
      </c>
      <c r="C391" t="s">
        <v>1517</v>
      </c>
      <c r="D391" s="3">
        <f t="shared" si="36"/>
        <v>444</v>
      </c>
      <c r="G391" s="8" t="s">
        <v>1656</v>
      </c>
      <c r="I391" t="s">
        <v>97</v>
      </c>
      <c r="J391" t="s">
        <v>97</v>
      </c>
      <c r="K391">
        <v>399</v>
      </c>
      <c r="L391">
        <v>399</v>
      </c>
      <c r="M391">
        <v>399</v>
      </c>
      <c r="N391">
        <v>0</v>
      </c>
      <c r="P391" s="3">
        <f>IF(AND(G391&lt;&gt;"LIBSETS_SETTYPE_BATTLEGROUND",G391&lt;&gt;"LIBSETS_SETTYPE_SPECIAL",G391&lt;&gt;"LIBSETS_SETTYPE_MYTHIC"), IF(Q391&lt;&gt;"",VLOOKUP(Q391,'ESO zone constants'!$D$2:$H$4950,5,FALSE),""),"")</f>
        <v>1086</v>
      </c>
      <c r="Q391" t="str">
        <f>IF(OR(K391="",K391&lt;=0,ISERROR(K391)),IF(AND(O391&lt;&gt;"",NOT(ISERROR(O391))),O391, ""),VLOOKUP(K391,'ESO wayshrine node constants'!$A$3:$D$10003,4,FALSE))</f>
        <v>Northern Elsweyr</v>
      </c>
      <c r="S391" s="19" t="str">
        <f>IF(AND(R391&lt;&gt;"",NOT(ISERROR(R391))),R391,IF(P391&lt;&gt;"",IF(NOT(ISERROR(VLOOKUP(P391,'ESO Dungeon constants'!$D$3:$H$9999,5,FALSE))),VLOOKUP(P391,'ESO Dungeon constants'!$D$3:$I$9999,6,FALSE),VLOOKUP(P391,'ESO zone constants'!$H$2:$K$9984,4,FALSE)),""))</f>
        <v>DLC_ELSWEYR</v>
      </c>
      <c r="T391" s="3" t="str">
        <f>IF(S391&lt;&gt;"",VLOOKUP(S391,'LibSets constants'!$B$4:$C$1000,2,FALSE),"")</f>
        <v>Elsweyr</v>
      </c>
      <c r="U391" s="33" t="s">
        <v>1726</v>
      </c>
      <c r="V391" s="43"/>
      <c r="W391" s="43"/>
      <c r="X391" s="3" t="str">
        <f>IF(G391&lt;&gt;"LIBSETS_SETTYPE_BATTLEGROUND",IF(G391&lt;&gt;"LIBSETS_SETTYPE_SPECIAL",IF(Y391&lt;&gt;"",VLOOKUP(Y391,'ESO zone constants'!$D$2:$H$4950,5,FALSE),""),""),"")</f>
        <v/>
      </c>
      <c r="Z391" s="43"/>
      <c r="AA391" s="43"/>
      <c r="AB391" s="43"/>
      <c r="AC391" s="3" t="str">
        <f>IF(G391&lt;&gt;"LIBSETS_SETTYPE_BATTLEGROUND",IF(G391&lt;&gt;"LIBSETS_SETTYPE_SPECIAL",IF(AD391&lt;&gt;"",VLOOKUP(AD391,'ESO zone constants'!$D$2:$H$4950,5,FALSE),""),""),"")</f>
        <v/>
      </c>
      <c r="AE391" s="43"/>
      <c r="AF391" s="43"/>
      <c r="AG391" s="43"/>
      <c r="AH391" s="3" t="str">
        <f>IF(G391&lt;&gt;"LIBSETS_SETTYPE_BATTLEGROUND",IF(G391&lt;&gt;"LIBSETS_SETTYPE_SPECIAL",IF(AI391&lt;&gt;"",VLOOKUP(AI391,'ESO zone constants'!$D$2:$H$4950,5,FALSE),""),""),"")</f>
        <v/>
      </c>
      <c r="AJ391" s="43"/>
      <c r="AK391" s="43"/>
      <c r="AL391" s="43"/>
      <c r="AM391" s="3" t="str">
        <f>IF(G391&lt;&gt;"LIBSETS_SETTYPE_BATTLEGROUND",IF(G391&lt;&gt;"LIBSETS_SETTYPE_SPECIAL",IF(AN391&lt;&gt;"",VLOOKUP(AN391,'ESO zone constants'!$D$2:$H$4950,5,FALSE),""),""),"")</f>
        <v/>
      </c>
      <c r="AO391" s="43"/>
      <c r="AP391" s="43"/>
      <c r="AQ391" s="43"/>
      <c r="AR391" s="3" t="str">
        <f>IF(G391&lt;&gt;"LIBSETS_SETTYPE_BATTLEGROUND",IF(G391&lt;&gt;"LIBSETS_SETTYPE_SPECIAL",IF(AS391&lt;&gt;"",VLOOKUP(AS391,'ESO zone constants'!$D$2:$H$4950,5,FALSE),""),""),"")</f>
        <v/>
      </c>
      <c r="AT391" s="43"/>
      <c r="AU391" s="43"/>
      <c r="AV391" s="43"/>
      <c r="AW391" s="21" t="str">
        <f t="shared" si="37"/>
        <v>[444] = {wayshrines={399,399,399,}, dlcId=DLC_ELSWEYR</v>
      </c>
      <c r="AX391" s="21" t="str">
        <f t="shared" si="38"/>
        <v>, zoneIds={1086}, veteran=false</v>
      </c>
      <c r="AY391" s="21" t="str">
        <f t="shared" si="39"/>
        <v>, setType=LIBSETS_SETTYPE_TRIAL</v>
      </c>
      <c r="AZ391" s="21" t="str">
        <f t="shared" si="40"/>
        <v>, dropMechanic={LIBSETS_DROP_MECHANIC_MONSTER_NAME}, dropMechanicNames={}},</v>
      </c>
      <c r="BA391" s="21" t="str">
        <f t="shared" si="41"/>
        <v xml:space="preserve"> --False God's Devotion / Ergebenheit des falschen Gottes   [Northern Elsweyr]</v>
      </c>
    </row>
    <row r="392" spans="1:53" x14ac:dyDescent="0.25">
      <c r="A392" s="5">
        <v>445</v>
      </c>
      <c r="B392" t="s">
        <v>1608</v>
      </c>
      <c r="C392" t="s">
        <v>1519</v>
      </c>
      <c r="D392" s="3">
        <f t="shared" si="36"/>
        <v>445</v>
      </c>
      <c r="G392" s="8" t="s">
        <v>1656</v>
      </c>
      <c r="I392" t="s">
        <v>97</v>
      </c>
      <c r="J392" t="s">
        <v>97</v>
      </c>
      <c r="K392">
        <v>399</v>
      </c>
      <c r="L392">
        <v>399</v>
      </c>
      <c r="M392">
        <v>399</v>
      </c>
      <c r="N392">
        <v>0</v>
      </c>
      <c r="P392" s="3">
        <f>IF(AND(G392&lt;&gt;"LIBSETS_SETTYPE_BATTLEGROUND",G392&lt;&gt;"LIBSETS_SETTYPE_SPECIAL",G392&lt;&gt;"LIBSETS_SETTYPE_MYTHIC"), IF(Q392&lt;&gt;"",VLOOKUP(Q392,'ESO zone constants'!$D$2:$H$4950,5,FALSE),""),"")</f>
        <v>1086</v>
      </c>
      <c r="Q392" t="str">
        <f>IF(OR(K392="",K392&lt;=0,ISERROR(K392)),IF(AND(O392&lt;&gt;"",NOT(ISERROR(O392))),O392, ""),VLOOKUP(K392,'ESO wayshrine node constants'!$A$3:$D$10003,4,FALSE))</f>
        <v>Northern Elsweyr</v>
      </c>
      <c r="S392" s="19" t="str">
        <f>IF(AND(R392&lt;&gt;"",NOT(ISERROR(R392))),R392,IF(P392&lt;&gt;"",IF(NOT(ISERROR(VLOOKUP(P392,'ESO Dungeon constants'!$D$3:$H$9999,5,FALSE))),VLOOKUP(P392,'ESO Dungeon constants'!$D$3:$I$9999,6,FALSE),VLOOKUP(P392,'ESO zone constants'!$H$2:$K$9984,4,FALSE)),""))</f>
        <v>DLC_ELSWEYR</v>
      </c>
      <c r="T392" s="3" t="str">
        <f>IF(S392&lt;&gt;"",VLOOKUP(S392,'LibSets constants'!$B$4:$C$1000,2,FALSE),"")</f>
        <v>Elsweyr</v>
      </c>
      <c r="U392" s="33" t="s">
        <v>1726</v>
      </c>
      <c r="V392" s="43"/>
      <c r="W392" s="43"/>
      <c r="X392" s="3" t="str">
        <f>IF(G392&lt;&gt;"LIBSETS_SETTYPE_BATTLEGROUND",IF(G392&lt;&gt;"LIBSETS_SETTYPE_SPECIAL",IF(Y392&lt;&gt;"",VLOOKUP(Y392,'ESO zone constants'!$D$2:$H$4950,5,FALSE),""),""),"")</f>
        <v/>
      </c>
      <c r="Z392" s="43"/>
      <c r="AA392" s="43"/>
      <c r="AB392" s="43"/>
      <c r="AC392" s="3" t="str">
        <f>IF(G392&lt;&gt;"LIBSETS_SETTYPE_BATTLEGROUND",IF(G392&lt;&gt;"LIBSETS_SETTYPE_SPECIAL",IF(AD392&lt;&gt;"",VLOOKUP(AD392,'ESO zone constants'!$D$2:$H$4950,5,FALSE),""),""),"")</f>
        <v/>
      </c>
      <c r="AE392" s="43"/>
      <c r="AF392" s="43"/>
      <c r="AG392" s="43"/>
      <c r="AH392" s="3" t="str">
        <f>IF(G392&lt;&gt;"LIBSETS_SETTYPE_BATTLEGROUND",IF(G392&lt;&gt;"LIBSETS_SETTYPE_SPECIAL",IF(AI392&lt;&gt;"",VLOOKUP(AI392,'ESO zone constants'!$D$2:$H$4950,5,FALSE),""),""),"")</f>
        <v/>
      </c>
      <c r="AJ392" s="43"/>
      <c r="AK392" s="43"/>
      <c r="AL392" s="43"/>
      <c r="AM392" s="3" t="str">
        <f>IF(G392&lt;&gt;"LIBSETS_SETTYPE_BATTLEGROUND",IF(G392&lt;&gt;"LIBSETS_SETTYPE_SPECIAL",IF(AN392&lt;&gt;"",VLOOKUP(AN392,'ESO zone constants'!$D$2:$H$4950,5,FALSE),""),""),"")</f>
        <v/>
      </c>
      <c r="AO392" s="43"/>
      <c r="AP392" s="43"/>
      <c r="AQ392" s="43"/>
      <c r="AR392" s="3" t="str">
        <f>IF(G392&lt;&gt;"LIBSETS_SETTYPE_BATTLEGROUND",IF(G392&lt;&gt;"LIBSETS_SETTYPE_SPECIAL",IF(AS392&lt;&gt;"",VLOOKUP(AS392,'ESO zone constants'!$D$2:$H$4950,5,FALSE),""),""),"")</f>
        <v/>
      </c>
      <c r="AT392" s="43"/>
      <c r="AU392" s="43"/>
      <c r="AV392" s="43"/>
      <c r="AW392" s="21" t="str">
        <f t="shared" si="37"/>
        <v>[445] = {wayshrines={399,399,399,}, dlcId=DLC_ELSWEYR</v>
      </c>
      <c r="AX392" s="21" t="str">
        <f t="shared" si="38"/>
        <v>, zoneIds={1086}, veteran=false</v>
      </c>
      <c r="AY392" s="21" t="str">
        <f t="shared" si="39"/>
        <v>, setType=LIBSETS_SETTYPE_TRIAL</v>
      </c>
      <c r="AZ392" s="21" t="str">
        <f t="shared" si="40"/>
        <v>, dropMechanic={LIBSETS_DROP_MECHANIC_MONSTER_NAME}, dropMechanicNames={}},</v>
      </c>
      <c r="BA392" s="21" t="str">
        <f t="shared" si="41"/>
        <v xml:space="preserve"> --Tooth of Lokkestiiz / Zahn von Lokkestiiz   [Northern Elsweyr]</v>
      </c>
    </row>
    <row r="393" spans="1:53" x14ac:dyDescent="0.25">
      <c r="A393" s="12">
        <v>446</v>
      </c>
      <c r="B393" t="s">
        <v>1607</v>
      </c>
      <c r="C393" t="s">
        <v>1520</v>
      </c>
      <c r="D393" s="3">
        <f t="shared" si="36"/>
        <v>446</v>
      </c>
      <c r="G393" s="8" t="s">
        <v>1656</v>
      </c>
      <c r="I393" t="s">
        <v>97</v>
      </c>
      <c r="J393" t="s">
        <v>97</v>
      </c>
      <c r="K393">
        <v>399</v>
      </c>
      <c r="L393">
        <v>399</v>
      </c>
      <c r="M393">
        <v>399</v>
      </c>
      <c r="N393">
        <v>0</v>
      </c>
      <c r="P393" s="3">
        <f>IF(AND(G393&lt;&gt;"LIBSETS_SETTYPE_BATTLEGROUND",G393&lt;&gt;"LIBSETS_SETTYPE_SPECIAL",G393&lt;&gt;"LIBSETS_SETTYPE_MYTHIC"), IF(Q393&lt;&gt;"",VLOOKUP(Q393,'ESO zone constants'!$D$2:$H$4950,5,FALSE),""),"")</f>
        <v>1086</v>
      </c>
      <c r="Q393" t="str">
        <f>IF(OR(K393="",K393&lt;=0,ISERROR(K393)),IF(AND(O393&lt;&gt;"",NOT(ISERROR(O393))),O393, ""),VLOOKUP(K393,'ESO wayshrine node constants'!$A$3:$D$10003,4,FALSE))</f>
        <v>Northern Elsweyr</v>
      </c>
      <c r="S393" s="19" t="str">
        <f>IF(AND(R393&lt;&gt;"",NOT(ISERROR(R393))),R393,IF(P393&lt;&gt;"",IF(NOT(ISERROR(VLOOKUP(P393,'ESO Dungeon constants'!$D$3:$H$9999,5,FALSE))),VLOOKUP(P393,'ESO Dungeon constants'!$D$3:$I$9999,6,FALSE),VLOOKUP(P393,'ESO zone constants'!$H$2:$K$9984,4,FALSE)),""))</f>
        <v>DLC_ELSWEYR</v>
      </c>
      <c r="T393" s="3" t="str">
        <f>IF(S393&lt;&gt;"",VLOOKUP(S393,'LibSets constants'!$B$4:$C$1000,2,FALSE),"")</f>
        <v>Elsweyr</v>
      </c>
      <c r="U393" s="33" t="s">
        <v>1726</v>
      </c>
      <c r="V393" s="43"/>
      <c r="W393" s="43"/>
      <c r="X393" s="3" t="str">
        <f>IF(G393&lt;&gt;"LIBSETS_SETTYPE_BATTLEGROUND",IF(G393&lt;&gt;"LIBSETS_SETTYPE_SPECIAL",IF(Y393&lt;&gt;"",VLOOKUP(Y393,'ESO zone constants'!$D$2:$H$4950,5,FALSE),""),""),"")</f>
        <v/>
      </c>
      <c r="Z393" s="43"/>
      <c r="AA393" s="43"/>
      <c r="AB393" s="43"/>
      <c r="AC393" s="3" t="str">
        <f>IF(G393&lt;&gt;"LIBSETS_SETTYPE_BATTLEGROUND",IF(G393&lt;&gt;"LIBSETS_SETTYPE_SPECIAL",IF(AD393&lt;&gt;"",VLOOKUP(AD393,'ESO zone constants'!$D$2:$H$4950,5,FALSE),""),""),"")</f>
        <v/>
      </c>
      <c r="AE393" s="43"/>
      <c r="AF393" s="43"/>
      <c r="AG393" s="43"/>
      <c r="AH393" s="3" t="str">
        <f>IF(G393&lt;&gt;"LIBSETS_SETTYPE_BATTLEGROUND",IF(G393&lt;&gt;"LIBSETS_SETTYPE_SPECIAL",IF(AI393&lt;&gt;"",VLOOKUP(AI393,'ESO zone constants'!$D$2:$H$4950,5,FALSE),""),""),"")</f>
        <v/>
      </c>
      <c r="AJ393" s="43"/>
      <c r="AK393" s="43"/>
      <c r="AL393" s="43"/>
      <c r="AM393" s="3" t="str">
        <f>IF(G393&lt;&gt;"LIBSETS_SETTYPE_BATTLEGROUND",IF(G393&lt;&gt;"LIBSETS_SETTYPE_SPECIAL",IF(AN393&lt;&gt;"",VLOOKUP(AN393,'ESO zone constants'!$D$2:$H$4950,5,FALSE),""),""),"")</f>
        <v/>
      </c>
      <c r="AO393" s="43"/>
      <c r="AP393" s="43"/>
      <c r="AQ393" s="43"/>
      <c r="AR393" s="3" t="str">
        <f>IF(G393&lt;&gt;"LIBSETS_SETTYPE_BATTLEGROUND",IF(G393&lt;&gt;"LIBSETS_SETTYPE_SPECIAL",IF(AS393&lt;&gt;"",VLOOKUP(AS393,'ESO zone constants'!$D$2:$H$4950,5,FALSE),""),""),"")</f>
        <v/>
      </c>
      <c r="AT393" s="43"/>
      <c r="AU393" s="43"/>
      <c r="AV393" s="43"/>
      <c r="AW393" s="21" t="str">
        <f t="shared" si="37"/>
        <v>[446] = {wayshrines={399,399,399,}, dlcId=DLC_ELSWEYR</v>
      </c>
      <c r="AX393" s="21" t="str">
        <f t="shared" si="38"/>
        <v>, zoneIds={1086}, veteran=false</v>
      </c>
      <c r="AY393" s="21" t="str">
        <f t="shared" si="39"/>
        <v>, setType=LIBSETS_SETTYPE_TRIAL</v>
      </c>
      <c r="AZ393" s="21" t="str">
        <f t="shared" si="40"/>
        <v>, dropMechanic={LIBSETS_DROP_MECHANIC_MONSTER_NAME}, dropMechanicNames={}},</v>
      </c>
      <c r="BA393" s="21" t="str">
        <f t="shared" si="41"/>
        <v xml:space="preserve"> --Claw of Yolnakhriin / Kralle von Yolnahkriin   [Northern Elsweyr]</v>
      </c>
    </row>
    <row r="394" spans="1:53" x14ac:dyDescent="0.25">
      <c r="A394" s="5">
        <v>448</v>
      </c>
      <c r="B394" t="s">
        <v>1638</v>
      </c>
      <c r="C394" t="s">
        <v>1518</v>
      </c>
      <c r="D394" s="3">
        <f t="shared" si="36"/>
        <v>448</v>
      </c>
      <c r="G394" s="8" t="s">
        <v>1656</v>
      </c>
      <c r="I394" t="s">
        <v>98</v>
      </c>
      <c r="J394" t="s">
        <v>97</v>
      </c>
      <c r="K394">
        <v>399</v>
      </c>
      <c r="L394">
        <v>399</v>
      </c>
      <c r="M394">
        <v>399</v>
      </c>
      <c r="N394">
        <v>0</v>
      </c>
      <c r="P394" s="3">
        <f>IF(AND(G394&lt;&gt;"LIBSETS_SETTYPE_BATTLEGROUND",G394&lt;&gt;"LIBSETS_SETTYPE_SPECIAL",G394&lt;&gt;"LIBSETS_SETTYPE_MYTHIC"), IF(Q394&lt;&gt;"",VLOOKUP(Q394,'ESO zone constants'!$D$2:$H$4950,5,FALSE),""),"")</f>
        <v>1086</v>
      </c>
      <c r="Q394" t="str">
        <f>IF(OR(K394="",K394&lt;=0,ISERROR(K394)),IF(AND(O394&lt;&gt;"",NOT(ISERROR(O394))),O394, ""),VLOOKUP(K394,'ESO wayshrine node constants'!$A$3:$D$10003,4,FALSE))</f>
        <v>Northern Elsweyr</v>
      </c>
      <c r="S394" s="19" t="str">
        <f>IF(AND(R394&lt;&gt;"",NOT(ISERROR(R394))),R394,IF(P394&lt;&gt;"",IF(NOT(ISERROR(VLOOKUP(P394,'ESO Dungeon constants'!$D$3:$H$9999,5,FALSE))),VLOOKUP(P394,'ESO Dungeon constants'!$D$3:$I$9999,6,FALSE),VLOOKUP(P394,'ESO zone constants'!$H$2:$K$9984,4,FALSE)),""))</f>
        <v>DLC_ELSWEYR</v>
      </c>
      <c r="T394" s="3" t="str">
        <f>IF(S394&lt;&gt;"",VLOOKUP(S394,'LibSets constants'!$B$4:$C$1000,2,FALSE),"")</f>
        <v>Elsweyr</v>
      </c>
      <c r="U394" s="33" t="s">
        <v>1726</v>
      </c>
      <c r="V394" s="43"/>
      <c r="W394" s="43"/>
      <c r="X394" s="3" t="str">
        <f>IF(G394&lt;&gt;"LIBSETS_SETTYPE_BATTLEGROUND",IF(G394&lt;&gt;"LIBSETS_SETTYPE_SPECIAL",IF(Y394&lt;&gt;"",VLOOKUP(Y394,'ESO zone constants'!$D$2:$H$4950,5,FALSE),""),""),"")</f>
        <v/>
      </c>
      <c r="Z394" s="43"/>
      <c r="AA394" s="43"/>
      <c r="AB394" s="43"/>
      <c r="AC394" s="3" t="str">
        <f>IF(G394&lt;&gt;"LIBSETS_SETTYPE_BATTLEGROUND",IF(G394&lt;&gt;"LIBSETS_SETTYPE_SPECIAL",IF(AD394&lt;&gt;"",VLOOKUP(AD394,'ESO zone constants'!$D$2:$H$4950,5,FALSE),""),""),"")</f>
        <v/>
      </c>
      <c r="AE394" s="43"/>
      <c r="AF394" s="43"/>
      <c r="AG394" s="43"/>
      <c r="AH394" s="3" t="str">
        <f>IF(G394&lt;&gt;"LIBSETS_SETTYPE_BATTLEGROUND",IF(G394&lt;&gt;"LIBSETS_SETTYPE_SPECIAL",IF(AI394&lt;&gt;"",VLOOKUP(AI394,'ESO zone constants'!$D$2:$H$4950,5,FALSE),""),""),"")</f>
        <v/>
      </c>
      <c r="AJ394" s="43"/>
      <c r="AK394" s="43"/>
      <c r="AL394" s="43"/>
      <c r="AM394" s="3" t="str">
        <f>IF(G394&lt;&gt;"LIBSETS_SETTYPE_BATTLEGROUND",IF(G394&lt;&gt;"LIBSETS_SETTYPE_SPECIAL",IF(AN394&lt;&gt;"",VLOOKUP(AN394,'ESO zone constants'!$D$2:$H$4950,5,FALSE),""),""),"")</f>
        <v/>
      </c>
      <c r="AO394" s="43"/>
      <c r="AP394" s="43"/>
      <c r="AQ394" s="43"/>
      <c r="AR394" s="3" t="str">
        <f>IF(G394&lt;&gt;"LIBSETS_SETTYPE_BATTLEGROUND",IF(G394&lt;&gt;"LIBSETS_SETTYPE_SPECIAL",IF(AS394&lt;&gt;"",VLOOKUP(AS394,'ESO zone constants'!$D$2:$H$4950,5,FALSE),""),""),"")</f>
        <v/>
      </c>
      <c r="AT394" s="43"/>
      <c r="AU394" s="43"/>
      <c r="AV394" s="43"/>
      <c r="AW394" s="21" t="str">
        <f t="shared" si="37"/>
        <v>[448] = {wayshrines={399,399,399,}, dlcId=DLC_ELSWEYR</v>
      </c>
      <c r="AX394" s="21" t="str">
        <f t="shared" si="38"/>
        <v>, zoneIds={1086}, veteran=true</v>
      </c>
      <c r="AY394" s="21" t="str">
        <f t="shared" si="39"/>
        <v>, setType=LIBSETS_SETTYPE_TRIAL</v>
      </c>
      <c r="AZ394" s="21" t="str">
        <f t="shared" si="40"/>
        <v>, dropMechanic={LIBSETS_DROP_MECHANIC_MONSTER_NAME}, dropMechanicNames={}},</v>
      </c>
      <c r="BA394" s="21" t="str">
        <f t="shared" si="41"/>
        <v xml:space="preserve"> --Eye of Nahviintaas / Perfektioniertes Auge von Nahviintaas   [Northern Elsweyr]</v>
      </c>
    </row>
    <row r="395" spans="1:53" x14ac:dyDescent="0.25">
      <c r="A395" s="5">
        <v>449</v>
      </c>
      <c r="B395" t="s">
        <v>1635</v>
      </c>
      <c r="C395" t="s">
        <v>1521</v>
      </c>
      <c r="D395" s="3">
        <f t="shared" si="36"/>
        <v>449</v>
      </c>
      <c r="G395" s="8" t="s">
        <v>1656</v>
      </c>
      <c r="I395" t="s">
        <v>98</v>
      </c>
      <c r="J395" t="s">
        <v>97</v>
      </c>
      <c r="K395">
        <v>399</v>
      </c>
      <c r="L395">
        <v>399</v>
      </c>
      <c r="M395">
        <v>399</v>
      </c>
      <c r="N395">
        <v>0</v>
      </c>
      <c r="P395" s="3">
        <f>IF(AND(G395&lt;&gt;"LIBSETS_SETTYPE_BATTLEGROUND",G395&lt;&gt;"LIBSETS_SETTYPE_SPECIAL",G395&lt;&gt;"LIBSETS_SETTYPE_MYTHIC"), IF(Q395&lt;&gt;"",VLOOKUP(Q395,'ESO zone constants'!$D$2:$H$4950,5,FALSE),""),"")</f>
        <v>1086</v>
      </c>
      <c r="Q395" t="str">
        <f>IF(OR(K395="",K395&lt;=0,ISERROR(K395)),IF(AND(O395&lt;&gt;"",NOT(ISERROR(O395))),O395, ""),VLOOKUP(K395,'ESO wayshrine node constants'!$A$3:$D$10003,4,FALSE))</f>
        <v>Northern Elsweyr</v>
      </c>
      <c r="S395" s="19" t="str">
        <f>IF(AND(R395&lt;&gt;"",NOT(ISERROR(R395))),R395,IF(P395&lt;&gt;"",IF(NOT(ISERROR(VLOOKUP(P395,'ESO Dungeon constants'!$D$3:$H$9999,5,FALSE))),VLOOKUP(P395,'ESO Dungeon constants'!$D$3:$I$9999,6,FALSE),VLOOKUP(P395,'ESO zone constants'!$H$2:$K$9984,4,FALSE)),""))</f>
        <v>DLC_ELSWEYR</v>
      </c>
      <c r="T395" s="3" t="str">
        <f>IF(S395&lt;&gt;"",VLOOKUP(S395,'LibSets constants'!$B$4:$C$1000,2,FALSE),"")</f>
        <v>Elsweyr</v>
      </c>
      <c r="U395" s="33" t="s">
        <v>1726</v>
      </c>
      <c r="V395"/>
      <c r="W395" s="43"/>
      <c r="X395" s="3" t="str">
        <f>IF(G395&lt;&gt;"LIBSETS_SETTYPE_BATTLEGROUND",IF(G395&lt;&gt;"LIBSETS_SETTYPE_SPECIAL",IF(Y395&lt;&gt;"",VLOOKUP(Y395,'ESO zone constants'!$D$2:$H$4950,5,FALSE),""),""),"")</f>
        <v/>
      </c>
      <c r="Z395" s="43"/>
      <c r="AA395" s="43"/>
      <c r="AB395" s="43"/>
      <c r="AC395" s="3" t="str">
        <f>IF(G395&lt;&gt;"LIBSETS_SETTYPE_BATTLEGROUND",IF(G395&lt;&gt;"LIBSETS_SETTYPE_SPECIAL",IF(AD395&lt;&gt;"",VLOOKUP(AD395,'ESO zone constants'!$D$2:$H$4950,5,FALSE),""),""),"")</f>
        <v/>
      </c>
      <c r="AE395" s="43"/>
      <c r="AF395" s="43"/>
      <c r="AG395" s="43"/>
      <c r="AH395" s="3" t="str">
        <f>IF(G395&lt;&gt;"LIBSETS_SETTYPE_BATTLEGROUND",IF(G395&lt;&gt;"LIBSETS_SETTYPE_SPECIAL",IF(AI395&lt;&gt;"",VLOOKUP(AI395,'ESO zone constants'!$D$2:$H$4950,5,FALSE),""),""),"")</f>
        <v/>
      </c>
      <c r="AJ395" s="43"/>
      <c r="AK395" s="43"/>
      <c r="AL395" s="43"/>
      <c r="AM395" s="3" t="str">
        <f>IF(G395&lt;&gt;"LIBSETS_SETTYPE_BATTLEGROUND",IF(G395&lt;&gt;"LIBSETS_SETTYPE_SPECIAL",IF(AN395&lt;&gt;"",VLOOKUP(AN395,'ESO zone constants'!$D$2:$H$4950,5,FALSE),""),""),"")</f>
        <v/>
      </c>
      <c r="AO395" s="43"/>
      <c r="AP395" s="43"/>
      <c r="AQ395" s="43"/>
      <c r="AR395" s="3" t="str">
        <f>IF(G395&lt;&gt;"LIBSETS_SETTYPE_BATTLEGROUND",IF(G395&lt;&gt;"LIBSETS_SETTYPE_SPECIAL",IF(AS395&lt;&gt;"",VLOOKUP(AS395,'ESO zone constants'!$D$2:$H$4950,5,FALSE),""),""),"")</f>
        <v/>
      </c>
      <c r="AT395" s="43"/>
      <c r="AU395" s="43"/>
      <c r="AV395" s="43"/>
      <c r="AW395" s="21" t="str">
        <f t="shared" si="37"/>
        <v>[449] = {wayshrines={399,399,399,}, dlcId=DLC_ELSWEYR</v>
      </c>
      <c r="AX395" s="21" t="str">
        <f t="shared" si="38"/>
        <v>, zoneIds={1086}, veteran=true</v>
      </c>
      <c r="AY395" s="21" t="str">
        <f t="shared" si="39"/>
        <v>, setType=LIBSETS_SETTYPE_TRIAL</v>
      </c>
      <c r="AZ395" s="21" t="str">
        <f t="shared" si="40"/>
        <v>, dropMechanic={LIBSETS_DROP_MECHANIC_MONSTER_NAME}, dropMechanicNames={}},</v>
      </c>
      <c r="BA395" s="21" t="str">
        <f t="shared" si="41"/>
        <v xml:space="preserve"> --Perfected False God's Devotion / Perfektionierte Ergebenheit zum falschen Gott   [Northern Elsweyr]</v>
      </c>
    </row>
    <row r="396" spans="1:53" x14ac:dyDescent="0.25">
      <c r="A396" s="5">
        <v>450</v>
      </c>
      <c r="B396" t="s">
        <v>1636</v>
      </c>
      <c r="C396" t="s">
        <v>1522</v>
      </c>
      <c r="D396" s="3">
        <f t="shared" si="36"/>
        <v>450</v>
      </c>
      <c r="G396" s="8" t="s">
        <v>1656</v>
      </c>
      <c r="I396" t="s">
        <v>98</v>
      </c>
      <c r="J396" t="s">
        <v>97</v>
      </c>
      <c r="K396">
        <v>399</v>
      </c>
      <c r="L396">
        <v>399</v>
      </c>
      <c r="M396">
        <v>399</v>
      </c>
      <c r="N396">
        <v>0</v>
      </c>
      <c r="P396" s="3">
        <f>IF(AND(G396&lt;&gt;"LIBSETS_SETTYPE_BATTLEGROUND",G396&lt;&gt;"LIBSETS_SETTYPE_SPECIAL",G396&lt;&gt;"LIBSETS_SETTYPE_MYTHIC"), IF(Q396&lt;&gt;"",VLOOKUP(Q396,'ESO zone constants'!$D$2:$H$4950,5,FALSE),""),"")</f>
        <v>1086</v>
      </c>
      <c r="Q396" t="str">
        <f>IF(OR(K396="",K396&lt;=0,ISERROR(K396)),IF(AND(O396&lt;&gt;"",NOT(ISERROR(O396))),O396, ""),VLOOKUP(K396,'ESO wayshrine node constants'!$A$3:$D$10003,4,FALSE))</f>
        <v>Northern Elsweyr</v>
      </c>
      <c r="S396" s="19" t="str">
        <f>IF(AND(R396&lt;&gt;"",NOT(ISERROR(R396))),R396,IF(P396&lt;&gt;"",IF(NOT(ISERROR(VLOOKUP(P396,'ESO Dungeon constants'!$D$3:$H$9999,5,FALSE))),VLOOKUP(P396,'ESO Dungeon constants'!$D$3:$I$9999,6,FALSE),VLOOKUP(P396,'ESO zone constants'!$H$2:$K$9984,4,FALSE)),""))</f>
        <v>DLC_ELSWEYR</v>
      </c>
      <c r="T396" s="3" t="str">
        <f>IF(S396&lt;&gt;"",VLOOKUP(S396,'LibSets constants'!$B$4:$C$1000,2,FALSE),"")</f>
        <v>Elsweyr</v>
      </c>
      <c r="U396" s="33" t="s">
        <v>1726</v>
      </c>
      <c r="V396"/>
      <c r="W396" s="43"/>
      <c r="X396" s="3" t="str">
        <f>IF(G396&lt;&gt;"LIBSETS_SETTYPE_BATTLEGROUND",IF(G396&lt;&gt;"LIBSETS_SETTYPE_SPECIAL",IF(Y396&lt;&gt;"",VLOOKUP(Y396,'ESO zone constants'!$D$2:$H$4950,5,FALSE),""),""),"")</f>
        <v/>
      </c>
      <c r="Z396" s="43"/>
      <c r="AA396" s="43"/>
      <c r="AB396" s="43"/>
      <c r="AC396" s="3" t="str">
        <f>IF(G396&lt;&gt;"LIBSETS_SETTYPE_BATTLEGROUND",IF(G396&lt;&gt;"LIBSETS_SETTYPE_SPECIAL",IF(AD396&lt;&gt;"",VLOOKUP(AD396,'ESO zone constants'!$D$2:$H$4950,5,FALSE),""),""),"")</f>
        <v/>
      </c>
      <c r="AE396" s="43"/>
      <c r="AF396" s="43"/>
      <c r="AG396" s="43"/>
      <c r="AH396" s="3" t="str">
        <f>IF(G396&lt;&gt;"LIBSETS_SETTYPE_BATTLEGROUND",IF(G396&lt;&gt;"LIBSETS_SETTYPE_SPECIAL",IF(AI396&lt;&gt;"",VLOOKUP(AI396,'ESO zone constants'!$D$2:$H$4950,5,FALSE),""),""),"")</f>
        <v/>
      </c>
      <c r="AJ396" s="43"/>
      <c r="AK396" s="43"/>
      <c r="AL396" s="43"/>
      <c r="AM396" s="3" t="str">
        <f>IF(G396&lt;&gt;"LIBSETS_SETTYPE_BATTLEGROUND",IF(G396&lt;&gt;"LIBSETS_SETTYPE_SPECIAL",IF(AN396&lt;&gt;"",VLOOKUP(AN396,'ESO zone constants'!$D$2:$H$4950,5,FALSE),""),""),"")</f>
        <v/>
      </c>
      <c r="AO396" s="43"/>
      <c r="AP396" s="43"/>
      <c r="AQ396" s="43"/>
      <c r="AR396" s="3" t="str">
        <f>IF(G396&lt;&gt;"LIBSETS_SETTYPE_BATTLEGROUND",IF(G396&lt;&gt;"LIBSETS_SETTYPE_SPECIAL",IF(AS396&lt;&gt;"",VLOOKUP(AS396,'ESO zone constants'!$D$2:$H$4950,5,FALSE),""),""),"")</f>
        <v/>
      </c>
      <c r="AT396" s="43"/>
      <c r="AU396" s="43"/>
      <c r="AV396" s="43"/>
      <c r="AW396" s="21" t="str">
        <f t="shared" si="37"/>
        <v>[450] = {wayshrines={399,399,399,}, dlcId=DLC_ELSWEYR</v>
      </c>
      <c r="AX396" s="21" t="str">
        <f t="shared" si="38"/>
        <v>, zoneIds={1086}, veteran=true</v>
      </c>
      <c r="AY396" s="21" t="str">
        <f t="shared" si="39"/>
        <v>, setType=LIBSETS_SETTYPE_TRIAL</v>
      </c>
      <c r="AZ396" s="21" t="str">
        <f t="shared" si="40"/>
        <v>, dropMechanic={LIBSETS_DROP_MECHANIC_MONSTER_NAME}, dropMechanicNames={}},</v>
      </c>
      <c r="BA396" s="21" t="str">
        <f t="shared" si="41"/>
        <v xml:space="preserve"> --Perfected Tooth of Lokkestiiz / Perfektionierter Zahn von Lokkestiiz   [Northern Elsweyr]</v>
      </c>
    </row>
    <row r="397" spans="1:53" x14ac:dyDescent="0.25">
      <c r="A397" s="5">
        <v>451</v>
      </c>
      <c r="B397" t="s">
        <v>1634</v>
      </c>
      <c r="C397" t="s">
        <v>1523</v>
      </c>
      <c r="D397" s="3">
        <f t="shared" si="36"/>
        <v>451</v>
      </c>
      <c r="G397" s="8" t="s">
        <v>1656</v>
      </c>
      <c r="I397" t="s">
        <v>98</v>
      </c>
      <c r="J397" t="s">
        <v>97</v>
      </c>
      <c r="K397">
        <v>399</v>
      </c>
      <c r="L397">
        <v>399</v>
      </c>
      <c r="M397">
        <v>399</v>
      </c>
      <c r="N397">
        <v>0</v>
      </c>
      <c r="P397" s="3">
        <f>IF(AND(G397&lt;&gt;"LIBSETS_SETTYPE_BATTLEGROUND",G397&lt;&gt;"LIBSETS_SETTYPE_SPECIAL",G397&lt;&gt;"LIBSETS_SETTYPE_MYTHIC"), IF(Q397&lt;&gt;"",VLOOKUP(Q397,'ESO zone constants'!$D$2:$H$4950,5,FALSE),""),"")</f>
        <v>1086</v>
      </c>
      <c r="Q397" t="str">
        <f>IF(OR(K397="",K397&lt;=0,ISERROR(K397)),IF(AND(O397&lt;&gt;"",NOT(ISERROR(O397))),O397, ""),VLOOKUP(K397,'ESO wayshrine node constants'!$A$3:$D$10003,4,FALSE))</f>
        <v>Northern Elsweyr</v>
      </c>
      <c r="S397" s="19" t="str">
        <f>IF(AND(R397&lt;&gt;"",NOT(ISERROR(R397))),R397,IF(P397&lt;&gt;"",IF(NOT(ISERROR(VLOOKUP(P397,'ESO Dungeon constants'!$D$3:$H$9999,5,FALSE))),VLOOKUP(P397,'ESO Dungeon constants'!$D$3:$I$9999,6,FALSE),VLOOKUP(P397,'ESO zone constants'!$H$2:$K$9984,4,FALSE)),""))</f>
        <v>DLC_ELSWEYR</v>
      </c>
      <c r="T397" s="3" t="str">
        <f>IF(S397&lt;&gt;"",VLOOKUP(S397,'LibSets constants'!$B$4:$C$1000,2,FALSE),"")</f>
        <v>Elsweyr</v>
      </c>
      <c r="U397" s="33" t="s">
        <v>1726</v>
      </c>
      <c r="V397"/>
      <c r="W397" s="43"/>
      <c r="X397" s="3" t="str">
        <f>IF(G397&lt;&gt;"LIBSETS_SETTYPE_BATTLEGROUND",IF(G397&lt;&gt;"LIBSETS_SETTYPE_SPECIAL",IF(Y397&lt;&gt;"",VLOOKUP(Y397,'ESO zone constants'!$D$2:$H$4950,5,FALSE),""),""),"")</f>
        <v/>
      </c>
      <c r="Z397" s="43"/>
      <c r="AA397" s="43"/>
      <c r="AB397" s="43"/>
      <c r="AC397" s="3" t="str">
        <f>IF(G397&lt;&gt;"LIBSETS_SETTYPE_BATTLEGROUND",IF(G397&lt;&gt;"LIBSETS_SETTYPE_SPECIAL",IF(AD397&lt;&gt;"",VLOOKUP(AD397,'ESO zone constants'!$D$2:$H$4950,5,FALSE),""),""),"")</f>
        <v/>
      </c>
      <c r="AE397" s="43"/>
      <c r="AF397" s="43"/>
      <c r="AG397" s="43"/>
      <c r="AH397" s="3" t="str">
        <f>IF(G397&lt;&gt;"LIBSETS_SETTYPE_BATTLEGROUND",IF(G397&lt;&gt;"LIBSETS_SETTYPE_SPECIAL",IF(AI397&lt;&gt;"",VLOOKUP(AI397,'ESO zone constants'!$D$2:$H$4950,5,FALSE),""),""),"")</f>
        <v/>
      </c>
      <c r="AJ397" s="43"/>
      <c r="AK397" s="43"/>
      <c r="AL397" s="43"/>
      <c r="AM397" s="3" t="str">
        <f>IF(G397&lt;&gt;"LIBSETS_SETTYPE_BATTLEGROUND",IF(G397&lt;&gt;"LIBSETS_SETTYPE_SPECIAL",IF(AN397&lt;&gt;"",VLOOKUP(AN397,'ESO zone constants'!$D$2:$H$4950,5,FALSE),""),""),"")</f>
        <v/>
      </c>
      <c r="AO397" s="43"/>
      <c r="AP397" s="43"/>
      <c r="AQ397" s="43"/>
      <c r="AR397" s="3" t="str">
        <f>IF(G397&lt;&gt;"LIBSETS_SETTYPE_BATTLEGROUND",IF(G397&lt;&gt;"LIBSETS_SETTYPE_SPECIAL",IF(AS397&lt;&gt;"",VLOOKUP(AS397,'ESO zone constants'!$D$2:$H$4950,5,FALSE),""),""),"")</f>
        <v/>
      </c>
      <c r="AT397" s="43"/>
      <c r="AU397" s="43"/>
      <c r="AV397" s="43"/>
      <c r="AW397" s="21" t="str">
        <f t="shared" si="37"/>
        <v>[451] = {wayshrines={399,399,399,}, dlcId=DLC_ELSWEYR</v>
      </c>
      <c r="AX397" s="21" t="str">
        <f t="shared" si="38"/>
        <v>, zoneIds={1086}, veteran=true</v>
      </c>
      <c r="AY397" s="21" t="str">
        <f t="shared" si="39"/>
        <v>, setType=LIBSETS_SETTYPE_TRIAL</v>
      </c>
      <c r="AZ397" s="21" t="str">
        <f t="shared" si="40"/>
        <v>, dropMechanic={LIBSETS_DROP_MECHANIC_MONSTER_NAME}, dropMechanicNames={}},</v>
      </c>
      <c r="BA397" s="21" t="str">
        <f t="shared" si="41"/>
        <v xml:space="preserve"> --Perfected Claw of Yolnakhriin / Perfektionierte Kralle von Yolnahkriin   [Northern Elsweyr]</v>
      </c>
    </row>
    <row r="398" spans="1:53" x14ac:dyDescent="0.25">
      <c r="A398" s="5">
        <v>452</v>
      </c>
      <c r="B398" t="s">
        <v>1677</v>
      </c>
      <c r="C398" t="s">
        <v>1676</v>
      </c>
      <c r="D398" s="3">
        <f t="shared" si="36"/>
        <v>452</v>
      </c>
      <c r="G398" s="3" t="s">
        <v>1652</v>
      </c>
      <c r="I398" t="s">
        <v>97</v>
      </c>
      <c r="J398" t="s">
        <v>97</v>
      </c>
      <c r="K398">
        <v>-1</v>
      </c>
      <c r="L398">
        <v>-1</v>
      </c>
      <c r="M398">
        <v>-1</v>
      </c>
      <c r="N398">
        <v>0</v>
      </c>
      <c r="O398" s="70" t="s">
        <v>1661</v>
      </c>
      <c r="P398" s="3">
        <f>IF(AND(G398&lt;&gt;"LIBSETS_SETTYPE_BATTLEGROUND",G398&lt;&gt;"LIBSETS_SETTYPE_SPECIAL",G398&lt;&gt;"LIBSETS_SETTYPE_MYTHIC"), IF(Q398&lt;&gt;"",VLOOKUP(Q398,'ESO zone constants'!$D$2:$H$4950,5,FALSE),""),"")</f>
        <v>1122</v>
      </c>
      <c r="Q398" t="str">
        <f>IF(OR(K398="",K398&lt;=0,ISERROR(K398)),IF(AND(O398&lt;&gt;"",NOT(ISERROR(O398))),O398, ""),VLOOKUP(K398,'ESO wayshrine node constants'!$A$3:$D$10003,4,FALSE))</f>
        <v>Moongrave Fane</v>
      </c>
      <c r="S398" s="19" t="str">
        <f>IF(AND(R398&lt;&gt;"",NOT(ISERROR(R398))),R398,IF(P398&lt;&gt;"",IF(NOT(ISERROR(VLOOKUP(P398,'ESO Dungeon constants'!$D$3:$H$9999,5,FALSE))),VLOOKUP(P398,'ESO Dungeon constants'!$D$3:$I$9999,6,FALSE),VLOOKUP(P398,'ESO zone constants'!$H$2:$K$9984,4,FALSE)),""))</f>
        <v>DLC_SCALEBREAKER</v>
      </c>
      <c r="T398" s="3" t="str">
        <f>IF(S398&lt;&gt;"",VLOOKUP(S398,'LibSets constants'!$B$4:$C$1000,2,FALSE),"")</f>
        <v>Scalebraker</v>
      </c>
      <c r="V398" s="41" t="str">
        <f>IF(U398&lt;&gt;"",IF(U398&lt;&gt;"LIBSETS_DROP_MECHANIC_MONSTER_NAME",VLOOKUP(U398,'LibSets constants'!$I$4:$L$1000,3,FALSE),""),"")</f>
        <v/>
      </c>
      <c r="W398" s="41" t="str">
        <f>IF(U398&lt;&gt;"",IF(U398&lt;&gt;"LIBSETS_DROP_MECHANIC_MONSTER_NAME",VLOOKUP(U398,'LibSets constants'!$I$4:$L$1000,4,FALSE),""),"")</f>
        <v/>
      </c>
      <c r="X398" s="3" t="str">
        <f>IF(G398&lt;&gt;"LIBSETS_SETTYPE_BATTLEGROUND",IF(G398&lt;&gt;"LIBSETS_SETTYPE_SPECIAL",IF(Y398&lt;&gt;"",VLOOKUP(Y398,'ESO zone constants'!$D$2:$H$4950,5,FALSE),""),""),"")</f>
        <v/>
      </c>
      <c r="Z398" s="42"/>
      <c r="AA398" s="41" t="str">
        <f>IF(Z398&lt;&gt;"",IF(Z398&lt;&gt;"LIBSETS_DROP_MECHANIC_MONSTER_NAME",VLOOKUP(Z398,'LibSets constants'!$I$4:$L$1000,3,FALSE),""),"")</f>
        <v/>
      </c>
      <c r="AB398" s="41" t="str">
        <f>IF(Z398&lt;&gt;"",IF(Z398&lt;&gt;"LIBSETS_DROP_MECHANIC_MONSTER_NAME",VLOOKUP(Z398,'LibSets constants'!$I$4:$L$1000,4,FALSE),""),"")</f>
        <v/>
      </c>
      <c r="AC398" s="3" t="str">
        <f>IF(G398&lt;&gt;"LIBSETS_SETTYPE_BATTLEGROUND",IF(G398&lt;&gt;"LIBSETS_SETTYPE_SPECIAL",IF(AD398&lt;&gt;"",VLOOKUP(AD398,'ESO zone constants'!$D$2:$H$4950,5,FALSE),""),""),"")</f>
        <v/>
      </c>
      <c r="AE398" s="42"/>
      <c r="AF398" s="41" t="str">
        <f>IF(AE398&lt;&gt;"",IF(AE398&lt;&gt;"LIBSETS_DROP_MECHANIC_MONSTER_NAME",VLOOKUP(AE398,'LibSets constants'!$I$4:$L$1000,3,FALSE),""),"")</f>
        <v/>
      </c>
      <c r="AG398" s="41" t="str">
        <f>IF(AE398&lt;&gt;"",IF(AE398&lt;&gt;"LIBSETS_DROP_MECHANIC_MONSTER_NAME",VLOOKUP(AE398,'LibSets constants'!$I$4:$L$1000,4,FALSE),""),"")</f>
        <v/>
      </c>
      <c r="AH398" s="3" t="str">
        <f>IF(G398&lt;&gt;"LIBSETS_SETTYPE_BATTLEGROUND",IF(G398&lt;&gt;"LIBSETS_SETTYPE_SPECIAL",IF(AI398&lt;&gt;"",VLOOKUP(AI398,'ESO zone constants'!$D$2:$H$4950,5,FALSE),""),""),"")</f>
        <v/>
      </c>
      <c r="AJ398" s="42"/>
      <c r="AK398" s="41" t="str">
        <f>IF(AJ398&lt;&gt;"",IF(AJ398&lt;&gt;"LIBSETS_DROP_MECHANIC_MONSTER_NAME",VLOOKUP(AJ398,'LibSets constants'!$I$4:$L$1000,3,FALSE),""),"")</f>
        <v/>
      </c>
      <c r="AL398" s="41" t="str">
        <f>IF(AJ398&lt;&gt;"",IF(AJ398&lt;&gt;"LIBSETS_DROP_MECHANIC_MONSTER_NAME",VLOOKUP(AJ398,'LibSets constants'!$I$4:$L$1000,4,FALSE),""),"")</f>
        <v/>
      </c>
      <c r="AM398" s="3" t="str">
        <f>IF(G398&lt;&gt;"LIBSETS_SETTYPE_BATTLEGROUND",IF(G398&lt;&gt;"LIBSETS_SETTYPE_SPECIAL",IF(AN398&lt;&gt;"",VLOOKUP(AN398,'ESO zone constants'!$D$2:$H$4950,5,FALSE),""),""),"")</f>
        <v/>
      </c>
      <c r="AO398" s="42"/>
      <c r="AP398" s="41" t="str">
        <f>IF(AO398&lt;&gt;"",IF(AO398&lt;&gt;"LIBSETS_DROP_MECHANIC_MONSTER_NAME",VLOOKUP(AO398,'LibSets constants'!$I$4:$L$1000,3,FALSE),""),"")</f>
        <v/>
      </c>
      <c r="AQ398" s="41" t="str">
        <f>IF(AO398&lt;&gt;"",IF(AO398&lt;&gt;"LIBSETS_DROP_MECHANIC_MONSTER_NAME",VLOOKUP(AO398,'LibSets constants'!$I$4:$L$1000,4,FALSE),""),"")</f>
        <v/>
      </c>
      <c r="AR398" s="3" t="str">
        <f>IF(G398&lt;&gt;"LIBSETS_SETTYPE_BATTLEGROUND",IF(G398&lt;&gt;"LIBSETS_SETTYPE_SPECIAL",IF(AS398&lt;&gt;"",VLOOKUP(AS398,'ESO zone constants'!$D$2:$H$4950,5,FALSE),""),""),"")</f>
        <v/>
      </c>
      <c r="AT398" s="42"/>
      <c r="AU398" s="41" t="str">
        <f>IF(AT398&lt;&gt;"",IF(AT398&lt;&gt;"LIBSETS_DROP_MECHANIC_MONSTER_NAME",VLOOKUP(AT398,'LibSets constants'!$I$4:$L$1000,3,FALSE),""),"")</f>
        <v/>
      </c>
      <c r="AV398" s="41" t="str">
        <f>IF(AT398&lt;&gt;"",IF(AT398&lt;&gt;"LIBSETS_DROP_MECHANIC_MONSTER_NAME",VLOOKUP(AT398,'LibSets constants'!$I$4:$L$1000,4,FALSE),""),"")</f>
        <v/>
      </c>
      <c r="AW398" s="21" t="str">
        <f t="shared" si="37"/>
        <v>[452] = {wayshrines={-1,-1,-1,}, dlcId=DLC_SCALEBREAKER</v>
      </c>
      <c r="AX398" s="21" t="str">
        <f t="shared" si="38"/>
        <v>, zoneIds={1122}, veteran=false</v>
      </c>
      <c r="AY398" s="21" t="str">
        <f t="shared" si="39"/>
        <v>, setType=LIBSETS_SETTYPE_DUNGEON</v>
      </c>
      <c r="AZ398" s="21" t="str">
        <f t="shared" si="40"/>
        <v>},</v>
      </c>
      <c r="BA398" s="21" t="str">
        <f t="shared" si="41"/>
        <v xml:space="preserve"> --Hollowfang Thirst / Hohlzahndurst   [Moongrave Fane]</v>
      </c>
    </row>
    <row r="399" spans="1:53" x14ac:dyDescent="0.25">
      <c r="A399" s="5">
        <v>453</v>
      </c>
      <c r="B399" t="s">
        <v>1679</v>
      </c>
      <c r="C399" t="s">
        <v>1678</v>
      </c>
      <c r="D399" s="3">
        <f t="shared" si="36"/>
        <v>453</v>
      </c>
      <c r="G399" s="3" t="s">
        <v>1652</v>
      </c>
      <c r="I399" t="s">
        <v>97</v>
      </c>
      <c r="J399" t="s">
        <v>97</v>
      </c>
      <c r="K399">
        <v>-1</v>
      </c>
      <c r="L399">
        <v>-1</v>
      </c>
      <c r="M399">
        <v>-1</v>
      </c>
      <c r="N399">
        <v>0</v>
      </c>
      <c r="O399" s="70" t="s">
        <v>1661</v>
      </c>
      <c r="P399" s="3">
        <f>IF(AND(G399&lt;&gt;"LIBSETS_SETTYPE_BATTLEGROUND",G399&lt;&gt;"LIBSETS_SETTYPE_SPECIAL",G399&lt;&gt;"LIBSETS_SETTYPE_MYTHIC"), IF(Q399&lt;&gt;"",VLOOKUP(Q399,'ESO zone constants'!$D$2:$H$4950,5,FALSE),""),"")</f>
        <v>1122</v>
      </c>
      <c r="Q399" t="str">
        <f>IF(OR(K399="",K399&lt;=0,ISERROR(K399)),IF(AND(O399&lt;&gt;"",NOT(ISERROR(O399))),O399, ""),VLOOKUP(K399,'ESO wayshrine node constants'!$A$3:$D$10003,4,FALSE))</f>
        <v>Moongrave Fane</v>
      </c>
      <c r="S399" s="19" t="str">
        <f>IF(AND(R399&lt;&gt;"",NOT(ISERROR(R399))),R399,IF(P399&lt;&gt;"",IF(NOT(ISERROR(VLOOKUP(P399,'ESO Dungeon constants'!$D$3:$H$9999,5,FALSE))),VLOOKUP(P399,'ESO Dungeon constants'!$D$3:$I$9999,6,FALSE),VLOOKUP(P399,'ESO zone constants'!$H$2:$K$9984,4,FALSE)),""))</f>
        <v>DLC_SCALEBREAKER</v>
      </c>
      <c r="T399" s="3" t="str">
        <f>IF(S399&lt;&gt;"",VLOOKUP(S399,'LibSets constants'!$B$4:$C$1000,2,FALSE),"")</f>
        <v>Scalebraker</v>
      </c>
      <c r="V399" s="41" t="str">
        <f>IF(U399&lt;&gt;"",IF(U399&lt;&gt;"LIBSETS_DROP_MECHANIC_MONSTER_NAME",VLOOKUP(U399,'LibSets constants'!$I$4:$L$1000,3,FALSE),""),"")</f>
        <v/>
      </c>
      <c r="W399" s="41" t="str">
        <f>IF(U399&lt;&gt;"",IF(U399&lt;&gt;"LIBSETS_DROP_MECHANIC_MONSTER_NAME",VLOOKUP(U399,'LibSets constants'!$I$4:$L$1000,4,FALSE),""),"")</f>
        <v/>
      </c>
      <c r="X399" s="3" t="str">
        <f>IF(G399&lt;&gt;"LIBSETS_SETTYPE_BATTLEGROUND",IF(G399&lt;&gt;"LIBSETS_SETTYPE_SPECIAL",IF(Y399&lt;&gt;"",VLOOKUP(Y399,'ESO zone constants'!$D$2:$H$4950,5,FALSE),""),""),"")</f>
        <v/>
      </c>
      <c r="Z399" s="42"/>
      <c r="AA399" s="41" t="str">
        <f>IF(Z399&lt;&gt;"",IF(Z399&lt;&gt;"LIBSETS_DROP_MECHANIC_MONSTER_NAME",VLOOKUP(Z399,'LibSets constants'!$I$4:$L$1000,3,FALSE),""),"")</f>
        <v/>
      </c>
      <c r="AB399" s="41" t="str">
        <f>IF(Z399&lt;&gt;"",IF(Z399&lt;&gt;"LIBSETS_DROP_MECHANIC_MONSTER_NAME",VLOOKUP(Z399,'LibSets constants'!$I$4:$L$1000,4,FALSE),""),"")</f>
        <v/>
      </c>
      <c r="AC399" s="3" t="str">
        <f>IF(G399&lt;&gt;"LIBSETS_SETTYPE_BATTLEGROUND",IF(G399&lt;&gt;"LIBSETS_SETTYPE_SPECIAL",IF(AD399&lt;&gt;"",VLOOKUP(AD399,'ESO zone constants'!$D$2:$H$4950,5,FALSE),""),""),"")</f>
        <v/>
      </c>
      <c r="AE399" s="42"/>
      <c r="AF399" s="41" t="str">
        <f>IF(AE399&lt;&gt;"",IF(AE399&lt;&gt;"LIBSETS_DROP_MECHANIC_MONSTER_NAME",VLOOKUP(AE399,'LibSets constants'!$I$4:$L$1000,3,FALSE),""),"")</f>
        <v/>
      </c>
      <c r="AG399" s="41" t="str">
        <f>IF(AE399&lt;&gt;"",IF(AE399&lt;&gt;"LIBSETS_DROP_MECHANIC_MONSTER_NAME",VLOOKUP(AE399,'LibSets constants'!$I$4:$L$1000,4,FALSE),""),"")</f>
        <v/>
      </c>
      <c r="AH399" s="3" t="str">
        <f>IF(G399&lt;&gt;"LIBSETS_SETTYPE_BATTLEGROUND",IF(G399&lt;&gt;"LIBSETS_SETTYPE_SPECIAL",IF(AI399&lt;&gt;"",VLOOKUP(AI399,'ESO zone constants'!$D$2:$H$4950,5,FALSE),""),""),"")</f>
        <v/>
      </c>
      <c r="AJ399" s="42"/>
      <c r="AK399" s="41" t="str">
        <f>IF(AJ399&lt;&gt;"",IF(AJ399&lt;&gt;"LIBSETS_DROP_MECHANIC_MONSTER_NAME",VLOOKUP(AJ399,'LibSets constants'!$I$4:$L$1000,3,FALSE),""),"")</f>
        <v/>
      </c>
      <c r="AL399" s="41" t="str">
        <f>IF(AJ399&lt;&gt;"",IF(AJ399&lt;&gt;"LIBSETS_DROP_MECHANIC_MONSTER_NAME",VLOOKUP(AJ399,'LibSets constants'!$I$4:$L$1000,4,FALSE),""),"")</f>
        <v/>
      </c>
      <c r="AM399" s="3" t="str">
        <f>IF(G399&lt;&gt;"LIBSETS_SETTYPE_BATTLEGROUND",IF(G399&lt;&gt;"LIBSETS_SETTYPE_SPECIAL",IF(AN399&lt;&gt;"",VLOOKUP(AN399,'ESO zone constants'!$D$2:$H$4950,5,FALSE),""),""),"")</f>
        <v/>
      </c>
      <c r="AO399" s="42"/>
      <c r="AP399" s="41" t="str">
        <f>IF(AO399&lt;&gt;"",IF(AO399&lt;&gt;"LIBSETS_DROP_MECHANIC_MONSTER_NAME",VLOOKUP(AO399,'LibSets constants'!$I$4:$L$1000,3,FALSE),""),"")</f>
        <v/>
      </c>
      <c r="AQ399" s="41" t="str">
        <f>IF(AO399&lt;&gt;"",IF(AO399&lt;&gt;"LIBSETS_DROP_MECHANIC_MONSTER_NAME",VLOOKUP(AO399,'LibSets constants'!$I$4:$L$1000,4,FALSE),""),"")</f>
        <v/>
      </c>
      <c r="AR399" s="3" t="str">
        <f>IF(G399&lt;&gt;"LIBSETS_SETTYPE_BATTLEGROUND",IF(G399&lt;&gt;"LIBSETS_SETTYPE_SPECIAL",IF(AS399&lt;&gt;"",VLOOKUP(AS399,'ESO zone constants'!$D$2:$H$4950,5,FALSE),""),""),"")</f>
        <v/>
      </c>
      <c r="AT399" s="42"/>
      <c r="AU399" s="41" t="str">
        <f>IF(AT399&lt;&gt;"",IF(AT399&lt;&gt;"LIBSETS_DROP_MECHANIC_MONSTER_NAME",VLOOKUP(AT399,'LibSets constants'!$I$4:$L$1000,3,FALSE),""),"")</f>
        <v/>
      </c>
      <c r="AV399" s="41" t="str">
        <f>IF(AT399&lt;&gt;"",IF(AT399&lt;&gt;"LIBSETS_DROP_MECHANIC_MONSTER_NAME",VLOOKUP(AT399,'LibSets constants'!$I$4:$L$1000,4,FALSE),""),"")</f>
        <v/>
      </c>
      <c r="AW399" s="21" t="str">
        <f t="shared" si="37"/>
        <v>[453] = {wayshrines={-1,-1,-1,}, dlcId=DLC_SCALEBREAKER</v>
      </c>
      <c r="AX399" s="21" t="str">
        <f t="shared" si="38"/>
        <v>, zoneIds={1122}, veteran=false</v>
      </c>
      <c r="AY399" s="21" t="str">
        <f t="shared" si="39"/>
        <v>, setType=LIBSETS_SETTYPE_DUNGEON</v>
      </c>
      <c r="AZ399" s="21" t="str">
        <f t="shared" si="40"/>
        <v>},</v>
      </c>
      <c r="BA399" s="21" t="str">
        <f t="shared" si="41"/>
        <v xml:space="preserve"> --Dro'Zakar's Claws / Dro'Zakars Krallen   [Moongrave Fane]</v>
      </c>
    </row>
    <row r="400" spans="1:53" x14ac:dyDescent="0.25">
      <c r="A400" s="5">
        <v>454</v>
      </c>
      <c r="B400" t="s">
        <v>1681</v>
      </c>
      <c r="C400" t="s">
        <v>1680</v>
      </c>
      <c r="D400" s="3">
        <f t="shared" si="36"/>
        <v>454</v>
      </c>
      <c r="G400" s="3" t="s">
        <v>1652</v>
      </c>
      <c r="I400" t="s">
        <v>97</v>
      </c>
      <c r="J400" t="s">
        <v>97</v>
      </c>
      <c r="K400">
        <v>-1</v>
      </c>
      <c r="L400">
        <v>-1</v>
      </c>
      <c r="M400">
        <v>-1</v>
      </c>
      <c r="N400">
        <v>0</v>
      </c>
      <c r="O400" s="70" t="s">
        <v>1661</v>
      </c>
      <c r="P400" s="3">
        <f>IF(AND(G400&lt;&gt;"LIBSETS_SETTYPE_BATTLEGROUND",G400&lt;&gt;"LIBSETS_SETTYPE_SPECIAL",G400&lt;&gt;"LIBSETS_SETTYPE_MYTHIC"), IF(Q400&lt;&gt;"",VLOOKUP(Q400,'ESO zone constants'!$D$2:$H$4950,5,FALSE),""),"")</f>
        <v>1122</v>
      </c>
      <c r="Q400" t="str">
        <f>IF(OR(K400="",K400&lt;=0,ISERROR(K400)),IF(AND(O400&lt;&gt;"",NOT(ISERROR(O400))),O400, ""),VLOOKUP(K400,'ESO wayshrine node constants'!$A$3:$D$10003,4,FALSE))</f>
        <v>Moongrave Fane</v>
      </c>
      <c r="S400" s="19" t="str">
        <f>IF(AND(R400&lt;&gt;"",NOT(ISERROR(R400))),R400,IF(P400&lt;&gt;"",IF(NOT(ISERROR(VLOOKUP(P400,'ESO Dungeon constants'!$D$3:$H$9999,5,FALSE))),VLOOKUP(P400,'ESO Dungeon constants'!$D$3:$I$9999,6,FALSE),VLOOKUP(P400,'ESO zone constants'!$H$2:$K$9984,4,FALSE)),""))</f>
        <v>DLC_SCALEBREAKER</v>
      </c>
      <c r="T400" s="3" t="str">
        <f>IF(S400&lt;&gt;"",VLOOKUP(S400,'LibSets constants'!$B$4:$C$1000,2,FALSE),"")</f>
        <v>Scalebraker</v>
      </c>
      <c r="V400" s="41" t="str">
        <f>IF(U400&lt;&gt;"",IF(U400&lt;&gt;"LIBSETS_DROP_MECHANIC_MONSTER_NAME",VLOOKUP(U400,'LibSets constants'!$I$4:$L$1000,3,FALSE),""),"")</f>
        <v/>
      </c>
      <c r="W400" s="41" t="str">
        <f>IF(U400&lt;&gt;"",IF(U400&lt;&gt;"LIBSETS_DROP_MECHANIC_MONSTER_NAME",VLOOKUP(U400,'LibSets constants'!$I$4:$L$1000,4,FALSE),""),"")</f>
        <v/>
      </c>
      <c r="X400" s="3" t="str">
        <f>IF(G400&lt;&gt;"LIBSETS_SETTYPE_BATTLEGROUND",IF(G400&lt;&gt;"LIBSETS_SETTYPE_SPECIAL",IF(Y400&lt;&gt;"",VLOOKUP(Y400,'ESO zone constants'!$D$2:$H$4950,5,FALSE),""),""),"")</f>
        <v/>
      </c>
      <c r="Z400" s="42"/>
      <c r="AA400" s="41" t="str">
        <f>IF(Z400&lt;&gt;"",IF(Z400&lt;&gt;"LIBSETS_DROP_MECHANIC_MONSTER_NAME",VLOOKUP(Z400,'LibSets constants'!$I$4:$L$1000,3,FALSE),""),"")</f>
        <v/>
      </c>
      <c r="AB400" s="41" t="str">
        <f>IF(Z400&lt;&gt;"",IF(Z400&lt;&gt;"LIBSETS_DROP_MECHANIC_MONSTER_NAME",VLOOKUP(Z400,'LibSets constants'!$I$4:$L$1000,4,FALSE),""),"")</f>
        <v/>
      </c>
      <c r="AC400" s="3" t="str">
        <f>IF(G400&lt;&gt;"LIBSETS_SETTYPE_BATTLEGROUND",IF(G400&lt;&gt;"LIBSETS_SETTYPE_SPECIAL",IF(AD400&lt;&gt;"",VLOOKUP(AD400,'ESO zone constants'!$D$2:$H$4950,5,FALSE),""),""),"")</f>
        <v/>
      </c>
      <c r="AE400" s="42"/>
      <c r="AF400" s="41" t="str">
        <f>IF(AE400&lt;&gt;"",IF(AE400&lt;&gt;"LIBSETS_DROP_MECHANIC_MONSTER_NAME",VLOOKUP(AE400,'LibSets constants'!$I$4:$L$1000,3,FALSE),""),"")</f>
        <v/>
      </c>
      <c r="AG400" s="41" t="str">
        <f>IF(AE400&lt;&gt;"",IF(AE400&lt;&gt;"LIBSETS_DROP_MECHANIC_MONSTER_NAME",VLOOKUP(AE400,'LibSets constants'!$I$4:$L$1000,4,FALSE),""),"")</f>
        <v/>
      </c>
      <c r="AH400" s="3" t="str">
        <f>IF(G400&lt;&gt;"LIBSETS_SETTYPE_BATTLEGROUND",IF(G400&lt;&gt;"LIBSETS_SETTYPE_SPECIAL",IF(AI400&lt;&gt;"",VLOOKUP(AI400,'ESO zone constants'!$D$2:$H$4950,5,FALSE),""),""),"")</f>
        <v/>
      </c>
      <c r="AJ400" s="42"/>
      <c r="AK400" s="41" t="str">
        <f>IF(AJ400&lt;&gt;"",IF(AJ400&lt;&gt;"LIBSETS_DROP_MECHANIC_MONSTER_NAME",VLOOKUP(AJ400,'LibSets constants'!$I$4:$L$1000,3,FALSE),""),"")</f>
        <v/>
      </c>
      <c r="AL400" s="41" t="str">
        <f>IF(AJ400&lt;&gt;"",IF(AJ400&lt;&gt;"LIBSETS_DROP_MECHANIC_MONSTER_NAME",VLOOKUP(AJ400,'LibSets constants'!$I$4:$L$1000,4,FALSE),""),"")</f>
        <v/>
      </c>
      <c r="AM400" s="3" t="str">
        <f>IF(G400&lt;&gt;"LIBSETS_SETTYPE_BATTLEGROUND",IF(G400&lt;&gt;"LIBSETS_SETTYPE_SPECIAL",IF(AN400&lt;&gt;"",VLOOKUP(AN400,'ESO zone constants'!$D$2:$H$4950,5,FALSE),""),""),"")</f>
        <v/>
      </c>
      <c r="AO400" s="42"/>
      <c r="AP400" s="41" t="str">
        <f>IF(AO400&lt;&gt;"",IF(AO400&lt;&gt;"LIBSETS_DROP_MECHANIC_MONSTER_NAME",VLOOKUP(AO400,'LibSets constants'!$I$4:$L$1000,3,FALSE),""),"")</f>
        <v/>
      </c>
      <c r="AQ400" s="41" t="str">
        <f>IF(AO400&lt;&gt;"",IF(AO400&lt;&gt;"LIBSETS_DROP_MECHANIC_MONSTER_NAME",VLOOKUP(AO400,'LibSets constants'!$I$4:$L$1000,4,FALSE),""),"")</f>
        <v/>
      </c>
      <c r="AR400" s="3" t="str">
        <f>IF(G400&lt;&gt;"LIBSETS_SETTYPE_BATTLEGROUND",IF(G400&lt;&gt;"LIBSETS_SETTYPE_SPECIAL",IF(AS400&lt;&gt;"",VLOOKUP(AS400,'ESO zone constants'!$D$2:$H$4950,5,FALSE),""),""),"")</f>
        <v/>
      </c>
      <c r="AT400" s="42"/>
      <c r="AU400" s="41" t="str">
        <f>IF(AT400&lt;&gt;"",IF(AT400&lt;&gt;"LIBSETS_DROP_MECHANIC_MONSTER_NAME",VLOOKUP(AT400,'LibSets constants'!$I$4:$L$1000,3,FALSE),""),"")</f>
        <v/>
      </c>
      <c r="AV400" s="41" t="str">
        <f>IF(AT400&lt;&gt;"",IF(AT400&lt;&gt;"LIBSETS_DROP_MECHANIC_MONSTER_NAME",VLOOKUP(AT400,'LibSets constants'!$I$4:$L$1000,4,FALSE),""),"")</f>
        <v/>
      </c>
      <c r="AW400" s="21" t="str">
        <f t="shared" si="37"/>
        <v>[454] = {wayshrines={-1,-1,-1,}, dlcId=DLC_SCALEBREAKER</v>
      </c>
      <c r="AX400" s="21" t="str">
        <f t="shared" si="38"/>
        <v>, zoneIds={1122}, veteran=false</v>
      </c>
      <c r="AY400" s="21" t="str">
        <f t="shared" si="39"/>
        <v>, setType=LIBSETS_SETTYPE_DUNGEON</v>
      </c>
      <c r="AZ400" s="21" t="str">
        <f t="shared" si="40"/>
        <v>},</v>
      </c>
      <c r="BA400" s="21" t="str">
        <f t="shared" si="41"/>
        <v xml:space="preserve"> --Renald's Resolve / Renalds Entschlossenheit   [Moongrave Fane]</v>
      </c>
    </row>
    <row r="401" spans="1:53" x14ac:dyDescent="0.25">
      <c r="A401" s="5">
        <v>455</v>
      </c>
      <c r="B401" t="s">
        <v>1683</v>
      </c>
      <c r="C401" t="s">
        <v>1682</v>
      </c>
      <c r="D401" s="3">
        <f t="shared" si="36"/>
        <v>455</v>
      </c>
      <c r="G401" s="3" t="s">
        <v>1652</v>
      </c>
      <c r="I401" t="s">
        <v>97</v>
      </c>
      <c r="J401" t="s">
        <v>97</v>
      </c>
      <c r="K401">
        <v>-1</v>
      </c>
      <c r="L401">
        <v>-1</v>
      </c>
      <c r="M401">
        <v>-1</v>
      </c>
      <c r="N401">
        <v>0</v>
      </c>
      <c r="O401" s="70" t="s">
        <v>1662</v>
      </c>
      <c r="P401" s="3">
        <f>IF(AND(G401&lt;&gt;"LIBSETS_SETTYPE_BATTLEGROUND",G401&lt;&gt;"LIBSETS_SETTYPE_SPECIAL",G401&lt;&gt;"LIBSETS_SETTYPE_MYTHIC"), IF(Q401&lt;&gt;"",VLOOKUP(Q401,'ESO zone constants'!$D$2:$H$4950,5,FALSE),""),"")</f>
        <v>1123</v>
      </c>
      <c r="Q401" t="str">
        <f>IF(OR(K401="",K401&lt;=0,ISERROR(K401)),IF(AND(O401&lt;&gt;"",NOT(ISERROR(O401))),O401, ""),VLOOKUP(K401,'ESO wayshrine node constants'!$A$3:$D$10003,4,FALSE))</f>
        <v>Lair of Maarselok</v>
      </c>
      <c r="S401" s="19" t="str">
        <f>IF(AND(R401&lt;&gt;"",NOT(ISERROR(R401))),R401,IF(P401&lt;&gt;"",IF(NOT(ISERROR(VLOOKUP(P401,'ESO Dungeon constants'!$D$3:$H$9999,5,FALSE))),VLOOKUP(P401,'ESO Dungeon constants'!$D$3:$I$9999,6,FALSE),VLOOKUP(P401,'ESO zone constants'!$H$2:$K$9984,4,FALSE)),""))</f>
        <v>DLC_SCALEBREAKER</v>
      </c>
      <c r="T401" s="3" t="str">
        <f>IF(S401&lt;&gt;"",VLOOKUP(S401,'LibSets constants'!$B$4:$C$1000,2,FALSE),"")</f>
        <v>Scalebraker</v>
      </c>
      <c r="V401" s="41" t="str">
        <f>IF(U401&lt;&gt;"",IF(U401&lt;&gt;"LIBSETS_DROP_MECHANIC_MONSTER_NAME",VLOOKUP(U401,'LibSets constants'!$I$4:$L$1000,3,FALSE),""),"")</f>
        <v/>
      </c>
      <c r="W401" s="41" t="str">
        <f>IF(U401&lt;&gt;"",IF(U401&lt;&gt;"LIBSETS_DROP_MECHANIC_MONSTER_NAME",VLOOKUP(U401,'LibSets constants'!$I$4:$L$1000,4,FALSE),""),"")</f>
        <v/>
      </c>
      <c r="X401" s="3" t="str">
        <f>IF(G401&lt;&gt;"LIBSETS_SETTYPE_BATTLEGROUND",IF(G401&lt;&gt;"LIBSETS_SETTYPE_SPECIAL",IF(Y401&lt;&gt;"",VLOOKUP(Y401,'ESO zone constants'!$D$2:$H$4950,5,FALSE),""),""),"")</f>
        <v/>
      </c>
      <c r="Z401" s="42"/>
      <c r="AA401" s="41" t="str">
        <f>IF(Z401&lt;&gt;"",IF(Z401&lt;&gt;"LIBSETS_DROP_MECHANIC_MONSTER_NAME",VLOOKUP(Z401,'LibSets constants'!$I$4:$L$1000,3,FALSE),""),"")</f>
        <v/>
      </c>
      <c r="AB401" s="41" t="str">
        <f>IF(Z401&lt;&gt;"",IF(Z401&lt;&gt;"LIBSETS_DROP_MECHANIC_MONSTER_NAME",VLOOKUP(Z401,'LibSets constants'!$I$4:$L$1000,4,FALSE),""),"")</f>
        <v/>
      </c>
      <c r="AC401" s="3" t="str">
        <f>IF(G401&lt;&gt;"LIBSETS_SETTYPE_BATTLEGROUND",IF(G401&lt;&gt;"LIBSETS_SETTYPE_SPECIAL",IF(AD401&lt;&gt;"",VLOOKUP(AD401,'ESO zone constants'!$D$2:$H$4950,5,FALSE),""),""),"")</f>
        <v/>
      </c>
      <c r="AE401" s="42"/>
      <c r="AF401" s="41" t="str">
        <f>IF(AE401&lt;&gt;"",IF(AE401&lt;&gt;"LIBSETS_DROP_MECHANIC_MONSTER_NAME",VLOOKUP(AE401,'LibSets constants'!$I$4:$L$1000,3,FALSE),""),"")</f>
        <v/>
      </c>
      <c r="AG401" s="41" t="str">
        <f>IF(AE401&lt;&gt;"",IF(AE401&lt;&gt;"LIBSETS_DROP_MECHANIC_MONSTER_NAME",VLOOKUP(AE401,'LibSets constants'!$I$4:$L$1000,4,FALSE),""),"")</f>
        <v/>
      </c>
      <c r="AH401" s="3" t="str">
        <f>IF(G401&lt;&gt;"LIBSETS_SETTYPE_BATTLEGROUND",IF(G401&lt;&gt;"LIBSETS_SETTYPE_SPECIAL",IF(AI401&lt;&gt;"",VLOOKUP(AI401,'ESO zone constants'!$D$2:$H$4950,5,FALSE),""),""),"")</f>
        <v/>
      </c>
      <c r="AJ401" s="42"/>
      <c r="AK401" s="41" t="str">
        <f>IF(AJ401&lt;&gt;"",IF(AJ401&lt;&gt;"LIBSETS_DROP_MECHANIC_MONSTER_NAME",VLOOKUP(AJ401,'LibSets constants'!$I$4:$L$1000,3,FALSE),""),"")</f>
        <v/>
      </c>
      <c r="AL401" s="41" t="str">
        <f>IF(AJ401&lt;&gt;"",IF(AJ401&lt;&gt;"LIBSETS_DROP_MECHANIC_MONSTER_NAME",VLOOKUP(AJ401,'LibSets constants'!$I$4:$L$1000,4,FALSE),""),"")</f>
        <v/>
      </c>
      <c r="AM401" s="3" t="str">
        <f>IF(G401&lt;&gt;"LIBSETS_SETTYPE_BATTLEGROUND",IF(G401&lt;&gt;"LIBSETS_SETTYPE_SPECIAL",IF(AN401&lt;&gt;"",VLOOKUP(AN401,'ESO zone constants'!$D$2:$H$4950,5,FALSE),""),""),"")</f>
        <v/>
      </c>
      <c r="AO401" s="42"/>
      <c r="AP401" s="41" t="str">
        <f>IF(AO401&lt;&gt;"",IF(AO401&lt;&gt;"LIBSETS_DROP_MECHANIC_MONSTER_NAME",VLOOKUP(AO401,'LibSets constants'!$I$4:$L$1000,3,FALSE),""),"")</f>
        <v/>
      </c>
      <c r="AQ401" s="41" t="str">
        <f>IF(AO401&lt;&gt;"",IF(AO401&lt;&gt;"LIBSETS_DROP_MECHANIC_MONSTER_NAME",VLOOKUP(AO401,'LibSets constants'!$I$4:$L$1000,4,FALSE),""),"")</f>
        <v/>
      </c>
      <c r="AR401" s="3" t="str">
        <f>IF(G401&lt;&gt;"LIBSETS_SETTYPE_BATTLEGROUND",IF(G401&lt;&gt;"LIBSETS_SETTYPE_SPECIAL",IF(AS401&lt;&gt;"",VLOOKUP(AS401,'ESO zone constants'!$D$2:$H$4950,5,FALSE),""),""),"")</f>
        <v/>
      </c>
      <c r="AT401" s="42"/>
      <c r="AU401" s="41" t="str">
        <f>IF(AT401&lt;&gt;"",IF(AT401&lt;&gt;"LIBSETS_DROP_MECHANIC_MONSTER_NAME",VLOOKUP(AT401,'LibSets constants'!$I$4:$L$1000,3,FALSE),""),"")</f>
        <v/>
      </c>
      <c r="AV401" s="41" t="str">
        <f>IF(AT401&lt;&gt;"",IF(AT401&lt;&gt;"LIBSETS_DROP_MECHANIC_MONSTER_NAME",VLOOKUP(AT401,'LibSets constants'!$I$4:$L$1000,4,FALSE),""),"")</f>
        <v/>
      </c>
      <c r="AW401" s="21" t="str">
        <f t="shared" si="37"/>
        <v>[455] = {wayshrines={-1,-1,-1,}, dlcId=DLC_SCALEBREAKER</v>
      </c>
      <c r="AX401" s="21" t="str">
        <f t="shared" si="38"/>
        <v>, zoneIds={1123}, veteran=false</v>
      </c>
      <c r="AY401" s="21" t="str">
        <f t="shared" si="39"/>
        <v>, setType=LIBSETS_SETTYPE_DUNGEON</v>
      </c>
      <c r="AZ401" s="21" t="str">
        <f t="shared" si="40"/>
        <v>},</v>
      </c>
      <c r="BA401" s="21" t="str">
        <f t="shared" si="41"/>
        <v xml:space="preserve"> --Z'en's Redress / Z'ens Wiedergutmachung   [Lair of Maarselok]</v>
      </c>
    </row>
    <row r="402" spans="1:53" x14ac:dyDescent="0.25">
      <c r="A402" s="5">
        <v>456</v>
      </c>
      <c r="B402" t="s">
        <v>1685</v>
      </c>
      <c r="C402" t="s">
        <v>1684</v>
      </c>
      <c r="D402" s="3">
        <f t="shared" si="36"/>
        <v>456</v>
      </c>
      <c r="G402" s="3" t="s">
        <v>1652</v>
      </c>
      <c r="I402" t="s">
        <v>97</v>
      </c>
      <c r="J402" t="s">
        <v>97</v>
      </c>
      <c r="K402">
        <v>-1</v>
      </c>
      <c r="L402">
        <v>-1</v>
      </c>
      <c r="M402">
        <v>-1</v>
      </c>
      <c r="N402">
        <v>0</v>
      </c>
      <c r="O402" s="70" t="s">
        <v>1662</v>
      </c>
      <c r="P402" s="3">
        <f>IF(AND(G402&lt;&gt;"LIBSETS_SETTYPE_BATTLEGROUND",G402&lt;&gt;"LIBSETS_SETTYPE_SPECIAL",G402&lt;&gt;"LIBSETS_SETTYPE_MYTHIC"), IF(Q402&lt;&gt;"",VLOOKUP(Q402,'ESO zone constants'!$D$2:$H$4950,5,FALSE),""),"")</f>
        <v>1123</v>
      </c>
      <c r="Q402" t="str">
        <f>IF(OR(K402="",K402&lt;=0,ISERROR(K402)),IF(AND(O402&lt;&gt;"",NOT(ISERROR(O402))),O402, ""),VLOOKUP(K402,'ESO wayshrine node constants'!$A$3:$D$10003,4,FALSE))</f>
        <v>Lair of Maarselok</v>
      </c>
      <c r="S402" s="19" t="str">
        <f>IF(AND(R402&lt;&gt;"",NOT(ISERROR(R402))),R402,IF(P402&lt;&gt;"",IF(NOT(ISERROR(VLOOKUP(P402,'ESO Dungeon constants'!$D$3:$H$9999,5,FALSE))),VLOOKUP(P402,'ESO Dungeon constants'!$D$3:$I$9999,6,FALSE),VLOOKUP(P402,'ESO zone constants'!$H$2:$K$9984,4,FALSE)),""))</f>
        <v>DLC_SCALEBREAKER</v>
      </c>
      <c r="T402" s="3" t="str">
        <f>IF(S402&lt;&gt;"",VLOOKUP(S402,'LibSets constants'!$B$4:$C$1000,2,FALSE),"")</f>
        <v>Scalebraker</v>
      </c>
      <c r="V402" s="41" t="str">
        <f>IF(U402&lt;&gt;"",IF(U402&lt;&gt;"LIBSETS_DROP_MECHANIC_MONSTER_NAME",VLOOKUP(U402,'LibSets constants'!$I$4:$L$1000,3,FALSE),""),"")</f>
        <v/>
      </c>
      <c r="W402" s="41" t="str">
        <f>IF(U402&lt;&gt;"",IF(U402&lt;&gt;"LIBSETS_DROP_MECHANIC_MONSTER_NAME",VLOOKUP(U402,'LibSets constants'!$I$4:$L$1000,4,FALSE),""),"")</f>
        <v/>
      </c>
      <c r="X402" s="3" t="str">
        <f>IF(G402&lt;&gt;"LIBSETS_SETTYPE_BATTLEGROUND",IF(G402&lt;&gt;"LIBSETS_SETTYPE_SPECIAL",IF(Y402&lt;&gt;"",VLOOKUP(Y402,'ESO zone constants'!$D$2:$H$4950,5,FALSE),""),""),"")</f>
        <v/>
      </c>
      <c r="Z402" s="42"/>
      <c r="AA402" s="41" t="str">
        <f>IF(Z402&lt;&gt;"",IF(Z402&lt;&gt;"LIBSETS_DROP_MECHANIC_MONSTER_NAME",VLOOKUP(Z402,'LibSets constants'!$I$4:$L$1000,3,FALSE),""),"")</f>
        <v/>
      </c>
      <c r="AB402" s="41" t="str">
        <f>IF(Z402&lt;&gt;"",IF(Z402&lt;&gt;"LIBSETS_DROP_MECHANIC_MONSTER_NAME",VLOOKUP(Z402,'LibSets constants'!$I$4:$L$1000,4,FALSE),""),"")</f>
        <v/>
      </c>
      <c r="AC402" s="3" t="str">
        <f>IF(G402&lt;&gt;"LIBSETS_SETTYPE_BATTLEGROUND",IF(G402&lt;&gt;"LIBSETS_SETTYPE_SPECIAL",IF(AD402&lt;&gt;"",VLOOKUP(AD402,'ESO zone constants'!$D$2:$H$4950,5,FALSE),""),""),"")</f>
        <v/>
      </c>
      <c r="AE402" s="42"/>
      <c r="AF402" s="41" t="str">
        <f>IF(AE402&lt;&gt;"",IF(AE402&lt;&gt;"LIBSETS_DROP_MECHANIC_MONSTER_NAME",VLOOKUP(AE402,'LibSets constants'!$I$4:$L$1000,3,FALSE),""),"")</f>
        <v/>
      </c>
      <c r="AG402" s="41" t="str">
        <f>IF(AE402&lt;&gt;"",IF(AE402&lt;&gt;"LIBSETS_DROP_MECHANIC_MONSTER_NAME",VLOOKUP(AE402,'LibSets constants'!$I$4:$L$1000,4,FALSE),""),"")</f>
        <v/>
      </c>
      <c r="AH402" s="3" t="str">
        <f>IF(G402&lt;&gt;"LIBSETS_SETTYPE_BATTLEGROUND",IF(G402&lt;&gt;"LIBSETS_SETTYPE_SPECIAL",IF(AI402&lt;&gt;"",VLOOKUP(AI402,'ESO zone constants'!$D$2:$H$4950,5,FALSE),""),""),"")</f>
        <v/>
      </c>
      <c r="AJ402" s="42"/>
      <c r="AK402" s="41" t="str">
        <f>IF(AJ402&lt;&gt;"",IF(AJ402&lt;&gt;"LIBSETS_DROP_MECHANIC_MONSTER_NAME",VLOOKUP(AJ402,'LibSets constants'!$I$4:$L$1000,3,FALSE),""),"")</f>
        <v/>
      </c>
      <c r="AL402" s="41" t="str">
        <f>IF(AJ402&lt;&gt;"",IF(AJ402&lt;&gt;"LIBSETS_DROP_MECHANIC_MONSTER_NAME",VLOOKUP(AJ402,'LibSets constants'!$I$4:$L$1000,4,FALSE),""),"")</f>
        <v/>
      </c>
      <c r="AM402" s="3" t="str">
        <f>IF(G402&lt;&gt;"LIBSETS_SETTYPE_BATTLEGROUND",IF(G402&lt;&gt;"LIBSETS_SETTYPE_SPECIAL",IF(AN402&lt;&gt;"",VLOOKUP(AN402,'ESO zone constants'!$D$2:$H$4950,5,FALSE),""),""),"")</f>
        <v/>
      </c>
      <c r="AO402" s="42"/>
      <c r="AP402" s="41" t="str">
        <f>IF(AO402&lt;&gt;"",IF(AO402&lt;&gt;"LIBSETS_DROP_MECHANIC_MONSTER_NAME",VLOOKUP(AO402,'LibSets constants'!$I$4:$L$1000,3,FALSE),""),"")</f>
        <v/>
      </c>
      <c r="AQ402" s="41" t="str">
        <f>IF(AO402&lt;&gt;"",IF(AO402&lt;&gt;"LIBSETS_DROP_MECHANIC_MONSTER_NAME",VLOOKUP(AO402,'LibSets constants'!$I$4:$L$1000,4,FALSE),""),"")</f>
        <v/>
      </c>
      <c r="AR402" s="3" t="str">
        <f>IF(G402&lt;&gt;"LIBSETS_SETTYPE_BATTLEGROUND",IF(G402&lt;&gt;"LIBSETS_SETTYPE_SPECIAL",IF(AS402&lt;&gt;"",VLOOKUP(AS402,'ESO zone constants'!$D$2:$H$4950,5,FALSE),""),""),"")</f>
        <v/>
      </c>
      <c r="AT402" s="42"/>
      <c r="AU402" s="41" t="str">
        <f>IF(AT402&lt;&gt;"",IF(AT402&lt;&gt;"LIBSETS_DROP_MECHANIC_MONSTER_NAME",VLOOKUP(AT402,'LibSets constants'!$I$4:$L$1000,3,FALSE),""),"")</f>
        <v/>
      </c>
      <c r="AV402" s="41" t="str">
        <f>IF(AT402&lt;&gt;"",IF(AT402&lt;&gt;"LIBSETS_DROP_MECHANIC_MONSTER_NAME",VLOOKUP(AT402,'LibSets constants'!$I$4:$L$1000,4,FALSE),""),"")</f>
        <v/>
      </c>
      <c r="AW402" s="21" t="str">
        <f t="shared" si="37"/>
        <v>[456] = {wayshrines={-1,-1,-1,}, dlcId=DLC_SCALEBREAKER</v>
      </c>
      <c r="AX402" s="21" t="str">
        <f t="shared" si="38"/>
        <v>, zoneIds={1123}, veteran=false</v>
      </c>
      <c r="AY402" s="21" t="str">
        <f t="shared" si="39"/>
        <v>, setType=LIBSETS_SETTYPE_DUNGEON</v>
      </c>
      <c r="AZ402" s="21" t="str">
        <f t="shared" si="40"/>
        <v>},</v>
      </c>
      <c r="BA402" s="21" t="str">
        <f t="shared" si="41"/>
        <v xml:space="preserve"> --Azureblight Reaper / Azurfäuleschnitter   [Lair of Maarselok]</v>
      </c>
    </row>
    <row r="403" spans="1:53" x14ac:dyDescent="0.25">
      <c r="A403" s="5">
        <v>457</v>
      </c>
      <c r="B403" t="s">
        <v>1687</v>
      </c>
      <c r="C403" t="s">
        <v>1686</v>
      </c>
      <c r="D403" s="3">
        <f t="shared" si="36"/>
        <v>457</v>
      </c>
      <c r="G403" s="3" t="s">
        <v>1652</v>
      </c>
      <c r="I403" t="s">
        <v>97</v>
      </c>
      <c r="J403" t="s">
        <v>97</v>
      </c>
      <c r="K403">
        <v>-1</v>
      </c>
      <c r="L403">
        <v>-1</v>
      </c>
      <c r="M403">
        <v>-1</v>
      </c>
      <c r="N403">
        <v>0</v>
      </c>
      <c r="O403" s="70" t="s">
        <v>1662</v>
      </c>
      <c r="P403" s="3">
        <f>IF(AND(G403&lt;&gt;"LIBSETS_SETTYPE_BATTLEGROUND",G403&lt;&gt;"LIBSETS_SETTYPE_SPECIAL",G403&lt;&gt;"LIBSETS_SETTYPE_MYTHIC"), IF(Q403&lt;&gt;"",VLOOKUP(Q403,'ESO zone constants'!$D$2:$H$4950,5,FALSE),""),"")</f>
        <v>1123</v>
      </c>
      <c r="Q403" t="str">
        <f>IF(OR(K403="",K403&lt;=0,ISERROR(K403)),IF(AND(O403&lt;&gt;"",NOT(ISERROR(O403))),O403, ""),VLOOKUP(K403,'ESO wayshrine node constants'!$A$3:$D$10003,4,FALSE))</f>
        <v>Lair of Maarselok</v>
      </c>
      <c r="S403" s="19" t="str">
        <f>IF(AND(R403&lt;&gt;"",NOT(ISERROR(R403))),R403,IF(P403&lt;&gt;"",IF(NOT(ISERROR(VLOOKUP(P403,'ESO Dungeon constants'!$D$3:$H$9999,5,FALSE))),VLOOKUP(P403,'ESO Dungeon constants'!$D$3:$I$9999,6,FALSE),VLOOKUP(P403,'ESO zone constants'!$H$2:$K$9984,4,FALSE)),""))</f>
        <v>DLC_SCALEBREAKER</v>
      </c>
      <c r="T403" s="3" t="str">
        <f>IF(S403&lt;&gt;"",VLOOKUP(S403,'LibSets constants'!$B$4:$C$1000,2,FALSE),"")</f>
        <v>Scalebraker</v>
      </c>
      <c r="V403" s="41" t="str">
        <f>IF(U403&lt;&gt;"",IF(U403&lt;&gt;"LIBSETS_DROP_MECHANIC_MONSTER_NAME",VLOOKUP(U403,'LibSets constants'!$I$4:$L$1000,3,FALSE),""),"")</f>
        <v/>
      </c>
      <c r="W403" s="41" t="str">
        <f>IF(U403&lt;&gt;"",IF(U403&lt;&gt;"LIBSETS_DROP_MECHANIC_MONSTER_NAME",VLOOKUP(U403,'LibSets constants'!$I$4:$L$1000,4,FALSE),""),"")</f>
        <v/>
      </c>
      <c r="X403" s="3" t="str">
        <f>IF(G403&lt;&gt;"LIBSETS_SETTYPE_BATTLEGROUND",IF(G403&lt;&gt;"LIBSETS_SETTYPE_SPECIAL",IF(Y403&lt;&gt;"",VLOOKUP(Y403,'ESO zone constants'!$D$2:$H$4950,5,FALSE),""),""),"")</f>
        <v/>
      </c>
      <c r="Z403" s="42"/>
      <c r="AA403" s="41" t="str">
        <f>IF(Z403&lt;&gt;"",IF(Z403&lt;&gt;"LIBSETS_DROP_MECHANIC_MONSTER_NAME",VLOOKUP(Z403,'LibSets constants'!$I$4:$L$1000,3,FALSE),""),"")</f>
        <v/>
      </c>
      <c r="AB403" s="41" t="str">
        <f>IF(Z403&lt;&gt;"",IF(Z403&lt;&gt;"LIBSETS_DROP_MECHANIC_MONSTER_NAME",VLOOKUP(Z403,'LibSets constants'!$I$4:$L$1000,4,FALSE),""),"")</f>
        <v/>
      </c>
      <c r="AC403" s="3" t="str">
        <f>IF(G403&lt;&gt;"LIBSETS_SETTYPE_BATTLEGROUND",IF(G403&lt;&gt;"LIBSETS_SETTYPE_SPECIAL",IF(AD403&lt;&gt;"",VLOOKUP(AD403,'ESO zone constants'!$D$2:$H$4950,5,FALSE),""),""),"")</f>
        <v/>
      </c>
      <c r="AE403" s="42"/>
      <c r="AF403" s="41" t="str">
        <f>IF(AE403&lt;&gt;"",IF(AE403&lt;&gt;"LIBSETS_DROP_MECHANIC_MONSTER_NAME",VLOOKUP(AE403,'LibSets constants'!$I$4:$L$1000,3,FALSE),""),"")</f>
        <v/>
      </c>
      <c r="AG403" s="41" t="str">
        <f>IF(AE403&lt;&gt;"",IF(AE403&lt;&gt;"LIBSETS_DROP_MECHANIC_MONSTER_NAME",VLOOKUP(AE403,'LibSets constants'!$I$4:$L$1000,4,FALSE),""),"")</f>
        <v/>
      </c>
      <c r="AH403" s="3" t="str">
        <f>IF(G403&lt;&gt;"LIBSETS_SETTYPE_BATTLEGROUND",IF(G403&lt;&gt;"LIBSETS_SETTYPE_SPECIAL",IF(AI403&lt;&gt;"",VLOOKUP(AI403,'ESO zone constants'!$D$2:$H$4950,5,FALSE),""),""),"")</f>
        <v/>
      </c>
      <c r="AJ403" s="42"/>
      <c r="AK403" s="41" t="str">
        <f>IF(AJ403&lt;&gt;"",IF(AJ403&lt;&gt;"LIBSETS_DROP_MECHANIC_MONSTER_NAME",VLOOKUP(AJ403,'LibSets constants'!$I$4:$L$1000,3,FALSE),""),"")</f>
        <v/>
      </c>
      <c r="AL403" s="41" t="str">
        <f>IF(AJ403&lt;&gt;"",IF(AJ403&lt;&gt;"LIBSETS_DROP_MECHANIC_MONSTER_NAME",VLOOKUP(AJ403,'LibSets constants'!$I$4:$L$1000,4,FALSE),""),"")</f>
        <v/>
      </c>
      <c r="AM403" s="3" t="str">
        <f>IF(G403&lt;&gt;"LIBSETS_SETTYPE_BATTLEGROUND",IF(G403&lt;&gt;"LIBSETS_SETTYPE_SPECIAL",IF(AN403&lt;&gt;"",VLOOKUP(AN403,'ESO zone constants'!$D$2:$H$4950,5,FALSE),""),""),"")</f>
        <v/>
      </c>
      <c r="AO403" s="42"/>
      <c r="AP403" s="41" t="str">
        <f>IF(AO403&lt;&gt;"",IF(AO403&lt;&gt;"LIBSETS_DROP_MECHANIC_MONSTER_NAME",VLOOKUP(AO403,'LibSets constants'!$I$4:$L$1000,3,FALSE),""),"")</f>
        <v/>
      </c>
      <c r="AQ403" s="41" t="str">
        <f>IF(AO403&lt;&gt;"",IF(AO403&lt;&gt;"LIBSETS_DROP_MECHANIC_MONSTER_NAME",VLOOKUP(AO403,'LibSets constants'!$I$4:$L$1000,4,FALSE),""),"")</f>
        <v/>
      </c>
      <c r="AR403" s="3" t="str">
        <f>IF(G403&lt;&gt;"LIBSETS_SETTYPE_BATTLEGROUND",IF(G403&lt;&gt;"LIBSETS_SETTYPE_SPECIAL",IF(AS403&lt;&gt;"",VLOOKUP(AS403,'ESO zone constants'!$D$2:$H$4950,5,FALSE),""),""),"")</f>
        <v/>
      </c>
      <c r="AT403" s="42"/>
      <c r="AU403" s="41" t="str">
        <f>IF(AT403&lt;&gt;"",IF(AT403&lt;&gt;"LIBSETS_DROP_MECHANIC_MONSTER_NAME",VLOOKUP(AT403,'LibSets constants'!$I$4:$L$1000,3,FALSE),""),"")</f>
        <v/>
      </c>
      <c r="AV403" s="41" t="str">
        <f>IF(AT403&lt;&gt;"",IF(AT403&lt;&gt;"LIBSETS_DROP_MECHANIC_MONSTER_NAME",VLOOKUP(AT403,'LibSets constants'!$I$4:$L$1000,4,FALSE),""),"")</f>
        <v/>
      </c>
      <c r="AW403" s="21" t="str">
        <f t="shared" si="37"/>
        <v>[457] = {wayshrines={-1,-1,-1,}, dlcId=DLC_SCALEBREAKER</v>
      </c>
      <c r="AX403" s="21" t="str">
        <f t="shared" si="38"/>
        <v>, zoneIds={1123}, veteran=false</v>
      </c>
      <c r="AY403" s="21" t="str">
        <f t="shared" si="39"/>
        <v>, setType=LIBSETS_SETTYPE_DUNGEON</v>
      </c>
      <c r="AZ403" s="21" t="str">
        <f t="shared" si="40"/>
        <v>},</v>
      </c>
      <c r="BA403" s="21" t="str">
        <f t="shared" si="41"/>
        <v xml:space="preserve"> --Dragon's Defilement / Drachenschändung   [Lair of Maarselok]</v>
      </c>
    </row>
    <row r="404" spans="1:53" x14ac:dyDescent="0.25">
      <c r="A404" s="5">
        <v>458</v>
      </c>
      <c r="B404" t="s">
        <v>1688</v>
      </c>
      <c r="C404" t="s">
        <v>1688</v>
      </c>
      <c r="D404" s="3">
        <f t="shared" si="36"/>
        <v>458</v>
      </c>
      <c r="G404" s="3" t="s">
        <v>1654</v>
      </c>
      <c r="H404">
        <v>3</v>
      </c>
      <c r="I404" t="s">
        <v>1641</v>
      </c>
      <c r="J404" t="s">
        <v>97</v>
      </c>
      <c r="K404">
        <v>-1</v>
      </c>
      <c r="L404">
        <v>-1</v>
      </c>
      <c r="M404">
        <v>-1</v>
      </c>
      <c r="N404">
        <v>0</v>
      </c>
      <c r="O404" s="70" t="s">
        <v>1661</v>
      </c>
      <c r="P404" s="3">
        <f>IF(AND(G404&lt;&gt;"LIBSETS_SETTYPE_BATTLEGROUND",G404&lt;&gt;"LIBSETS_SETTYPE_SPECIAL",G404&lt;&gt;"LIBSETS_SETTYPE_MYTHIC"), IF(Q404&lt;&gt;"",VLOOKUP(Q404,'ESO zone constants'!$D$2:$H$4950,5,FALSE),""),"")</f>
        <v>1122</v>
      </c>
      <c r="Q404" t="str">
        <f>IF(OR(K404="",K404&lt;=0,ISERROR(K404)),IF(AND(O404&lt;&gt;"",NOT(ISERROR(O404))),O404, ""),VLOOKUP(K404,'ESO wayshrine node constants'!$A$3:$D$10003,4,FALSE))</f>
        <v>Moongrave Fane</v>
      </c>
      <c r="S404" s="19" t="str">
        <f>IF(AND(R404&lt;&gt;"",NOT(ISERROR(R404))),R404,IF(P404&lt;&gt;"",IF(NOT(ISERROR(VLOOKUP(P404,'ESO Dungeon constants'!$D$3:$H$9999,5,FALSE))),VLOOKUP(P404,'ESO Dungeon constants'!$D$3:$I$9999,6,FALSE),VLOOKUP(P404,'ESO zone constants'!$H$2:$K$9984,4,FALSE)),""))</f>
        <v>DLC_SCALEBREAKER</v>
      </c>
      <c r="T404" s="3" t="str">
        <f>IF(S404&lt;&gt;"",VLOOKUP(S404,'LibSets constants'!$B$4:$C$1000,2,FALSE),"")</f>
        <v>Scalebraker</v>
      </c>
      <c r="U404" s="33" t="s">
        <v>1726</v>
      </c>
      <c r="V404" s="43" t="s">
        <v>1688</v>
      </c>
      <c r="W404" s="43" t="s">
        <v>1688</v>
      </c>
      <c r="X404" s="3" t="str">
        <f>IF(G404&lt;&gt;"LIBSETS_SETTYPE_BATTLEGROUND",IF(G404&lt;&gt;"LIBSETS_SETTYPE_SPECIAL",IF(Y404&lt;&gt;"",VLOOKUP(Y404,'ESO zone constants'!$D$2:$H$4950,5,FALSE),""),""),"")</f>
        <v/>
      </c>
      <c r="Z404" s="43"/>
      <c r="AA404" s="43"/>
      <c r="AB404" s="43"/>
      <c r="AC404" s="3" t="str">
        <f>IF(G404&lt;&gt;"LIBSETS_SETTYPE_BATTLEGROUND",IF(G404&lt;&gt;"LIBSETS_SETTYPE_SPECIAL",IF(AD404&lt;&gt;"",VLOOKUP(AD404,'ESO zone constants'!$D$2:$H$4950,5,FALSE),""),""),"")</f>
        <v/>
      </c>
      <c r="AE404" s="43"/>
      <c r="AF404" s="43"/>
      <c r="AG404" s="43"/>
      <c r="AH404" s="3" t="str">
        <f>IF(G404&lt;&gt;"LIBSETS_SETTYPE_BATTLEGROUND",IF(G404&lt;&gt;"LIBSETS_SETTYPE_SPECIAL",IF(AI404&lt;&gt;"",VLOOKUP(AI404,'ESO zone constants'!$D$2:$H$4950,5,FALSE),""),""),"")</f>
        <v/>
      </c>
      <c r="AJ404" s="43"/>
      <c r="AK404" s="43"/>
      <c r="AL404" s="43"/>
      <c r="AM404" s="3" t="str">
        <f>IF(G404&lt;&gt;"LIBSETS_SETTYPE_BATTLEGROUND",IF(G404&lt;&gt;"LIBSETS_SETTYPE_SPECIAL",IF(AN404&lt;&gt;"",VLOOKUP(AN404,'ESO zone constants'!$D$2:$H$4950,5,FALSE),""),""),"")</f>
        <v/>
      </c>
      <c r="AO404" s="43"/>
      <c r="AP404" s="43"/>
      <c r="AQ404" s="43"/>
      <c r="AR404" s="3" t="str">
        <f>IF(G404&lt;&gt;"LIBSETS_SETTYPE_BATTLEGROUND",IF(G404&lt;&gt;"LIBSETS_SETTYPE_SPECIAL",IF(AS404&lt;&gt;"",VLOOKUP(AS404,'ESO zone constants'!$D$2:$H$4950,5,FALSE),""),""),"")</f>
        <v/>
      </c>
      <c r="AT404" s="43"/>
      <c r="AU404" s="43"/>
      <c r="AV404" s="43"/>
      <c r="AW404" s="21" t="str">
        <f t="shared" si="37"/>
        <v>[458] = {wayshrines={-1,-1,-1,}, dlcId=DLC_SCALEBREAKER</v>
      </c>
      <c r="AX404" s="21" t="str">
        <f t="shared" si="38"/>
        <v>, zoneIds={1122}, veteran={[EQUIP_TYPE_HEAD]=true, [EQUIP_TYPE_SHOULDERS]=false}</v>
      </c>
      <c r="AY404" s="21" t="str">
        <f t="shared" si="39"/>
        <v>, setType=LIBSETS_SETTYPE_MONSTER</v>
      </c>
      <c r="AZ404" s="21" t="str">
        <f t="shared" si="40"/>
        <v>, dropMechanic={LIBSETS_DROP_MECHANIC_MONSTER_NAME}, dropMechanicNames={['en']='Grundwulf', ['de']='Grundwulf'}},</v>
      </c>
      <c r="BA404" s="21" t="str">
        <f t="shared" si="41"/>
        <v xml:space="preserve"> --Grundwulf / Grundwulf   [Moongrave Fane]</v>
      </c>
    </row>
    <row r="405" spans="1:53" x14ac:dyDescent="0.25">
      <c r="A405" s="5">
        <v>459</v>
      </c>
      <c r="B405" t="s">
        <v>1689</v>
      </c>
      <c r="C405" t="s">
        <v>1689</v>
      </c>
      <c r="D405" s="3">
        <f t="shared" si="36"/>
        <v>459</v>
      </c>
      <c r="G405" s="3" t="s">
        <v>1654</v>
      </c>
      <c r="H405">
        <v>3</v>
      </c>
      <c r="I405" t="s">
        <v>1641</v>
      </c>
      <c r="J405" t="s">
        <v>97</v>
      </c>
      <c r="K405">
        <v>-1</v>
      </c>
      <c r="L405">
        <v>-1</v>
      </c>
      <c r="M405">
        <v>-1</v>
      </c>
      <c r="N405">
        <v>0</v>
      </c>
      <c r="O405" s="70" t="s">
        <v>1662</v>
      </c>
      <c r="P405" s="3">
        <f>IF(AND(G405&lt;&gt;"LIBSETS_SETTYPE_BATTLEGROUND",G405&lt;&gt;"LIBSETS_SETTYPE_SPECIAL",G405&lt;&gt;"LIBSETS_SETTYPE_MYTHIC"), IF(Q405&lt;&gt;"",VLOOKUP(Q405,'ESO zone constants'!$D$2:$H$4950,5,FALSE),""),"")</f>
        <v>1123</v>
      </c>
      <c r="Q405" t="str">
        <f>IF(OR(K405="",K405&lt;=0,ISERROR(K405)),IF(AND(O405&lt;&gt;"",NOT(ISERROR(O405))),O405, ""),VLOOKUP(K405,'ESO wayshrine node constants'!$A$3:$D$10003,4,FALSE))</f>
        <v>Lair of Maarselok</v>
      </c>
      <c r="S405" s="19" t="str">
        <f>IF(AND(R405&lt;&gt;"",NOT(ISERROR(R405))),R405,IF(P405&lt;&gt;"",IF(NOT(ISERROR(VLOOKUP(P405,'ESO Dungeon constants'!$D$3:$H$9999,5,FALSE))),VLOOKUP(P405,'ESO Dungeon constants'!$D$3:$I$9999,6,FALSE),VLOOKUP(P405,'ESO zone constants'!$H$2:$K$9984,4,FALSE)),""))</f>
        <v>DLC_SCALEBREAKER</v>
      </c>
      <c r="T405" s="3" t="str">
        <f>IF(S405&lt;&gt;"",VLOOKUP(S405,'LibSets constants'!$B$4:$C$1000,2,FALSE),"")</f>
        <v>Scalebraker</v>
      </c>
      <c r="U405" s="33" t="s">
        <v>1726</v>
      </c>
      <c r="V405" s="43" t="s">
        <v>1689</v>
      </c>
      <c r="W405" s="43" t="s">
        <v>1689</v>
      </c>
      <c r="X405" s="3" t="str">
        <f>IF(G405&lt;&gt;"LIBSETS_SETTYPE_BATTLEGROUND",IF(G405&lt;&gt;"LIBSETS_SETTYPE_SPECIAL",IF(Y405&lt;&gt;"",VLOOKUP(Y405,'ESO zone constants'!$D$2:$H$4950,5,FALSE),""),""),"")</f>
        <v/>
      </c>
      <c r="Z405" s="43"/>
      <c r="AA405" s="43"/>
      <c r="AB405" s="43"/>
      <c r="AC405" s="3" t="str">
        <f>IF(G405&lt;&gt;"LIBSETS_SETTYPE_BATTLEGROUND",IF(G405&lt;&gt;"LIBSETS_SETTYPE_SPECIAL",IF(AD405&lt;&gt;"",VLOOKUP(AD405,'ESO zone constants'!$D$2:$H$4950,5,FALSE),""),""),"")</f>
        <v/>
      </c>
      <c r="AE405" s="43"/>
      <c r="AF405" s="43"/>
      <c r="AG405" s="43"/>
      <c r="AH405" s="3" t="str">
        <f>IF(G405&lt;&gt;"LIBSETS_SETTYPE_BATTLEGROUND",IF(G405&lt;&gt;"LIBSETS_SETTYPE_SPECIAL",IF(AI405&lt;&gt;"",VLOOKUP(AI405,'ESO zone constants'!$D$2:$H$4950,5,FALSE),""),""),"")</f>
        <v/>
      </c>
      <c r="AJ405" s="43"/>
      <c r="AK405" s="43"/>
      <c r="AL405" s="43"/>
      <c r="AM405" s="3" t="str">
        <f>IF(G405&lt;&gt;"LIBSETS_SETTYPE_BATTLEGROUND",IF(G405&lt;&gt;"LIBSETS_SETTYPE_SPECIAL",IF(AN405&lt;&gt;"",VLOOKUP(AN405,'ESO zone constants'!$D$2:$H$4950,5,FALSE),""),""),"")</f>
        <v/>
      </c>
      <c r="AO405" s="43"/>
      <c r="AP405" s="43"/>
      <c r="AQ405" s="43"/>
      <c r="AR405" s="3" t="str">
        <f>IF(G405&lt;&gt;"LIBSETS_SETTYPE_BATTLEGROUND",IF(G405&lt;&gt;"LIBSETS_SETTYPE_SPECIAL",IF(AS405&lt;&gt;"",VLOOKUP(AS405,'ESO zone constants'!$D$2:$H$4950,5,FALSE),""),""),"")</f>
        <v/>
      </c>
      <c r="AT405" s="43"/>
      <c r="AU405" s="43"/>
      <c r="AV405" s="43"/>
      <c r="AW405" s="21" t="str">
        <f t="shared" si="37"/>
        <v>[459] = {wayshrines={-1,-1,-1,}, dlcId=DLC_SCALEBREAKER</v>
      </c>
      <c r="AX405" s="21" t="str">
        <f t="shared" si="38"/>
        <v>, zoneIds={1123}, veteran={[EQUIP_TYPE_HEAD]=true, [EQUIP_TYPE_SHOULDERS]=false}</v>
      </c>
      <c r="AY405" s="21" t="str">
        <f t="shared" si="39"/>
        <v>, setType=LIBSETS_SETTYPE_MONSTER</v>
      </c>
      <c r="AZ405" s="21" t="str">
        <f t="shared" si="40"/>
        <v>, dropMechanic={LIBSETS_DROP_MECHANIC_MONSTER_NAME}, dropMechanicNames={['en']='Maarselok', ['de']='Maarselok'}},</v>
      </c>
      <c r="BA405" s="21" t="str">
        <f t="shared" si="41"/>
        <v xml:space="preserve"> --Maarselok / Maarselok   [Lair of Maarselok]</v>
      </c>
    </row>
    <row r="406" spans="1:53" x14ac:dyDescent="0.25">
      <c r="A406" s="5">
        <v>465</v>
      </c>
      <c r="B406" t="s">
        <v>1786</v>
      </c>
      <c r="C406" t="s">
        <v>1787</v>
      </c>
      <c r="D406" s="3">
        <f t="shared" si="36"/>
        <v>465</v>
      </c>
      <c r="G406" s="8" t="s">
        <v>1655</v>
      </c>
      <c r="I406" t="s">
        <v>97</v>
      </c>
      <c r="J406" t="s">
        <v>97</v>
      </c>
      <c r="K406">
        <v>402</v>
      </c>
      <c r="L406">
        <v>402</v>
      </c>
      <c r="M406">
        <v>402</v>
      </c>
      <c r="N406">
        <v>0</v>
      </c>
      <c r="P406" s="3">
        <f>IF(AND(G406&lt;&gt;"LIBSETS_SETTYPE_BATTLEGROUND",G406&lt;&gt;"LIBSETS_SETTYPE_SPECIAL",G406&lt;&gt;"LIBSETS_SETTYPE_MYTHIC"), IF(Q406&lt;&gt;"",VLOOKUP(Q406,'ESO zone constants'!$D$2:$H$4950,5,FALSE),""),"")</f>
        <v>1133</v>
      </c>
      <c r="Q406" t="str">
        <f>IF(OR(K406="",K406&lt;=0,ISERROR(K406)),IF(AND(O406&lt;&gt;"",NOT(ISERROR(O406))),O406, ""),VLOOKUP(K406,'ESO wayshrine node constants'!$A$3:$D$10003,4,FALSE))</f>
        <v>Southern Elsweyr</v>
      </c>
      <c r="S406" s="19" t="str">
        <f>IF(AND(R406&lt;&gt;"",NOT(ISERROR(R406))),R406,IF(P406&lt;&gt;"",IF(NOT(ISERROR(VLOOKUP(P406,'ESO Dungeon constants'!$D$3:$H$9999,5,FALSE))),VLOOKUP(P406,'ESO Dungeon constants'!$D$3:$I$9999,6,FALSE),VLOOKUP(P406,'ESO zone constants'!$H$2:$K$9984,4,FALSE)),""))</f>
        <v>DLC_DRAGONHOLD</v>
      </c>
      <c r="T406" s="3" t="str">
        <f>IF(S406&lt;&gt;"",VLOOKUP(S406,'LibSets constants'!$B$4:$C$1000,2,FALSE),"")</f>
        <v>Dragonhold</v>
      </c>
      <c r="U406" s="33" t="s">
        <v>1742</v>
      </c>
      <c r="V406" s="41" t="str">
        <f>IF(U406&lt;&gt;"",IF(U406&lt;&gt;"LIBSETS_DROP_MECHANIC_MONSTER_NAME",VLOOKUP(U406,'LibSets constants'!$I$4:$L$1000,3,FALSE),""),"")</f>
        <v>Delve bosses have a chance to drop a waist or feet.</v>
      </c>
      <c r="W406" s="41"/>
      <c r="X406" s="3" t="str">
        <f>IF(G406&lt;&gt;"LIBSETS_SETTYPE_BATTLEGROUND",IF(G406&lt;&gt;"LIBSETS_SETTYPE_SPECIAL",IF(Y406&lt;&gt;"",VLOOKUP(Y406,'ESO zone constants'!$D$2:$H$4950,5,FALSE),""),""),"")</f>
        <v/>
      </c>
      <c r="Z406" s="42" t="s">
        <v>1742</v>
      </c>
      <c r="AA406" s="41"/>
      <c r="AB406" s="41"/>
      <c r="AC406" s="3" t="str">
        <f>IF(G406&lt;&gt;"LIBSETS_SETTYPE_BATTLEGROUND",IF(G406&lt;&gt;"LIBSETS_SETTYPE_SPECIAL",IF(AD406&lt;&gt;"",VLOOKUP(AD406,'ESO zone constants'!$D$2:$H$4950,5,FALSE),""),""),"")</f>
        <v/>
      </c>
      <c r="AE406" s="42" t="s">
        <v>1742</v>
      </c>
      <c r="AF406" s="41"/>
      <c r="AG406" s="41"/>
      <c r="AH406" s="3" t="str">
        <f>IF(G406&lt;&gt;"LIBSETS_SETTYPE_BATTLEGROUND",IF(G406&lt;&gt;"LIBSETS_SETTYPE_SPECIAL",IF(AI406&lt;&gt;"",VLOOKUP(AI406,'ESO zone constants'!$D$2:$H$4950,5,FALSE),""),""),"")</f>
        <v/>
      </c>
      <c r="AJ406" s="42" t="s">
        <v>1742</v>
      </c>
      <c r="AK406" s="41"/>
      <c r="AL406" s="41"/>
      <c r="AM406" s="3" t="str">
        <f>IF(G406&lt;&gt;"LIBSETS_SETTYPE_BATTLEGROUND",IF(G406&lt;&gt;"LIBSETS_SETTYPE_SPECIAL",IF(AN406&lt;&gt;"",VLOOKUP(AN406,'ESO zone constants'!$D$2:$H$4950,5,FALSE),""),""),"")</f>
        <v/>
      </c>
      <c r="AO406" s="42" t="s">
        <v>1742</v>
      </c>
      <c r="AP406" s="41"/>
      <c r="AQ406" s="41"/>
      <c r="AR406" s="3" t="str">
        <f>IF(G406&lt;&gt;"LIBSETS_SETTYPE_BATTLEGROUND",IF(G406&lt;&gt;"LIBSETS_SETTYPE_SPECIAL",IF(AS406&lt;&gt;"",VLOOKUP(AS406,'ESO zone constants'!$D$2:$H$4950,5,FALSE),""),""),"")</f>
        <v/>
      </c>
      <c r="AT406" s="42" t="s">
        <v>1742</v>
      </c>
      <c r="AU406" s="41"/>
      <c r="AV406" s="41"/>
      <c r="AW406" s="21" t="str">
        <f t="shared" si="37"/>
        <v>[465] = {wayshrines={402,402,402,}, dlcId=DLC_DRAGONHOLD</v>
      </c>
      <c r="AX406" s="21" t="str">
        <f t="shared" si="38"/>
        <v>, zoneIds={1133}, veteran=false</v>
      </c>
      <c r="AY406" s="21" t="str">
        <f t="shared" si="39"/>
        <v>, setType=LIBSETS_SETTYPE_OVERLAND</v>
      </c>
      <c r="AZ406" s="21" t="str">
        <f t="shared" si="40"/>
        <v>, dropMechanic={LIBSETS_DROP_MECHANIC_OVERLAND_BOSS_DELVE,LIBSETS_DROP_MECHANIC_OVERLAND_BOSS_DELVE,LIBSETS_DROP_MECHANIC_OVERLAND_BOSS_DELVE,LIBSETS_DROP_MECHANIC_OVERLAND_BOSS_DELVE,LIBSETS_DROP_MECHANIC_OVERLAND_BOSS_DELVE,LIBSETS_DROP_MECHANIC_OVERLAND_BOSS_DELVE}},</v>
      </c>
      <c r="BA406" s="21" t="str">
        <f t="shared" si="41"/>
        <v xml:space="preserve"> --Senchal Defender / Verteidiger von Senchal   [Southern Elsweyr]</v>
      </c>
    </row>
    <row r="407" spans="1:53" x14ac:dyDescent="0.25">
      <c r="A407" s="5">
        <v>466</v>
      </c>
      <c r="B407" t="s">
        <v>1797</v>
      </c>
      <c r="C407" t="s">
        <v>1788</v>
      </c>
      <c r="D407" s="3">
        <f t="shared" si="36"/>
        <v>466</v>
      </c>
      <c r="G407" s="8" t="s">
        <v>1655</v>
      </c>
      <c r="I407" t="s">
        <v>97</v>
      </c>
      <c r="J407" t="s">
        <v>97</v>
      </c>
      <c r="K407">
        <v>402</v>
      </c>
      <c r="L407">
        <v>402</v>
      </c>
      <c r="M407">
        <v>402</v>
      </c>
      <c r="N407">
        <v>0</v>
      </c>
      <c r="P407" s="3">
        <f>IF(AND(G407&lt;&gt;"LIBSETS_SETTYPE_BATTLEGROUND",G407&lt;&gt;"LIBSETS_SETTYPE_SPECIAL",G407&lt;&gt;"LIBSETS_SETTYPE_MYTHIC"), IF(Q407&lt;&gt;"",VLOOKUP(Q407,'ESO zone constants'!$D$2:$H$4950,5,FALSE),""),"")</f>
        <v>1133</v>
      </c>
      <c r="Q407" t="str">
        <f>IF(OR(K407="",K407&lt;=0,ISERROR(K407)),IF(AND(O407&lt;&gt;"",NOT(ISERROR(O407))),O407, ""),VLOOKUP(K407,'ESO wayshrine node constants'!$A$3:$D$10003,4,FALSE))</f>
        <v>Southern Elsweyr</v>
      </c>
      <c r="S407" s="19" t="str">
        <f>IF(AND(R407&lt;&gt;"",NOT(ISERROR(R407))),R407,IF(P407&lt;&gt;"",IF(NOT(ISERROR(VLOOKUP(P407,'ESO Dungeon constants'!$D$3:$H$9999,5,FALSE))),VLOOKUP(P407,'ESO Dungeon constants'!$D$3:$I$9999,6,FALSE),VLOOKUP(P407,'ESO zone constants'!$H$2:$K$9984,4,FALSE)),""))</f>
        <v>DLC_DRAGONHOLD</v>
      </c>
      <c r="T407" s="3" t="str">
        <f>IF(S407&lt;&gt;"",VLOOKUP(S407,'LibSets constants'!$B$4:$C$1000,2,FALSE),"")</f>
        <v>Dragonhold</v>
      </c>
      <c r="U407" s="33" t="s">
        <v>1742</v>
      </c>
      <c r="V407" s="41" t="str">
        <f>IF(U407&lt;&gt;"",IF(U407&lt;&gt;"LIBSETS_DROP_MECHANIC_MONSTER_NAME",VLOOKUP(U407,'LibSets constants'!$I$4:$L$1000,3,FALSE),""),"")</f>
        <v>Delve bosses have a chance to drop a waist or feet.</v>
      </c>
      <c r="W407" s="41"/>
      <c r="X407" s="3" t="str">
        <f>IF(G407&lt;&gt;"LIBSETS_SETTYPE_BATTLEGROUND",IF(G407&lt;&gt;"LIBSETS_SETTYPE_SPECIAL",IF(Y407&lt;&gt;"",VLOOKUP(Y407,'ESO zone constants'!$D$2:$H$4950,5,FALSE),""),""),"")</f>
        <v/>
      </c>
      <c r="Z407" s="42" t="s">
        <v>1742</v>
      </c>
      <c r="AA407" s="41"/>
      <c r="AB407" s="41"/>
      <c r="AC407" s="3" t="str">
        <f>IF(G407&lt;&gt;"LIBSETS_SETTYPE_BATTLEGROUND",IF(G407&lt;&gt;"LIBSETS_SETTYPE_SPECIAL",IF(AD407&lt;&gt;"",VLOOKUP(AD407,'ESO zone constants'!$D$2:$H$4950,5,FALSE),""),""),"")</f>
        <v/>
      </c>
      <c r="AE407" s="42" t="s">
        <v>1742</v>
      </c>
      <c r="AF407" s="41"/>
      <c r="AG407" s="41"/>
      <c r="AH407" s="3" t="str">
        <f>IF(G407&lt;&gt;"LIBSETS_SETTYPE_BATTLEGROUND",IF(G407&lt;&gt;"LIBSETS_SETTYPE_SPECIAL",IF(AI407&lt;&gt;"",VLOOKUP(AI407,'ESO zone constants'!$D$2:$H$4950,5,FALSE),""),""),"")</f>
        <v/>
      </c>
      <c r="AJ407" s="42" t="s">
        <v>1742</v>
      </c>
      <c r="AK407" s="41"/>
      <c r="AL407" s="41"/>
      <c r="AM407" s="3" t="str">
        <f>IF(G407&lt;&gt;"LIBSETS_SETTYPE_BATTLEGROUND",IF(G407&lt;&gt;"LIBSETS_SETTYPE_SPECIAL",IF(AN407&lt;&gt;"",VLOOKUP(AN407,'ESO zone constants'!$D$2:$H$4950,5,FALSE),""),""),"")</f>
        <v/>
      </c>
      <c r="AO407" s="42" t="s">
        <v>1742</v>
      </c>
      <c r="AP407" s="41"/>
      <c r="AQ407" s="41"/>
      <c r="AR407" s="3" t="str">
        <f>IF(G407&lt;&gt;"LIBSETS_SETTYPE_BATTLEGROUND",IF(G407&lt;&gt;"LIBSETS_SETTYPE_SPECIAL",IF(AS407&lt;&gt;"",VLOOKUP(AS407,'ESO zone constants'!$D$2:$H$4950,5,FALSE),""),""),"")</f>
        <v/>
      </c>
      <c r="AT407" s="42" t="s">
        <v>1742</v>
      </c>
      <c r="AU407" s="41"/>
      <c r="AV407" s="41"/>
      <c r="AW407" s="21" t="str">
        <f t="shared" si="37"/>
        <v>[466] = {wayshrines={402,402,402,}, dlcId=DLC_DRAGONHOLD</v>
      </c>
      <c r="AX407" s="21" t="str">
        <f t="shared" si="38"/>
        <v>, zoneIds={1133}, veteran=false</v>
      </c>
      <c r="AY407" s="21" t="str">
        <f t="shared" si="39"/>
        <v>, setType=LIBSETS_SETTYPE_OVERLAND</v>
      </c>
      <c r="AZ407" s="21" t="str">
        <f t="shared" si="40"/>
        <v>, dropMechanic={LIBSETS_DROP_MECHANIC_OVERLAND_BOSS_DELVE,LIBSETS_DROP_MECHANIC_OVERLAND_BOSS_DELVE,LIBSETS_DROP_MECHANIC_OVERLAND_BOSS_DELVE,LIBSETS_DROP_MECHANIC_OVERLAND_BOSS_DELVE,LIBSETS_DROP_MECHANIC_OVERLAND_BOSS_DELVE,LIBSETS_DROP_MECHANIC_OVERLAND_BOSS_DELVE}},</v>
      </c>
      <c r="BA407" s="21" t="str">
        <f t="shared" si="41"/>
        <v xml:space="preserve"> --Marauder's Haste / Marodeurshast   [Southern Elsweyr]</v>
      </c>
    </row>
    <row r="408" spans="1:53" x14ac:dyDescent="0.25">
      <c r="A408" s="5">
        <v>467</v>
      </c>
      <c r="B408" t="s">
        <v>1796</v>
      </c>
      <c r="C408" t="s">
        <v>1789</v>
      </c>
      <c r="D408" s="3">
        <f t="shared" si="36"/>
        <v>467</v>
      </c>
      <c r="G408" s="8" t="s">
        <v>1655</v>
      </c>
      <c r="I408" t="s">
        <v>97</v>
      </c>
      <c r="J408" t="s">
        <v>97</v>
      </c>
      <c r="K408">
        <v>402</v>
      </c>
      <c r="L408">
        <v>402</v>
      </c>
      <c r="M408">
        <v>402</v>
      </c>
      <c r="N408">
        <v>0</v>
      </c>
      <c r="P408" s="3">
        <f>IF(AND(G408&lt;&gt;"LIBSETS_SETTYPE_BATTLEGROUND",G408&lt;&gt;"LIBSETS_SETTYPE_SPECIAL",G408&lt;&gt;"LIBSETS_SETTYPE_MYTHIC"), IF(Q408&lt;&gt;"",VLOOKUP(Q408,'ESO zone constants'!$D$2:$H$4950,5,FALSE),""),"")</f>
        <v>1133</v>
      </c>
      <c r="Q408" t="str">
        <f>IF(OR(K408="",K408&lt;=0,ISERROR(K408)),IF(AND(O408&lt;&gt;"",NOT(ISERROR(O408))),O408, ""),VLOOKUP(K408,'ESO wayshrine node constants'!$A$3:$D$10003,4,FALSE))</f>
        <v>Southern Elsweyr</v>
      </c>
      <c r="S408" s="19" t="str">
        <f>IF(AND(R408&lt;&gt;"",NOT(ISERROR(R408))),R408,IF(P408&lt;&gt;"",IF(NOT(ISERROR(VLOOKUP(P408,'ESO Dungeon constants'!$D$3:$H$9999,5,FALSE))),VLOOKUP(P408,'ESO Dungeon constants'!$D$3:$I$9999,6,FALSE),VLOOKUP(P408,'ESO zone constants'!$H$2:$K$9984,4,FALSE)),""))</f>
        <v>DLC_DRAGONHOLD</v>
      </c>
      <c r="T408" s="3" t="str">
        <f>IF(S408&lt;&gt;"",VLOOKUP(S408,'LibSets constants'!$B$4:$C$1000,2,FALSE),"")</f>
        <v>Dragonhold</v>
      </c>
      <c r="U408" s="33" t="s">
        <v>1742</v>
      </c>
      <c r="V408" s="41" t="str">
        <f>IF(U408&lt;&gt;"",IF(U408&lt;&gt;"LIBSETS_DROP_MECHANIC_MONSTER_NAME",VLOOKUP(U408,'LibSets constants'!$I$4:$L$1000,3,FALSE),""),"")</f>
        <v>Delve bosses have a chance to drop a waist or feet.</v>
      </c>
      <c r="W408" s="41"/>
      <c r="X408" s="3" t="str">
        <f>IF(G408&lt;&gt;"LIBSETS_SETTYPE_BATTLEGROUND",IF(G408&lt;&gt;"LIBSETS_SETTYPE_SPECIAL",IF(Y408&lt;&gt;"",VLOOKUP(Y408,'ESO zone constants'!$D$2:$H$4950,5,FALSE),""),""),"")</f>
        <v/>
      </c>
      <c r="Z408" s="42" t="s">
        <v>1742</v>
      </c>
      <c r="AA408" s="41"/>
      <c r="AB408" s="41"/>
      <c r="AC408" s="3" t="str">
        <f>IF(G408&lt;&gt;"LIBSETS_SETTYPE_BATTLEGROUND",IF(G408&lt;&gt;"LIBSETS_SETTYPE_SPECIAL",IF(AD408&lt;&gt;"",VLOOKUP(AD408,'ESO zone constants'!$D$2:$H$4950,5,FALSE),""),""),"")</f>
        <v/>
      </c>
      <c r="AE408" s="42" t="s">
        <v>1742</v>
      </c>
      <c r="AF408" s="41"/>
      <c r="AG408" s="41"/>
      <c r="AH408" s="3" t="str">
        <f>IF(G408&lt;&gt;"LIBSETS_SETTYPE_BATTLEGROUND",IF(G408&lt;&gt;"LIBSETS_SETTYPE_SPECIAL",IF(AI408&lt;&gt;"",VLOOKUP(AI408,'ESO zone constants'!$D$2:$H$4950,5,FALSE),""),""),"")</f>
        <v/>
      </c>
      <c r="AJ408" s="42" t="s">
        <v>1742</v>
      </c>
      <c r="AK408" s="41"/>
      <c r="AL408" s="41"/>
      <c r="AM408" s="3" t="str">
        <f>IF(G408&lt;&gt;"LIBSETS_SETTYPE_BATTLEGROUND",IF(G408&lt;&gt;"LIBSETS_SETTYPE_SPECIAL",IF(AN408&lt;&gt;"",VLOOKUP(AN408,'ESO zone constants'!$D$2:$H$4950,5,FALSE),""),""),"")</f>
        <v/>
      </c>
      <c r="AO408" s="42" t="s">
        <v>1742</v>
      </c>
      <c r="AP408" s="41"/>
      <c r="AQ408" s="41"/>
      <c r="AR408" s="3" t="str">
        <f>IF(G408&lt;&gt;"LIBSETS_SETTYPE_BATTLEGROUND",IF(G408&lt;&gt;"LIBSETS_SETTYPE_SPECIAL",IF(AS408&lt;&gt;"",VLOOKUP(AS408,'ESO zone constants'!$D$2:$H$4950,5,FALSE),""),""),"")</f>
        <v/>
      </c>
      <c r="AT408" s="42" t="s">
        <v>1742</v>
      </c>
      <c r="AU408" s="41"/>
      <c r="AV408" s="41"/>
      <c r="AW408" s="21" t="str">
        <f t="shared" si="37"/>
        <v>[467] = {wayshrines={402,402,402,}, dlcId=DLC_DRAGONHOLD</v>
      </c>
      <c r="AX408" s="21" t="str">
        <f t="shared" si="38"/>
        <v>, zoneIds={1133}, veteran=false</v>
      </c>
      <c r="AY408" s="21" t="str">
        <f t="shared" si="39"/>
        <v>, setType=LIBSETS_SETTYPE_OVERLAND</v>
      </c>
      <c r="AZ408" s="21" t="str">
        <f t="shared" si="40"/>
        <v>, dropMechanic={LIBSETS_DROP_MECHANIC_OVERLAND_BOSS_DELVE,LIBSETS_DROP_MECHANIC_OVERLAND_BOSS_DELVE,LIBSETS_DROP_MECHANIC_OVERLAND_BOSS_DELVE,LIBSETS_DROP_MECHANIC_OVERLAND_BOSS_DELVE,LIBSETS_DROP_MECHANIC_OVERLAND_BOSS_DELVE,LIBSETS_DROP_MECHANIC_OVERLAND_BOSS_DELVE}},</v>
      </c>
      <c r="BA408" s="21" t="str">
        <f t="shared" si="41"/>
        <v xml:space="preserve"> --Dragonguard Elite / Drachengardeelite   [Southern Elsweyr]</v>
      </c>
    </row>
    <row r="409" spans="1:53" x14ac:dyDescent="0.25">
      <c r="A409" s="5">
        <v>468</v>
      </c>
      <c r="B409" t="s">
        <v>1795</v>
      </c>
      <c r="C409" t="s">
        <v>1790</v>
      </c>
      <c r="D409" s="3">
        <f t="shared" si="36"/>
        <v>468</v>
      </c>
      <c r="G409" s="8" t="s">
        <v>1649</v>
      </c>
      <c r="I409" t="s">
        <v>97</v>
      </c>
      <c r="J409" t="s">
        <v>97</v>
      </c>
      <c r="K409">
        <v>403</v>
      </c>
      <c r="L409">
        <v>403</v>
      </c>
      <c r="M409">
        <v>403</v>
      </c>
      <c r="N409">
        <v>3</v>
      </c>
      <c r="P409" s="3">
        <f>IF(AND(G409&lt;&gt;"LIBSETS_SETTYPE_BATTLEGROUND",G409&lt;&gt;"LIBSETS_SETTYPE_SPECIAL",G409&lt;&gt;"LIBSETS_SETTYPE_MYTHIC"), IF(Q409&lt;&gt;"",VLOOKUP(Q409,'ESO zone constants'!$D$2:$H$4950,5,FALSE),""),"")</f>
        <v>1133</v>
      </c>
      <c r="Q409" t="str">
        <f>IF(OR(K409="",K409&lt;=0,ISERROR(K409)),IF(AND(O409&lt;&gt;"",NOT(ISERROR(O409))),O409, ""),VLOOKUP(K409,'ESO wayshrine node constants'!$A$3:$D$10003,4,FALSE))</f>
        <v>Southern Elsweyr</v>
      </c>
      <c r="S409" s="19" t="str">
        <f>IF(AND(R409&lt;&gt;"",NOT(ISERROR(R409))),R409,IF(P409&lt;&gt;"",IF(NOT(ISERROR(VLOOKUP(P409,'ESO Dungeon constants'!$D$3:$H$9999,5,FALSE))),VLOOKUP(P409,'ESO Dungeon constants'!$D$3:$I$9999,6,FALSE),VLOOKUP(P409,'ESO zone constants'!$H$2:$K$9984,4,FALSE)),""))</f>
        <v>DLC_DRAGONHOLD</v>
      </c>
      <c r="T409" s="3" t="str">
        <f>IF(S409&lt;&gt;"",VLOOKUP(S409,'LibSets constants'!$B$4:$C$1000,2,FALSE),"")</f>
        <v>Dragonhold</v>
      </c>
      <c r="V409" s="41" t="str">
        <f>IF(U409&lt;&gt;"",IF(U409&lt;&gt;"LIBSETS_DROP_MECHANIC_MONSTER_NAME",VLOOKUP(U409,'LibSets constants'!$I$4:$L$1000,3,FALSE),""),"")</f>
        <v/>
      </c>
      <c r="W409" s="41"/>
      <c r="X409" s="3" t="str">
        <f>IF(G409&lt;&gt;"LIBSETS_SETTYPE_BATTLEGROUND",IF(G409&lt;&gt;"LIBSETS_SETTYPE_SPECIAL",IF(Y409&lt;&gt;"",VLOOKUP(Y409,'ESO zone constants'!$D$2:$H$4950,5,FALSE),""),""),"")</f>
        <v/>
      </c>
      <c r="Z409" s="42"/>
      <c r="AA409" s="41"/>
      <c r="AB409" s="41"/>
      <c r="AC409" s="3" t="str">
        <f>IF(G409&lt;&gt;"LIBSETS_SETTYPE_BATTLEGROUND",IF(G409&lt;&gt;"LIBSETS_SETTYPE_SPECIAL",IF(AD409&lt;&gt;"",VLOOKUP(AD409,'ESO zone constants'!$D$2:$H$4950,5,FALSE),""),""),"")</f>
        <v/>
      </c>
      <c r="AE409" s="42"/>
      <c r="AF409" s="41"/>
      <c r="AG409" s="41"/>
      <c r="AH409" s="3" t="str">
        <f>IF(G409&lt;&gt;"LIBSETS_SETTYPE_BATTLEGROUND",IF(G409&lt;&gt;"LIBSETS_SETTYPE_SPECIAL",IF(AI409&lt;&gt;"",VLOOKUP(AI409,'ESO zone constants'!$D$2:$H$4950,5,FALSE),""),""),"")</f>
        <v/>
      </c>
      <c r="AJ409" s="42"/>
      <c r="AK409" s="41"/>
      <c r="AL409" s="41"/>
      <c r="AM409" s="3" t="str">
        <f>IF(G409&lt;&gt;"LIBSETS_SETTYPE_BATTLEGROUND",IF(G409&lt;&gt;"LIBSETS_SETTYPE_SPECIAL",IF(AN409&lt;&gt;"",VLOOKUP(AN409,'ESO zone constants'!$D$2:$H$4950,5,FALSE),""),""),"")</f>
        <v/>
      </c>
      <c r="AO409" s="42"/>
      <c r="AP409" s="41"/>
      <c r="AQ409" s="41"/>
      <c r="AR409" s="3" t="str">
        <f>IF(G409&lt;&gt;"LIBSETS_SETTYPE_BATTLEGROUND",IF(G409&lt;&gt;"LIBSETS_SETTYPE_SPECIAL",IF(AS409&lt;&gt;"",VLOOKUP(AS409,'ESO zone constants'!$D$2:$H$4950,5,FALSE),""),""),"")</f>
        <v/>
      </c>
      <c r="AT409" s="42"/>
      <c r="AU409" s="41"/>
      <c r="AV409" s="41"/>
      <c r="AW409" s="21" t="str">
        <f t="shared" si="37"/>
        <v>[468] = {wayshrines={403,403,403,}, traitsNeeded=3, dlcId=DLC_DRAGONHOLD</v>
      </c>
      <c r="AX409" s="21" t="str">
        <f t="shared" si="38"/>
        <v>, zoneIds={1133}, veteran=false</v>
      </c>
      <c r="AY409" s="21" t="str">
        <f t="shared" si="39"/>
        <v>, setType=LIBSETS_SETTYPE_CRAFTED</v>
      </c>
      <c r="AZ409" s="21" t="str">
        <f t="shared" si="40"/>
        <v>},</v>
      </c>
      <c r="BA409" s="21" t="str">
        <f t="shared" si="41"/>
        <v xml:space="preserve"> --Daring Corsair / Kühner Korsar   [Southern Elsweyr]</v>
      </c>
    </row>
    <row r="410" spans="1:53" x14ac:dyDescent="0.25">
      <c r="A410" s="5">
        <v>469</v>
      </c>
      <c r="B410" t="s">
        <v>1794</v>
      </c>
      <c r="C410" t="s">
        <v>1791</v>
      </c>
      <c r="D410" s="3">
        <f t="shared" si="36"/>
        <v>469</v>
      </c>
      <c r="G410" s="8" t="s">
        <v>1649</v>
      </c>
      <c r="I410" t="s">
        <v>97</v>
      </c>
      <c r="J410" t="s">
        <v>97</v>
      </c>
      <c r="K410">
        <v>403</v>
      </c>
      <c r="L410">
        <v>403</v>
      </c>
      <c r="M410">
        <v>403</v>
      </c>
      <c r="N410">
        <v>6</v>
      </c>
      <c r="P410" s="3">
        <f>IF(AND(G410&lt;&gt;"LIBSETS_SETTYPE_BATTLEGROUND",G410&lt;&gt;"LIBSETS_SETTYPE_SPECIAL",G410&lt;&gt;"LIBSETS_SETTYPE_MYTHIC"), IF(Q410&lt;&gt;"",VLOOKUP(Q410,'ESO zone constants'!$D$2:$H$4950,5,FALSE),""),"")</f>
        <v>1133</v>
      </c>
      <c r="Q410" t="str">
        <f>IF(OR(K410="",K410&lt;=0,ISERROR(K410)),IF(AND(O410&lt;&gt;"",NOT(ISERROR(O410))),O410, ""),VLOOKUP(K410,'ESO wayshrine node constants'!$A$3:$D$10003,4,FALSE))</f>
        <v>Southern Elsweyr</v>
      </c>
      <c r="S410" s="19" t="str">
        <f>IF(AND(R410&lt;&gt;"",NOT(ISERROR(R410))),R410,IF(P410&lt;&gt;"",IF(NOT(ISERROR(VLOOKUP(P410,'ESO Dungeon constants'!$D$3:$H$9999,5,FALSE))),VLOOKUP(P410,'ESO Dungeon constants'!$D$3:$I$9999,6,FALSE),VLOOKUP(P410,'ESO zone constants'!$H$2:$K$9984,4,FALSE)),""))</f>
        <v>DLC_DRAGONHOLD</v>
      </c>
      <c r="T410" s="3" t="str">
        <f>IF(S410&lt;&gt;"",VLOOKUP(S410,'LibSets constants'!$B$4:$C$1000,2,FALSE),"")</f>
        <v>Dragonhold</v>
      </c>
      <c r="V410" s="41" t="str">
        <f>IF(U410&lt;&gt;"",IF(U410&lt;&gt;"LIBSETS_DROP_MECHANIC_MONSTER_NAME",VLOOKUP(U410,'LibSets constants'!$I$4:$L$1000,3,FALSE),""),"")</f>
        <v/>
      </c>
      <c r="W410" s="41"/>
      <c r="X410" s="3" t="str">
        <f>IF(G410&lt;&gt;"LIBSETS_SETTYPE_BATTLEGROUND",IF(G410&lt;&gt;"LIBSETS_SETTYPE_SPECIAL",IF(Y410&lt;&gt;"",VLOOKUP(Y410,'ESO zone constants'!$D$2:$H$4950,5,FALSE),""),""),"")</f>
        <v/>
      </c>
      <c r="Z410" s="42"/>
      <c r="AA410" s="41"/>
      <c r="AB410" s="41"/>
      <c r="AC410" s="3" t="str">
        <f>IF(G410&lt;&gt;"LIBSETS_SETTYPE_BATTLEGROUND",IF(G410&lt;&gt;"LIBSETS_SETTYPE_SPECIAL",IF(AD410&lt;&gt;"",VLOOKUP(AD410,'ESO zone constants'!$D$2:$H$4950,5,FALSE),""),""),"")</f>
        <v/>
      </c>
      <c r="AE410" s="42"/>
      <c r="AF410" s="41"/>
      <c r="AG410" s="41"/>
      <c r="AH410" s="3" t="str">
        <f>IF(G410&lt;&gt;"LIBSETS_SETTYPE_BATTLEGROUND",IF(G410&lt;&gt;"LIBSETS_SETTYPE_SPECIAL",IF(AI410&lt;&gt;"",VLOOKUP(AI410,'ESO zone constants'!$D$2:$H$4950,5,FALSE),""),""),"")</f>
        <v/>
      </c>
      <c r="AJ410" s="42"/>
      <c r="AK410" s="41"/>
      <c r="AL410" s="41"/>
      <c r="AM410" s="3" t="str">
        <f>IF(G410&lt;&gt;"LIBSETS_SETTYPE_BATTLEGROUND",IF(G410&lt;&gt;"LIBSETS_SETTYPE_SPECIAL",IF(AN410&lt;&gt;"",VLOOKUP(AN410,'ESO zone constants'!$D$2:$H$4950,5,FALSE),""),""),"")</f>
        <v/>
      </c>
      <c r="AO410" s="42"/>
      <c r="AP410" s="41"/>
      <c r="AQ410" s="41"/>
      <c r="AR410" s="3" t="str">
        <f>IF(G410&lt;&gt;"LIBSETS_SETTYPE_BATTLEGROUND",IF(G410&lt;&gt;"LIBSETS_SETTYPE_SPECIAL",IF(AS410&lt;&gt;"",VLOOKUP(AS410,'ESO zone constants'!$D$2:$H$4950,5,FALSE),""),""),"")</f>
        <v/>
      </c>
      <c r="AT410" s="42"/>
      <c r="AU410" s="41"/>
      <c r="AV410" s="41"/>
      <c r="AW410" s="21" t="str">
        <f t="shared" si="37"/>
        <v>[469] = {wayshrines={403,403,403,}, traitsNeeded=6, dlcId=DLC_DRAGONHOLD</v>
      </c>
      <c r="AX410" s="21" t="str">
        <f t="shared" si="38"/>
        <v>, zoneIds={1133}, veteran=false</v>
      </c>
      <c r="AY410" s="21" t="str">
        <f t="shared" si="39"/>
        <v>, setType=LIBSETS_SETTYPE_CRAFTED</v>
      </c>
      <c r="AZ410" s="21" t="str">
        <f t="shared" si="40"/>
        <v>},</v>
      </c>
      <c r="BA410" s="21" t="str">
        <f t="shared" si="41"/>
        <v xml:space="preserve"> --Ancient Dragonguard / Alte Drachengarde   [Southern Elsweyr]</v>
      </c>
    </row>
    <row r="411" spans="1:53" x14ac:dyDescent="0.25">
      <c r="A411" s="5">
        <v>470</v>
      </c>
      <c r="B411" t="s">
        <v>1793</v>
      </c>
      <c r="C411" t="s">
        <v>1792</v>
      </c>
      <c r="D411" s="3">
        <f t="shared" si="36"/>
        <v>470</v>
      </c>
      <c r="G411" s="8" t="s">
        <v>1649</v>
      </c>
      <c r="I411" t="s">
        <v>97</v>
      </c>
      <c r="J411" t="s">
        <v>97</v>
      </c>
      <c r="K411">
        <v>406</v>
      </c>
      <c r="L411">
        <v>406</v>
      </c>
      <c r="M411">
        <v>406</v>
      </c>
      <c r="N411">
        <v>9</v>
      </c>
      <c r="P411" s="3">
        <f>IF(AND(G411&lt;&gt;"LIBSETS_SETTYPE_BATTLEGROUND",G411&lt;&gt;"LIBSETS_SETTYPE_SPECIAL",G411&lt;&gt;"LIBSETS_SETTYPE_MYTHIC"), IF(Q411&lt;&gt;"",VLOOKUP(Q411,'ESO zone constants'!$D$2:$H$4950,5,FALSE),""),"")</f>
        <v>1133</v>
      </c>
      <c r="Q411" t="str">
        <f>IF(OR(K411="",K411&lt;=0,ISERROR(K411)),IF(AND(O411&lt;&gt;"",NOT(ISERROR(O411))),O411, ""),VLOOKUP(K411,'ESO wayshrine node constants'!$A$3:$D$10003,4,FALSE))</f>
        <v>Southern Elsweyr</v>
      </c>
      <c r="S411" s="19" t="str">
        <f>IF(AND(R411&lt;&gt;"",NOT(ISERROR(R411))),R411,IF(P411&lt;&gt;"",IF(NOT(ISERROR(VLOOKUP(P411,'ESO Dungeon constants'!$D$3:$H$9999,5,FALSE))),VLOOKUP(P411,'ESO Dungeon constants'!$D$3:$I$9999,6,FALSE),VLOOKUP(P411,'ESO zone constants'!$H$2:$K$9984,4,FALSE)),""))</f>
        <v>DLC_DRAGONHOLD</v>
      </c>
      <c r="T411" s="3" t="str">
        <f>IF(S411&lt;&gt;"",VLOOKUP(S411,'LibSets constants'!$B$4:$C$1000,2,FALSE),"")</f>
        <v>Dragonhold</v>
      </c>
      <c r="V411" s="41" t="str">
        <f>IF(U411&lt;&gt;"",IF(U411&lt;&gt;"LIBSETS_DROP_MECHANIC_MONSTER_NAME",VLOOKUP(U411,'LibSets constants'!$I$4:$L$1000,3,FALSE),""),"")</f>
        <v/>
      </c>
      <c r="W411" s="41"/>
      <c r="X411" s="3" t="str">
        <f>IF(G411&lt;&gt;"LIBSETS_SETTYPE_BATTLEGROUND",IF(G411&lt;&gt;"LIBSETS_SETTYPE_SPECIAL",IF(Y411&lt;&gt;"",VLOOKUP(Y411,'ESO zone constants'!$D$2:$H$4950,5,FALSE),""),""),"")</f>
        <v/>
      </c>
      <c r="Z411" s="42"/>
      <c r="AA411" s="41"/>
      <c r="AB411" s="41"/>
      <c r="AC411" s="3" t="str">
        <f>IF(G411&lt;&gt;"LIBSETS_SETTYPE_BATTLEGROUND",IF(G411&lt;&gt;"LIBSETS_SETTYPE_SPECIAL",IF(AD411&lt;&gt;"",VLOOKUP(AD411,'ESO zone constants'!$D$2:$H$4950,5,FALSE),""),""),"")</f>
        <v/>
      </c>
      <c r="AE411" s="42"/>
      <c r="AF411" s="41"/>
      <c r="AG411" s="41"/>
      <c r="AH411" s="3" t="str">
        <f>IF(G411&lt;&gt;"LIBSETS_SETTYPE_BATTLEGROUND",IF(G411&lt;&gt;"LIBSETS_SETTYPE_SPECIAL",IF(AI411&lt;&gt;"",VLOOKUP(AI411,'ESO zone constants'!$D$2:$H$4950,5,FALSE),""),""),"")</f>
        <v/>
      </c>
      <c r="AJ411" s="42"/>
      <c r="AK411" s="41"/>
      <c r="AL411" s="41"/>
      <c r="AM411" s="3" t="str">
        <f>IF(G411&lt;&gt;"LIBSETS_SETTYPE_BATTLEGROUND",IF(G411&lt;&gt;"LIBSETS_SETTYPE_SPECIAL",IF(AN411&lt;&gt;"",VLOOKUP(AN411,'ESO zone constants'!$D$2:$H$4950,5,FALSE),""),""),"")</f>
        <v/>
      </c>
      <c r="AO411" s="42"/>
      <c r="AP411" s="41"/>
      <c r="AQ411" s="41"/>
      <c r="AR411" s="3" t="str">
        <f>IF(G411&lt;&gt;"LIBSETS_SETTYPE_BATTLEGROUND",IF(G411&lt;&gt;"LIBSETS_SETTYPE_SPECIAL",IF(AS411&lt;&gt;"",VLOOKUP(AS411,'ESO zone constants'!$D$2:$H$4950,5,FALSE),""),""),"")</f>
        <v/>
      </c>
      <c r="AT411" s="42"/>
      <c r="AU411" s="41"/>
      <c r="AV411" s="41"/>
      <c r="AW411" s="21" t="str">
        <f t="shared" si="37"/>
        <v>[470] = {wayshrines={406,406,406,}, traitsNeeded=9, dlcId=DLC_DRAGONHOLD</v>
      </c>
      <c r="AX411" s="21" t="str">
        <f t="shared" si="38"/>
        <v>, zoneIds={1133}, veteran=false</v>
      </c>
      <c r="AY411" s="21" t="str">
        <f t="shared" si="39"/>
        <v>, setType=LIBSETS_SETTYPE_CRAFTED</v>
      </c>
      <c r="AZ411" s="21" t="str">
        <f t="shared" si="40"/>
        <v>},</v>
      </c>
      <c r="BA411" s="21" t="str">
        <f t="shared" si="41"/>
        <v xml:space="preserve"> --New Moon Acolyte / Akolythin des Neuen Mondes   [Southern Elsweyr]</v>
      </c>
    </row>
    <row r="412" spans="1:53" x14ac:dyDescent="0.25">
      <c r="A412" s="5">
        <v>471</v>
      </c>
      <c r="B412" t="s">
        <v>1857</v>
      </c>
      <c r="C412" t="s">
        <v>1856</v>
      </c>
      <c r="D412" s="3">
        <f t="shared" si="36"/>
        <v>471</v>
      </c>
      <c r="G412" s="3" t="s">
        <v>1652</v>
      </c>
      <c r="I412" t="s">
        <v>97</v>
      </c>
      <c r="J412" t="s">
        <v>97</v>
      </c>
      <c r="K412">
        <v>-1</v>
      </c>
      <c r="L412">
        <v>-1</v>
      </c>
      <c r="M412">
        <v>-1</v>
      </c>
      <c r="N412">
        <v>0</v>
      </c>
      <c r="O412" s="70" t="s">
        <v>1839</v>
      </c>
      <c r="P412" s="3">
        <f>IF(AND(G412&lt;&gt;"LIBSETS_SETTYPE_BATTLEGROUND",G412&lt;&gt;"LIBSETS_SETTYPE_SPECIAL",G412&lt;&gt;"LIBSETS_SETTYPE_MYTHIC"), IF(Q412&lt;&gt;"",VLOOKUP(Q412,'ESO zone constants'!$D$2:$H$4950,5,FALSE),""),"")</f>
        <v>1152</v>
      </c>
      <c r="Q412" t="str">
        <f>IF(OR(K412="",K412&lt;=0,ISERROR(K412)),IF(AND(O412&lt;&gt;"",NOT(ISERROR(O412))),O412, ""),VLOOKUP(K412,'ESO wayshrine node constants'!$A$3:$D$10003,4,FALSE))</f>
        <v>Icereach</v>
      </c>
      <c r="S412" s="19" t="str">
        <f>IF(AND(R412&lt;&gt;"",NOT(ISERROR(R412))),R412,IF(P412&lt;&gt;"",IF(NOT(ISERROR(VLOOKUP(P412,'ESO Dungeon constants'!$D$3:$H$9999,5,FALSE))),VLOOKUP(P412,'ESO Dungeon constants'!$D$3:$I$9999,6,FALSE),VLOOKUP(P412,'ESO zone constants'!$H$2:$K$9984,4,FALSE)),""))</f>
        <v>DLC_HARROWSTORM</v>
      </c>
      <c r="T412" s="3" t="str">
        <f>IF(S412&lt;&gt;"",VLOOKUP(S412,'LibSets constants'!$B$4:$C$1000,2,FALSE),"")</f>
        <v>Harrowstorm</v>
      </c>
      <c r="U412" s="33" t="s">
        <v>1726</v>
      </c>
      <c r="V412" s="43"/>
      <c r="W412" s="43"/>
      <c r="X412" s="3" t="str">
        <f>IF(G412&lt;&gt;"LIBSETS_SETTYPE_BATTLEGROUND",IF(G412&lt;&gt;"LIBSETS_SETTYPE_SPECIAL",IF(Y412&lt;&gt;"",VLOOKUP(Y412,'ESO zone constants'!$D$2:$H$4950,5,FALSE),""),""),"")</f>
        <v/>
      </c>
      <c r="Z412" s="43"/>
      <c r="AA412" s="43"/>
      <c r="AB412" s="43"/>
      <c r="AC412" s="3" t="str">
        <f>IF(G412&lt;&gt;"LIBSETS_SETTYPE_BATTLEGROUND",IF(G412&lt;&gt;"LIBSETS_SETTYPE_SPECIAL",IF(AD412&lt;&gt;"",VLOOKUP(AD412,'ESO zone constants'!$D$2:$H$4950,5,FALSE),""),""),"")</f>
        <v/>
      </c>
      <c r="AE412" s="43"/>
      <c r="AF412" s="43"/>
      <c r="AG412" s="43"/>
      <c r="AH412" s="3" t="str">
        <f>IF(G412&lt;&gt;"LIBSETS_SETTYPE_BATTLEGROUND",IF(G412&lt;&gt;"LIBSETS_SETTYPE_SPECIAL",IF(AI412&lt;&gt;"",VLOOKUP(AI412,'ESO zone constants'!$D$2:$H$4950,5,FALSE),""),""),"")</f>
        <v/>
      </c>
      <c r="AJ412" s="43"/>
      <c r="AK412" s="43"/>
      <c r="AL412" s="43"/>
      <c r="AM412" s="3" t="str">
        <f>IF(G412&lt;&gt;"LIBSETS_SETTYPE_BATTLEGROUND",IF(G412&lt;&gt;"LIBSETS_SETTYPE_SPECIAL",IF(AN412&lt;&gt;"",VLOOKUP(AN412,'ESO zone constants'!$D$2:$H$4950,5,FALSE),""),""),"")</f>
        <v/>
      </c>
      <c r="AO412" s="43"/>
      <c r="AP412" s="43"/>
      <c r="AQ412" s="43"/>
      <c r="AR412" s="3" t="str">
        <f>IF(G412&lt;&gt;"LIBSETS_SETTYPE_BATTLEGROUND",IF(G412&lt;&gt;"LIBSETS_SETTYPE_SPECIAL",IF(AS412&lt;&gt;"",VLOOKUP(AS412,'ESO zone constants'!$D$2:$H$4950,5,FALSE),""),""),"")</f>
        <v/>
      </c>
      <c r="AT412" s="43"/>
      <c r="AU412" s="43"/>
      <c r="AV412" s="43"/>
      <c r="AW412" s="21" t="str">
        <f t="shared" si="37"/>
        <v>[471] = {wayshrines={-1,-1,-1,}, dlcId=DLC_HARROWSTORM</v>
      </c>
      <c r="AX412" s="21" t="str">
        <f t="shared" si="38"/>
        <v>, zoneIds={1152}, veteran=false</v>
      </c>
      <c r="AY412" s="21" t="str">
        <f t="shared" si="39"/>
        <v>, setType=LIBSETS_SETTYPE_DUNGEON</v>
      </c>
      <c r="AZ412" s="21" t="str">
        <f t="shared" si="40"/>
        <v>, dropMechanic={LIBSETS_DROP_MECHANIC_MONSTER_NAME}, dropMechanicNames={}},</v>
      </c>
      <c r="BA412" s="21" t="str">
        <f t="shared" si="41"/>
        <v xml:space="preserve"> --Hiti\'s Hearth / Hitis Feuerstelle   [Icereach]</v>
      </c>
    </row>
    <row r="413" spans="1:53" x14ac:dyDescent="0.25">
      <c r="A413" s="5">
        <v>472</v>
      </c>
      <c r="B413" t="s">
        <v>1858</v>
      </c>
      <c r="C413" t="s">
        <v>1840</v>
      </c>
      <c r="D413" s="3">
        <f t="shared" si="36"/>
        <v>472</v>
      </c>
      <c r="G413" s="3" t="s">
        <v>1652</v>
      </c>
      <c r="I413" t="s">
        <v>97</v>
      </c>
      <c r="J413" t="s">
        <v>97</v>
      </c>
      <c r="K413">
        <v>-1</v>
      </c>
      <c r="L413">
        <v>-1</v>
      </c>
      <c r="M413">
        <v>-1</v>
      </c>
      <c r="N413">
        <v>0</v>
      </c>
      <c r="O413" s="70" t="s">
        <v>1839</v>
      </c>
      <c r="P413" s="3">
        <f>IF(AND(G413&lt;&gt;"LIBSETS_SETTYPE_BATTLEGROUND",G413&lt;&gt;"LIBSETS_SETTYPE_SPECIAL",G413&lt;&gt;"LIBSETS_SETTYPE_MYTHIC"), IF(Q413&lt;&gt;"",VLOOKUP(Q413,'ESO zone constants'!$D$2:$H$4950,5,FALSE),""),"")</f>
        <v>1152</v>
      </c>
      <c r="Q413" t="str">
        <f>IF(OR(K413="",K413&lt;=0,ISERROR(K413)),IF(AND(O413&lt;&gt;"",NOT(ISERROR(O413))),O413, ""),VLOOKUP(K413,'ESO wayshrine node constants'!$A$3:$D$10003,4,FALSE))</f>
        <v>Icereach</v>
      </c>
      <c r="S413" s="19" t="str">
        <f>IF(AND(R413&lt;&gt;"",NOT(ISERROR(R413))),R413,IF(P413&lt;&gt;"",IF(NOT(ISERROR(VLOOKUP(P413,'ESO Dungeon constants'!$D$3:$H$9999,5,FALSE))),VLOOKUP(P413,'ESO Dungeon constants'!$D$3:$I$9999,6,FALSE),VLOOKUP(P413,'ESO zone constants'!$H$2:$K$9984,4,FALSE)),""))</f>
        <v>DLC_HARROWSTORM</v>
      </c>
      <c r="T413" s="3" t="str">
        <f>IF(S413&lt;&gt;"",VLOOKUP(S413,'LibSets constants'!$B$4:$C$1000,2,FALSE),"")</f>
        <v>Harrowstorm</v>
      </c>
      <c r="U413" s="33" t="s">
        <v>1726</v>
      </c>
      <c r="V413" s="43"/>
      <c r="W413" s="43"/>
      <c r="X413" s="3" t="str">
        <f>IF(G413&lt;&gt;"LIBSETS_SETTYPE_BATTLEGROUND",IF(G413&lt;&gt;"LIBSETS_SETTYPE_SPECIAL",IF(Y413&lt;&gt;"",VLOOKUP(Y413,'ESO zone constants'!$D$2:$H$4950,5,FALSE),""),""),"")</f>
        <v/>
      </c>
      <c r="Z413" s="43"/>
      <c r="AA413" s="43"/>
      <c r="AB413" s="43"/>
      <c r="AC413" s="3" t="str">
        <f>IF(G413&lt;&gt;"LIBSETS_SETTYPE_BATTLEGROUND",IF(G413&lt;&gt;"LIBSETS_SETTYPE_SPECIAL",IF(AD413&lt;&gt;"",VLOOKUP(AD413,'ESO zone constants'!$D$2:$H$4950,5,FALSE),""),""),"")</f>
        <v/>
      </c>
      <c r="AE413" s="43"/>
      <c r="AF413" s="43"/>
      <c r="AG413" s="43"/>
      <c r="AH413" s="3" t="str">
        <f>IF(G413&lt;&gt;"LIBSETS_SETTYPE_BATTLEGROUND",IF(G413&lt;&gt;"LIBSETS_SETTYPE_SPECIAL",IF(AI413&lt;&gt;"",VLOOKUP(AI413,'ESO zone constants'!$D$2:$H$4950,5,FALSE),""),""),"")</f>
        <v/>
      </c>
      <c r="AJ413" s="43"/>
      <c r="AK413" s="43"/>
      <c r="AL413" s="43"/>
      <c r="AM413" s="3" t="str">
        <f>IF(G413&lt;&gt;"LIBSETS_SETTYPE_BATTLEGROUND",IF(G413&lt;&gt;"LIBSETS_SETTYPE_SPECIAL",IF(AN413&lt;&gt;"",VLOOKUP(AN413,'ESO zone constants'!$D$2:$H$4950,5,FALSE),""),""),"")</f>
        <v/>
      </c>
      <c r="AO413" s="43"/>
      <c r="AP413" s="43"/>
      <c r="AQ413" s="43"/>
      <c r="AR413" s="3" t="str">
        <f>IF(G413&lt;&gt;"LIBSETS_SETTYPE_BATTLEGROUND",IF(G413&lt;&gt;"LIBSETS_SETTYPE_SPECIAL",IF(AS413&lt;&gt;"",VLOOKUP(AS413,'ESO zone constants'!$D$2:$H$4950,5,FALSE),""),""),"")</f>
        <v/>
      </c>
      <c r="AT413" s="43"/>
      <c r="AU413" s="43"/>
      <c r="AV413" s="43"/>
      <c r="AW413" s="21" t="str">
        <f t="shared" si="37"/>
        <v>[472] = {wayshrines={-1,-1,-1,}, dlcId=DLC_HARROWSTORM</v>
      </c>
      <c r="AX413" s="21" t="str">
        <f t="shared" si="38"/>
        <v>, zoneIds={1152}, veteran=false</v>
      </c>
      <c r="AY413" s="21" t="str">
        <f t="shared" si="39"/>
        <v>, setType=LIBSETS_SETTYPE_DUNGEON</v>
      </c>
      <c r="AZ413" s="21" t="str">
        <f t="shared" si="40"/>
        <v>, dropMechanic={LIBSETS_DROP_MECHANIC_MONSTER_NAME}, dropMechanicNames={}},</v>
      </c>
      <c r="BA413" s="21" t="str">
        <f t="shared" si="41"/>
        <v xml:space="preserve"> --Titanborn Strength / Titanenkinds Stärke   [Icereach]</v>
      </c>
    </row>
    <row r="414" spans="1:53" x14ac:dyDescent="0.25">
      <c r="A414" s="5">
        <v>473</v>
      </c>
      <c r="B414" t="s">
        <v>1859</v>
      </c>
      <c r="C414" t="s">
        <v>1841</v>
      </c>
      <c r="D414" s="3">
        <f t="shared" si="36"/>
        <v>473</v>
      </c>
      <c r="G414" s="3" t="s">
        <v>1652</v>
      </c>
      <c r="I414" t="s">
        <v>97</v>
      </c>
      <c r="J414" t="s">
        <v>97</v>
      </c>
      <c r="K414">
        <v>-1</v>
      </c>
      <c r="L414">
        <v>-1</v>
      </c>
      <c r="M414">
        <v>-1</v>
      </c>
      <c r="N414">
        <v>0</v>
      </c>
      <c r="O414" s="70" t="s">
        <v>1839</v>
      </c>
      <c r="P414" s="3">
        <f>IF(AND(G414&lt;&gt;"LIBSETS_SETTYPE_BATTLEGROUND",G414&lt;&gt;"LIBSETS_SETTYPE_SPECIAL",G414&lt;&gt;"LIBSETS_SETTYPE_MYTHIC"), IF(Q414&lt;&gt;"",VLOOKUP(Q414,'ESO zone constants'!$D$2:$H$4950,5,FALSE),""),"")</f>
        <v>1152</v>
      </c>
      <c r="Q414" t="str">
        <f>IF(OR(K414="",K414&lt;=0,ISERROR(K414)),IF(AND(O414&lt;&gt;"",NOT(ISERROR(O414))),O414, ""),VLOOKUP(K414,'ESO wayshrine node constants'!$A$3:$D$10003,4,FALSE))</f>
        <v>Icereach</v>
      </c>
      <c r="S414" s="19" t="str">
        <f>IF(AND(R414&lt;&gt;"",NOT(ISERROR(R414))),R414,IF(P414&lt;&gt;"",IF(NOT(ISERROR(VLOOKUP(P414,'ESO Dungeon constants'!$D$3:$H$9999,5,FALSE))),VLOOKUP(P414,'ESO Dungeon constants'!$D$3:$I$9999,6,FALSE),VLOOKUP(P414,'ESO zone constants'!$H$2:$K$9984,4,FALSE)),""))</f>
        <v>DLC_HARROWSTORM</v>
      </c>
      <c r="T414" s="3" t="str">
        <f>IF(S414&lt;&gt;"",VLOOKUP(S414,'LibSets constants'!$B$4:$C$1000,2,FALSE),"")</f>
        <v>Harrowstorm</v>
      </c>
      <c r="U414" s="33" t="s">
        <v>1726</v>
      </c>
      <c r="V414" s="43"/>
      <c r="W414" s="43"/>
      <c r="X414" s="3" t="str">
        <f>IF(G414&lt;&gt;"LIBSETS_SETTYPE_BATTLEGROUND",IF(G414&lt;&gt;"LIBSETS_SETTYPE_SPECIAL",IF(Y414&lt;&gt;"",VLOOKUP(Y414,'ESO zone constants'!$D$2:$H$4950,5,FALSE),""),""),"")</f>
        <v/>
      </c>
      <c r="Z414" s="43"/>
      <c r="AA414" s="43"/>
      <c r="AB414" s="43"/>
      <c r="AC414" s="3" t="str">
        <f>IF(G414&lt;&gt;"LIBSETS_SETTYPE_BATTLEGROUND",IF(G414&lt;&gt;"LIBSETS_SETTYPE_SPECIAL",IF(AD414&lt;&gt;"",VLOOKUP(AD414,'ESO zone constants'!$D$2:$H$4950,5,FALSE),""),""),"")</f>
        <v/>
      </c>
      <c r="AE414" s="43"/>
      <c r="AF414" s="43"/>
      <c r="AG414" s="43"/>
      <c r="AH414" s="3" t="str">
        <f>IF(G414&lt;&gt;"LIBSETS_SETTYPE_BATTLEGROUND",IF(G414&lt;&gt;"LIBSETS_SETTYPE_SPECIAL",IF(AI414&lt;&gt;"",VLOOKUP(AI414,'ESO zone constants'!$D$2:$H$4950,5,FALSE),""),""),"")</f>
        <v/>
      </c>
      <c r="AJ414" s="43"/>
      <c r="AK414" s="43"/>
      <c r="AL414" s="43"/>
      <c r="AM414" s="3" t="str">
        <f>IF(G414&lt;&gt;"LIBSETS_SETTYPE_BATTLEGROUND",IF(G414&lt;&gt;"LIBSETS_SETTYPE_SPECIAL",IF(AN414&lt;&gt;"",VLOOKUP(AN414,'ESO zone constants'!$D$2:$H$4950,5,FALSE),""),""),"")</f>
        <v/>
      </c>
      <c r="AO414" s="43"/>
      <c r="AP414" s="43"/>
      <c r="AQ414" s="43"/>
      <c r="AR414" s="3" t="str">
        <f>IF(G414&lt;&gt;"LIBSETS_SETTYPE_BATTLEGROUND",IF(G414&lt;&gt;"LIBSETS_SETTYPE_SPECIAL",IF(AS414&lt;&gt;"",VLOOKUP(AS414,'ESO zone constants'!$D$2:$H$4950,5,FALSE),""),""),"")</f>
        <v/>
      </c>
      <c r="AT414" s="43"/>
      <c r="AU414" s="43"/>
      <c r="AV414" s="43"/>
      <c r="AW414" s="21" t="str">
        <f t="shared" si="37"/>
        <v>[473] = {wayshrines={-1,-1,-1,}, dlcId=DLC_HARROWSTORM</v>
      </c>
      <c r="AX414" s="21" t="str">
        <f t="shared" si="38"/>
        <v>, zoneIds={1152}, veteran=false</v>
      </c>
      <c r="AY414" s="21" t="str">
        <f t="shared" si="39"/>
        <v>, setType=LIBSETS_SETTYPE_DUNGEON</v>
      </c>
      <c r="AZ414" s="21" t="str">
        <f t="shared" si="40"/>
        <v>, dropMechanic={LIBSETS_DROP_MECHANIC_MONSTER_NAME}, dropMechanicNames={}},</v>
      </c>
      <c r="BA414" s="21" t="str">
        <f t="shared" si="41"/>
        <v xml:space="preserve"> --Bani’s Torment / Banis Qual   [Icereach]</v>
      </c>
    </row>
    <row r="415" spans="1:53" x14ac:dyDescent="0.25">
      <c r="A415" s="5">
        <v>474</v>
      </c>
      <c r="B415" t="s">
        <v>1860</v>
      </c>
      <c r="C415" t="s">
        <v>1843</v>
      </c>
      <c r="D415" s="3">
        <f t="shared" si="36"/>
        <v>474</v>
      </c>
      <c r="G415" s="3" t="s">
        <v>1652</v>
      </c>
      <c r="I415" t="s">
        <v>97</v>
      </c>
      <c r="J415" t="s">
        <v>97</v>
      </c>
      <c r="K415">
        <v>-1</v>
      </c>
      <c r="L415">
        <v>-1</v>
      </c>
      <c r="M415">
        <v>-1</v>
      </c>
      <c r="N415">
        <v>0</v>
      </c>
      <c r="O415" s="70" t="s">
        <v>1838</v>
      </c>
      <c r="P415" s="3">
        <f>IF(AND(G415&lt;&gt;"LIBSETS_SETTYPE_BATTLEGROUND",G415&lt;&gt;"LIBSETS_SETTYPE_SPECIAL",G415&lt;&gt;"LIBSETS_SETTYPE_MYTHIC"), IF(Q415&lt;&gt;"",VLOOKUP(Q415,'ESO zone constants'!$D$2:$H$4950,5,FALSE),""),"")</f>
        <v>1153</v>
      </c>
      <c r="Q415" t="str">
        <f>IF(OR(K415="",K415&lt;=0,ISERROR(K415)),IF(AND(O415&lt;&gt;"",NOT(ISERROR(O415))),O415, ""),VLOOKUP(K415,'ESO wayshrine node constants'!$A$3:$D$10003,4,FALSE))</f>
        <v>Unhallowed Grave</v>
      </c>
      <c r="S415" s="19" t="str">
        <f>IF(AND(R415&lt;&gt;"",NOT(ISERROR(R415))),R415,IF(P415&lt;&gt;"",IF(NOT(ISERROR(VLOOKUP(P415,'ESO Dungeon constants'!$D$3:$H$9999,5,FALSE))),VLOOKUP(P415,'ESO Dungeon constants'!$D$3:$I$9999,6,FALSE),VLOOKUP(P415,'ESO zone constants'!$H$2:$K$9984,4,FALSE)),""))</f>
        <v>DLC_HARROWSTORM</v>
      </c>
      <c r="T415" s="3" t="str">
        <f>IF(S415&lt;&gt;"",VLOOKUP(S415,'LibSets constants'!$B$4:$C$1000,2,FALSE),"")</f>
        <v>Harrowstorm</v>
      </c>
      <c r="U415" s="33" t="s">
        <v>1726</v>
      </c>
      <c r="V415" s="43"/>
      <c r="W415" s="43"/>
      <c r="X415" s="3" t="str">
        <f>IF(G415&lt;&gt;"LIBSETS_SETTYPE_BATTLEGROUND",IF(G415&lt;&gt;"LIBSETS_SETTYPE_SPECIAL",IF(Y415&lt;&gt;"",VLOOKUP(Y415,'ESO zone constants'!$D$2:$H$4950,5,FALSE),""),""),"")</f>
        <v/>
      </c>
      <c r="Z415" s="43"/>
      <c r="AA415" s="43"/>
      <c r="AB415" s="43"/>
      <c r="AC415" s="3" t="str">
        <f>IF(G415&lt;&gt;"LIBSETS_SETTYPE_BATTLEGROUND",IF(G415&lt;&gt;"LIBSETS_SETTYPE_SPECIAL",IF(AD415&lt;&gt;"",VLOOKUP(AD415,'ESO zone constants'!$D$2:$H$4950,5,FALSE),""),""),"")</f>
        <v/>
      </c>
      <c r="AE415" s="43"/>
      <c r="AF415" s="43"/>
      <c r="AG415" s="43"/>
      <c r="AH415" s="3" t="str">
        <f>IF(G415&lt;&gt;"LIBSETS_SETTYPE_BATTLEGROUND",IF(G415&lt;&gt;"LIBSETS_SETTYPE_SPECIAL",IF(AI415&lt;&gt;"",VLOOKUP(AI415,'ESO zone constants'!$D$2:$H$4950,5,FALSE),""),""),"")</f>
        <v/>
      </c>
      <c r="AJ415" s="43"/>
      <c r="AK415" s="43"/>
      <c r="AL415" s="43"/>
      <c r="AM415" s="3" t="str">
        <f>IF(G415&lt;&gt;"LIBSETS_SETTYPE_BATTLEGROUND",IF(G415&lt;&gt;"LIBSETS_SETTYPE_SPECIAL",IF(AN415&lt;&gt;"",VLOOKUP(AN415,'ESO zone constants'!$D$2:$H$4950,5,FALSE),""),""),"")</f>
        <v/>
      </c>
      <c r="AO415" s="43"/>
      <c r="AP415" s="43"/>
      <c r="AQ415" s="43"/>
      <c r="AR415" s="3" t="str">
        <f>IF(G415&lt;&gt;"LIBSETS_SETTYPE_BATTLEGROUND",IF(G415&lt;&gt;"LIBSETS_SETTYPE_SPECIAL",IF(AS415&lt;&gt;"",VLOOKUP(AS415,'ESO zone constants'!$D$2:$H$4950,5,FALSE),""),""),"")</f>
        <v/>
      </c>
      <c r="AT415" s="43"/>
      <c r="AU415" s="43"/>
      <c r="AV415" s="43"/>
      <c r="AW415" s="21" t="str">
        <f t="shared" si="37"/>
        <v>[474] = {wayshrines={-1,-1,-1,}, dlcId=DLC_HARROWSTORM</v>
      </c>
      <c r="AX415" s="21" t="str">
        <f t="shared" si="38"/>
        <v>, zoneIds={1153}, veteran=false</v>
      </c>
      <c r="AY415" s="21" t="str">
        <f t="shared" si="39"/>
        <v>, setType=LIBSETS_SETTYPE_DUNGEON</v>
      </c>
      <c r="AZ415" s="21" t="str">
        <f t="shared" si="40"/>
        <v>, dropMechanic={LIBSETS_DROP_MECHANIC_MONSTER_NAME}, dropMechanicNames={}},</v>
      </c>
      <c r="BA415" s="21" t="str">
        <f t="shared" si="41"/>
        <v xml:space="preserve"> --Draugrkin’s Grip / Griff der Draugrbrut   [Unhallowed Grave]</v>
      </c>
    </row>
    <row r="416" spans="1:53" x14ac:dyDescent="0.25">
      <c r="A416" s="5">
        <v>475</v>
      </c>
      <c r="B416" t="s">
        <v>1861</v>
      </c>
      <c r="C416" t="s">
        <v>1844</v>
      </c>
      <c r="D416" s="3">
        <f t="shared" si="36"/>
        <v>475</v>
      </c>
      <c r="G416" s="3" t="s">
        <v>1652</v>
      </c>
      <c r="I416" t="s">
        <v>97</v>
      </c>
      <c r="J416" t="s">
        <v>97</v>
      </c>
      <c r="K416">
        <v>-1</v>
      </c>
      <c r="L416">
        <v>-1</v>
      </c>
      <c r="M416">
        <v>-1</v>
      </c>
      <c r="N416">
        <v>0</v>
      </c>
      <c r="O416" s="70" t="s">
        <v>1838</v>
      </c>
      <c r="P416" s="3">
        <f>IF(AND(G416&lt;&gt;"LIBSETS_SETTYPE_BATTLEGROUND",G416&lt;&gt;"LIBSETS_SETTYPE_SPECIAL",G416&lt;&gt;"LIBSETS_SETTYPE_MYTHIC"), IF(Q416&lt;&gt;"",VLOOKUP(Q416,'ESO zone constants'!$D$2:$H$4950,5,FALSE),""),"")</f>
        <v>1153</v>
      </c>
      <c r="Q416" t="str">
        <f>IF(OR(K416="",K416&lt;=0,ISERROR(K416)),IF(AND(O416&lt;&gt;"",NOT(ISERROR(O416))),O416, ""),VLOOKUP(K416,'ESO wayshrine node constants'!$A$3:$D$10003,4,FALSE))</f>
        <v>Unhallowed Grave</v>
      </c>
      <c r="S416" s="19" t="str">
        <f>IF(AND(R416&lt;&gt;"",NOT(ISERROR(R416))),R416,IF(P416&lt;&gt;"",IF(NOT(ISERROR(VLOOKUP(P416,'ESO Dungeon constants'!$D$3:$H$9999,5,FALSE))),VLOOKUP(P416,'ESO Dungeon constants'!$D$3:$I$9999,6,FALSE),VLOOKUP(P416,'ESO zone constants'!$H$2:$K$9984,4,FALSE)),""))</f>
        <v>DLC_HARROWSTORM</v>
      </c>
      <c r="T416" s="3" t="str">
        <f>IF(S416&lt;&gt;"",VLOOKUP(S416,'LibSets constants'!$B$4:$C$1000,2,FALSE),"")</f>
        <v>Harrowstorm</v>
      </c>
      <c r="U416" s="33" t="s">
        <v>1726</v>
      </c>
      <c r="V416" s="43"/>
      <c r="W416" s="43"/>
      <c r="X416" s="3" t="str">
        <f>IF(G416&lt;&gt;"LIBSETS_SETTYPE_BATTLEGROUND",IF(G416&lt;&gt;"LIBSETS_SETTYPE_SPECIAL",IF(Y416&lt;&gt;"",VLOOKUP(Y416,'ESO zone constants'!$D$2:$H$4950,5,FALSE),""),""),"")</f>
        <v/>
      </c>
      <c r="Z416" s="43"/>
      <c r="AA416" s="43"/>
      <c r="AB416" s="43"/>
      <c r="AC416" s="3" t="str">
        <f>IF(G416&lt;&gt;"LIBSETS_SETTYPE_BATTLEGROUND",IF(G416&lt;&gt;"LIBSETS_SETTYPE_SPECIAL",IF(AD416&lt;&gt;"",VLOOKUP(AD416,'ESO zone constants'!$D$2:$H$4950,5,FALSE),""),""),"")</f>
        <v/>
      </c>
      <c r="AE416" s="43"/>
      <c r="AF416" s="43"/>
      <c r="AG416" s="43"/>
      <c r="AH416" s="3" t="str">
        <f>IF(G416&lt;&gt;"LIBSETS_SETTYPE_BATTLEGROUND",IF(G416&lt;&gt;"LIBSETS_SETTYPE_SPECIAL",IF(AI416&lt;&gt;"",VLOOKUP(AI416,'ESO zone constants'!$D$2:$H$4950,5,FALSE),""),""),"")</f>
        <v/>
      </c>
      <c r="AJ416" s="43"/>
      <c r="AK416" s="43"/>
      <c r="AL416" s="43"/>
      <c r="AM416" s="3" t="str">
        <f>IF(G416&lt;&gt;"LIBSETS_SETTYPE_BATTLEGROUND",IF(G416&lt;&gt;"LIBSETS_SETTYPE_SPECIAL",IF(AN416&lt;&gt;"",VLOOKUP(AN416,'ESO zone constants'!$D$2:$H$4950,5,FALSE),""),""),"")</f>
        <v/>
      </c>
      <c r="AO416" s="43"/>
      <c r="AP416" s="43"/>
      <c r="AQ416" s="43"/>
      <c r="AR416" s="3" t="str">
        <f>IF(G416&lt;&gt;"LIBSETS_SETTYPE_BATTLEGROUND",IF(G416&lt;&gt;"LIBSETS_SETTYPE_SPECIAL",IF(AS416&lt;&gt;"",VLOOKUP(AS416,'ESO zone constants'!$D$2:$H$4950,5,FALSE),""),""),"")</f>
        <v/>
      </c>
      <c r="AT416" s="43"/>
      <c r="AU416" s="43"/>
      <c r="AV416" s="43"/>
      <c r="AW416" s="21" t="str">
        <f t="shared" si="37"/>
        <v>[475] = {wayshrines={-1,-1,-1,}, dlcId=DLC_HARROWSTORM</v>
      </c>
      <c r="AX416" s="21" t="str">
        <f t="shared" si="38"/>
        <v>, zoneIds={1153}, veteran=false</v>
      </c>
      <c r="AY416" s="21" t="str">
        <f t="shared" si="39"/>
        <v>, setType=LIBSETS_SETTYPE_DUNGEON</v>
      </c>
      <c r="AZ416" s="21" t="str">
        <f t="shared" si="40"/>
        <v>, dropMechanic={LIBSETS_DROP_MECHANIC_MONSTER_NAME}, dropMechanicNames={}},</v>
      </c>
      <c r="BA416" s="21" t="str">
        <f t="shared" si="41"/>
        <v xml:space="preserve"> --Aegis Caller / Ägisrufer   [Unhallowed Grave]</v>
      </c>
    </row>
    <row r="417" spans="1:53" x14ac:dyDescent="0.25">
      <c r="A417" s="5">
        <v>476</v>
      </c>
      <c r="B417" t="s">
        <v>1862</v>
      </c>
      <c r="C417" t="s">
        <v>1845</v>
      </c>
      <c r="D417" s="3">
        <f t="shared" si="36"/>
        <v>476</v>
      </c>
      <c r="G417" s="3" t="s">
        <v>1652</v>
      </c>
      <c r="I417" t="s">
        <v>97</v>
      </c>
      <c r="J417" t="s">
        <v>97</v>
      </c>
      <c r="K417">
        <v>-1</v>
      </c>
      <c r="L417">
        <v>-1</v>
      </c>
      <c r="M417">
        <v>-1</v>
      </c>
      <c r="N417">
        <v>0</v>
      </c>
      <c r="O417" s="70" t="s">
        <v>1838</v>
      </c>
      <c r="P417" s="3">
        <f>IF(AND(G417&lt;&gt;"LIBSETS_SETTYPE_BATTLEGROUND",G417&lt;&gt;"LIBSETS_SETTYPE_SPECIAL",G417&lt;&gt;"LIBSETS_SETTYPE_MYTHIC"), IF(Q417&lt;&gt;"",VLOOKUP(Q417,'ESO zone constants'!$D$2:$H$4950,5,FALSE),""),"")</f>
        <v>1153</v>
      </c>
      <c r="Q417" t="str">
        <f>IF(OR(K417="",K417&lt;=0,ISERROR(K417)),IF(AND(O417&lt;&gt;"",NOT(ISERROR(O417))),O417, ""),VLOOKUP(K417,'ESO wayshrine node constants'!$A$3:$D$10003,4,FALSE))</f>
        <v>Unhallowed Grave</v>
      </c>
      <c r="S417" s="19" t="str">
        <f>IF(AND(R417&lt;&gt;"",NOT(ISERROR(R417))),R417,IF(P417&lt;&gt;"",IF(NOT(ISERROR(VLOOKUP(P417,'ESO Dungeon constants'!$D$3:$H$9999,5,FALSE))),VLOOKUP(P417,'ESO Dungeon constants'!$D$3:$I$9999,6,FALSE),VLOOKUP(P417,'ESO zone constants'!$H$2:$K$9984,4,FALSE)),""))</f>
        <v>DLC_HARROWSTORM</v>
      </c>
      <c r="T417" s="3" t="str">
        <f>IF(S417&lt;&gt;"",VLOOKUP(S417,'LibSets constants'!$B$4:$C$1000,2,FALSE),"")</f>
        <v>Harrowstorm</v>
      </c>
      <c r="U417" s="33" t="s">
        <v>1726</v>
      </c>
      <c r="V417" s="43"/>
      <c r="W417" s="43"/>
      <c r="X417" s="3" t="str">
        <f>IF(G417&lt;&gt;"LIBSETS_SETTYPE_BATTLEGROUND",IF(G417&lt;&gt;"LIBSETS_SETTYPE_SPECIAL",IF(Y417&lt;&gt;"",VLOOKUP(Y417,'ESO zone constants'!$D$2:$H$4950,5,FALSE),""),""),"")</f>
        <v/>
      </c>
      <c r="Z417" s="43"/>
      <c r="AA417" s="43"/>
      <c r="AB417" s="43"/>
      <c r="AC417" s="3" t="str">
        <f>IF(G417&lt;&gt;"LIBSETS_SETTYPE_BATTLEGROUND",IF(G417&lt;&gt;"LIBSETS_SETTYPE_SPECIAL",IF(AD417&lt;&gt;"",VLOOKUP(AD417,'ESO zone constants'!$D$2:$H$4950,5,FALSE),""),""),"")</f>
        <v/>
      </c>
      <c r="AE417" s="43"/>
      <c r="AF417" s="43"/>
      <c r="AG417" s="43"/>
      <c r="AH417" s="3" t="str">
        <f>IF(G417&lt;&gt;"LIBSETS_SETTYPE_BATTLEGROUND",IF(G417&lt;&gt;"LIBSETS_SETTYPE_SPECIAL",IF(AI417&lt;&gt;"",VLOOKUP(AI417,'ESO zone constants'!$D$2:$H$4950,5,FALSE),""),""),"")</f>
        <v/>
      </c>
      <c r="AJ417" s="43"/>
      <c r="AK417" s="43"/>
      <c r="AL417" s="43"/>
      <c r="AM417" s="3" t="str">
        <f>IF(G417&lt;&gt;"LIBSETS_SETTYPE_BATTLEGROUND",IF(G417&lt;&gt;"LIBSETS_SETTYPE_SPECIAL",IF(AN417&lt;&gt;"",VLOOKUP(AN417,'ESO zone constants'!$D$2:$H$4950,5,FALSE),""),""),"")</f>
        <v/>
      </c>
      <c r="AO417" s="43"/>
      <c r="AP417" s="43"/>
      <c r="AQ417" s="43"/>
      <c r="AR417" s="3" t="str">
        <f>IF(G417&lt;&gt;"LIBSETS_SETTYPE_BATTLEGROUND",IF(G417&lt;&gt;"LIBSETS_SETTYPE_SPECIAL",IF(AS417&lt;&gt;"",VLOOKUP(AS417,'ESO zone constants'!$D$2:$H$4950,5,FALSE),""),""),"")</f>
        <v/>
      </c>
      <c r="AT417" s="43"/>
      <c r="AU417" s="43"/>
      <c r="AV417" s="43"/>
      <c r="AW417" s="21" t="str">
        <f t="shared" si="37"/>
        <v>[476] = {wayshrines={-1,-1,-1,}, dlcId=DLC_HARROWSTORM</v>
      </c>
      <c r="AX417" s="21" t="str">
        <f t="shared" si="38"/>
        <v>, zoneIds={1153}, veteran=false</v>
      </c>
      <c r="AY417" s="21" t="str">
        <f t="shared" si="39"/>
        <v>, setType=LIBSETS_SETTYPE_DUNGEON</v>
      </c>
      <c r="AZ417" s="21" t="str">
        <f t="shared" si="40"/>
        <v>, dropMechanic={LIBSETS_DROP_MECHANIC_MONSTER_NAME}, dropMechanicNames={}},</v>
      </c>
      <c r="BA417" s="21" t="str">
        <f t="shared" si="41"/>
        <v xml:space="preserve"> --Grave Guardian  / Grabwächter   [Unhallowed Grave]</v>
      </c>
    </row>
    <row r="418" spans="1:53" x14ac:dyDescent="0.25">
      <c r="A418" s="5">
        <v>478</v>
      </c>
      <c r="B418" t="s">
        <v>1850</v>
      </c>
      <c r="C418" t="s">
        <v>1842</v>
      </c>
      <c r="D418" s="3">
        <f t="shared" si="36"/>
        <v>478</v>
      </c>
      <c r="G418" s="3" t="s">
        <v>1654</v>
      </c>
      <c r="H418">
        <v>3</v>
      </c>
      <c r="I418" t="s">
        <v>1641</v>
      </c>
      <c r="J418" t="s">
        <v>97</v>
      </c>
      <c r="K418">
        <v>-1</v>
      </c>
      <c r="L418">
        <v>-1</v>
      </c>
      <c r="M418">
        <v>-1</v>
      </c>
      <c r="N418">
        <v>0</v>
      </c>
      <c r="O418" s="70" t="s">
        <v>1839</v>
      </c>
      <c r="P418" s="3">
        <f>IF(AND(G418&lt;&gt;"LIBSETS_SETTYPE_BATTLEGROUND",G418&lt;&gt;"LIBSETS_SETTYPE_SPECIAL",G418&lt;&gt;"LIBSETS_SETTYPE_MYTHIC"), IF(Q418&lt;&gt;"",VLOOKUP(Q418,'ESO zone constants'!$D$2:$H$4950,5,FALSE),""),"")</f>
        <v>1152</v>
      </c>
      <c r="Q418" t="str">
        <f>IF(OR(K418="",K418&lt;=0,ISERROR(K418)),IF(AND(O418&lt;&gt;"",NOT(ISERROR(O418))),O418, ""),VLOOKUP(K418,'ESO wayshrine node constants'!$A$3:$D$10003,4,FALSE))</f>
        <v>Icereach</v>
      </c>
      <c r="S418" s="19" t="str">
        <f>IF(AND(R418&lt;&gt;"",NOT(ISERROR(R418))),R418,IF(P418&lt;&gt;"",IF(NOT(ISERROR(VLOOKUP(P418,'ESO Dungeon constants'!$D$3:$H$9999,5,FALSE))),VLOOKUP(P418,'ESO Dungeon constants'!$D$3:$I$9999,6,FALSE),VLOOKUP(P418,'ESO zone constants'!$H$2:$K$9984,4,FALSE)),""))</f>
        <v>DLC_HARROWSTORM</v>
      </c>
      <c r="T418" s="3" t="str">
        <f>IF(S418&lt;&gt;"",VLOOKUP(S418,'LibSets constants'!$B$4:$C$1000,2,FALSE),"")</f>
        <v>Harrowstorm</v>
      </c>
      <c r="U418" s="33" t="s">
        <v>1726</v>
      </c>
      <c r="V418" s="43" t="s">
        <v>1842</v>
      </c>
      <c r="W418" s="43" t="s">
        <v>1850</v>
      </c>
      <c r="X418" s="3" t="str">
        <f>IF(G418&lt;&gt;"LIBSETS_SETTYPE_BATTLEGROUND",IF(G418&lt;&gt;"LIBSETS_SETTYPE_SPECIAL",IF(Y418&lt;&gt;"",VLOOKUP(Y418,'ESO zone constants'!$D$2:$H$4950,5,FALSE),""),""),"")</f>
        <v/>
      </c>
      <c r="Z418" s="43"/>
      <c r="AA418" s="43"/>
      <c r="AB418" s="43"/>
      <c r="AC418" s="3" t="str">
        <f>IF(G418&lt;&gt;"LIBSETS_SETTYPE_BATTLEGROUND",IF(G418&lt;&gt;"LIBSETS_SETTYPE_SPECIAL",IF(AD418&lt;&gt;"",VLOOKUP(AD418,'ESO zone constants'!$D$2:$H$4950,5,FALSE),""),""),"")</f>
        <v/>
      </c>
      <c r="AE418" s="43"/>
      <c r="AF418" s="43"/>
      <c r="AG418" s="43"/>
      <c r="AH418" s="3" t="str">
        <f>IF(G418&lt;&gt;"LIBSETS_SETTYPE_BATTLEGROUND",IF(G418&lt;&gt;"LIBSETS_SETTYPE_SPECIAL",IF(AI418&lt;&gt;"",VLOOKUP(AI418,'ESO zone constants'!$D$2:$H$4950,5,FALSE),""),""),"")</f>
        <v/>
      </c>
      <c r="AJ418" s="43"/>
      <c r="AK418" s="43"/>
      <c r="AL418" s="43"/>
      <c r="AM418" s="3" t="str">
        <f>IF(G418&lt;&gt;"LIBSETS_SETTYPE_BATTLEGROUND",IF(G418&lt;&gt;"LIBSETS_SETTYPE_SPECIAL",IF(AN418&lt;&gt;"",VLOOKUP(AN418,'ESO zone constants'!$D$2:$H$4950,5,FALSE),""),""),"")</f>
        <v/>
      </c>
      <c r="AO418" s="43"/>
      <c r="AP418" s="43"/>
      <c r="AQ418" s="43"/>
      <c r="AR418" s="3" t="str">
        <f>IF(G418&lt;&gt;"LIBSETS_SETTYPE_BATTLEGROUND",IF(G418&lt;&gt;"LIBSETS_SETTYPE_SPECIAL",IF(AS418&lt;&gt;"",VLOOKUP(AS418,'ESO zone constants'!$D$2:$H$4950,5,FALSE),""),""),"")</f>
        <v/>
      </c>
      <c r="AT418" s="43"/>
      <c r="AU418" s="43"/>
      <c r="AV418" s="43"/>
      <c r="AW418" s="21" t="str">
        <f t="shared" si="37"/>
        <v>[478] = {wayshrines={-1,-1,-1,}, dlcId=DLC_HARROWSTORM</v>
      </c>
      <c r="AX418" s="21" t="str">
        <f t="shared" si="38"/>
        <v>, zoneIds={1152}, veteran={[EQUIP_TYPE_HEAD]=true, [EQUIP_TYPE_SHOULDERS]=false}</v>
      </c>
      <c r="AY418" s="21" t="str">
        <f t="shared" si="39"/>
        <v>, setType=LIBSETS_SETTYPE_MONSTER</v>
      </c>
      <c r="AZ418" s="21" t="str">
        <f t="shared" si="40"/>
        <v>, dropMechanic={LIBSETS_DROP_MECHANIC_MONSTER_NAME}, dropMechanicNames={['en']='Mother Ciannait', ['de']='Mutter Ciannait'}},</v>
      </c>
      <c r="BA418" s="21" t="str">
        <f t="shared" si="41"/>
        <v xml:space="preserve"> --Mother Ciannait / Mutter Ciannait   [Icereach]</v>
      </c>
    </row>
    <row r="419" spans="1:53" x14ac:dyDescent="0.25">
      <c r="A419" s="5">
        <v>479</v>
      </c>
      <c r="B419" t="s">
        <v>1851</v>
      </c>
      <c r="C419" t="s">
        <v>1846</v>
      </c>
      <c r="D419" s="3">
        <f t="shared" si="36"/>
        <v>479</v>
      </c>
      <c r="G419" s="3" t="s">
        <v>1654</v>
      </c>
      <c r="H419">
        <v>3</v>
      </c>
      <c r="I419" t="s">
        <v>1641</v>
      </c>
      <c r="J419" t="s">
        <v>97</v>
      </c>
      <c r="K419">
        <v>-1</v>
      </c>
      <c r="L419">
        <v>-1</v>
      </c>
      <c r="M419">
        <v>-1</v>
      </c>
      <c r="N419">
        <v>0</v>
      </c>
      <c r="O419" s="70" t="s">
        <v>1838</v>
      </c>
      <c r="P419" s="3">
        <f>IF(AND(G419&lt;&gt;"LIBSETS_SETTYPE_BATTLEGROUND",G419&lt;&gt;"LIBSETS_SETTYPE_SPECIAL",G419&lt;&gt;"LIBSETS_SETTYPE_MYTHIC"), IF(Q419&lt;&gt;"",VLOOKUP(Q419,'ESO zone constants'!$D$2:$H$4950,5,FALSE),""),"")</f>
        <v>1153</v>
      </c>
      <c r="Q419" t="str">
        <f>IF(OR(K419="",K419&lt;=0,ISERROR(K419)),IF(AND(O419&lt;&gt;"",NOT(ISERROR(O419))),O419, ""),VLOOKUP(K419,'ESO wayshrine node constants'!$A$3:$D$10003,4,FALSE))</f>
        <v>Unhallowed Grave</v>
      </c>
      <c r="S419" s="19" t="str">
        <f>IF(AND(R419&lt;&gt;"",NOT(ISERROR(R419))),R419,IF(P419&lt;&gt;"",IF(NOT(ISERROR(VLOOKUP(P419,'ESO Dungeon constants'!$D$3:$H$9999,5,FALSE))),VLOOKUP(P419,'ESO Dungeon constants'!$D$3:$I$9999,6,FALSE),VLOOKUP(P419,'ESO zone constants'!$H$2:$K$9984,4,FALSE)),""))</f>
        <v>DLC_HARROWSTORM</v>
      </c>
      <c r="T419" s="3" t="str">
        <f>IF(S419&lt;&gt;"",VLOOKUP(S419,'LibSets constants'!$B$4:$C$1000,2,FALSE),"")</f>
        <v>Harrowstorm</v>
      </c>
      <c r="U419" s="33" t="s">
        <v>1726</v>
      </c>
      <c r="V419" s="43" t="s">
        <v>1846</v>
      </c>
      <c r="W419" s="43" t="s">
        <v>1851</v>
      </c>
      <c r="X419" s="3" t="str">
        <f>IF(G419&lt;&gt;"LIBSETS_SETTYPE_BATTLEGROUND",IF(G419&lt;&gt;"LIBSETS_SETTYPE_SPECIAL",IF(Y419&lt;&gt;"",VLOOKUP(Y419,'ESO zone constants'!$D$2:$H$4950,5,FALSE),""),""),"")</f>
        <v/>
      </c>
      <c r="Z419" s="43"/>
      <c r="AA419" s="43"/>
      <c r="AB419" s="43"/>
      <c r="AC419" s="3" t="str">
        <f>IF(G419&lt;&gt;"LIBSETS_SETTYPE_BATTLEGROUND",IF(G419&lt;&gt;"LIBSETS_SETTYPE_SPECIAL",IF(AD419&lt;&gt;"",VLOOKUP(AD419,'ESO zone constants'!$D$2:$H$4950,5,FALSE),""),""),"")</f>
        <v/>
      </c>
      <c r="AE419" s="43"/>
      <c r="AF419" s="43"/>
      <c r="AG419" s="43"/>
      <c r="AH419" s="3" t="str">
        <f>IF(G419&lt;&gt;"LIBSETS_SETTYPE_BATTLEGROUND",IF(G419&lt;&gt;"LIBSETS_SETTYPE_SPECIAL",IF(AI419&lt;&gt;"",VLOOKUP(AI419,'ESO zone constants'!$D$2:$H$4950,5,FALSE),""),""),"")</f>
        <v/>
      </c>
      <c r="AJ419" s="43"/>
      <c r="AK419" s="43"/>
      <c r="AL419" s="43"/>
      <c r="AM419" s="3" t="str">
        <f>IF(G419&lt;&gt;"LIBSETS_SETTYPE_BATTLEGROUND",IF(G419&lt;&gt;"LIBSETS_SETTYPE_SPECIAL",IF(AN419&lt;&gt;"",VLOOKUP(AN419,'ESO zone constants'!$D$2:$H$4950,5,FALSE),""),""),"")</f>
        <v/>
      </c>
      <c r="AO419" s="43"/>
      <c r="AP419" s="43"/>
      <c r="AQ419" s="43"/>
      <c r="AR419" s="3" t="str">
        <f>IF(G419&lt;&gt;"LIBSETS_SETTYPE_BATTLEGROUND",IF(G419&lt;&gt;"LIBSETS_SETTYPE_SPECIAL",IF(AS419&lt;&gt;"",VLOOKUP(AS419,'ESO zone constants'!$D$2:$H$4950,5,FALSE),""),""),"")</f>
        <v/>
      </c>
      <c r="AT419" s="43"/>
      <c r="AU419" s="43"/>
      <c r="AV419" s="43"/>
      <c r="AW419" s="21" t="str">
        <f t="shared" si="37"/>
        <v>[479] = {wayshrines={-1,-1,-1,}, dlcId=DLC_HARROWSTORM</v>
      </c>
      <c r="AX419" s="21" t="str">
        <f t="shared" si="38"/>
        <v>, zoneIds={1153}, veteran={[EQUIP_TYPE_HEAD]=true, [EQUIP_TYPE_SHOULDERS]=false}</v>
      </c>
      <c r="AY419" s="21" t="str">
        <f t="shared" si="39"/>
        <v>, setType=LIBSETS_SETTYPE_MONSTER</v>
      </c>
      <c r="AZ419" s="21" t="str">
        <f t="shared" si="40"/>
        <v>, dropMechanic={LIBSETS_DROP_MECHANIC_MONSTER_NAME}, dropMechanicNames={['en']='Kjalnar\’s Nightmare', ['de']='Kjalnar\’s Albtraum'}},</v>
      </c>
      <c r="BA419" s="21" t="str">
        <f t="shared" si="41"/>
        <v xml:space="preserve"> --Kjalnar\’s Nightmare / Kjalnar\’s Albtraum   [Unhallowed Grave]</v>
      </c>
    </row>
    <row r="420" spans="1:53" x14ac:dyDescent="0.25">
      <c r="A420" s="5">
        <v>480</v>
      </c>
      <c r="B420" t="s">
        <v>1863</v>
      </c>
      <c r="C420" t="s">
        <v>1847</v>
      </c>
      <c r="D420" s="3">
        <f t="shared" si="36"/>
        <v>480</v>
      </c>
      <c r="G420" s="3" t="s">
        <v>1649</v>
      </c>
      <c r="I420" t="s">
        <v>97</v>
      </c>
      <c r="J420" t="s">
        <v>97</v>
      </c>
      <c r="K420">
        <v>-1</v>
      </c>
      <c r="L420">
        <v>-1</v>
      </c>
      <c r="M420">
        <v>-1</v>
      </c>
      <c r="N420">
        <v>3</v>
      </c>
      <c r="O420" s="70" t="s">
        <v>131</v>
      </c>
      <c r="P420" s="3">
        <f>IF(AND(G420&lt;&gt;"LIBSETS_SETTYPE_BATTLEGROUND",G420&lt;&gt;"LIBSETS_SETTYPE_SPECIAL",G420&lt;&gt;"LIBSETS_SETTYPE_MYTHIC"), IF(Q420&lt;&gt;"",VLOOKUP(Q420,'ESO zone constants'!$D$2:$H$4950,5,FALSE),""),"")</f>
        <v>181</v>
      </c>
      <c r="Q420" t="str">
        <f>IF(OR(K420="",K420&lt;=0,ISERROR(K420)),IF(AND(O420&lt;&gt;"",NOT(ISERROR(O420))),O420, ""),VLOOKUP(K420,'ESO wayshrine node constants'!$A$3:$D$10003,4,FALSE))</f>
        <v>Cyrodiil</v>
      </c>
      <c r="S420" s="19" t="str">
        <f>IF(AND(R420&lt;&gt;"",NOT(ISERROR(R420))),R420,IF(P420&lt;&gt;"",IF(NOT(ISERROR(VLOOKUP(P420,'ESO Dungeon constants'!$D$3:$H$9999,5,FALSE))),VLOOKUP(P420,'ESO Dungeon constants'!$D$3:$I$9999,6,FALSE),VLOOKUP(P420,'ESO zone constants'!$H$2:$K$9984,4,FALSE)),""))</f>
        <v>DLC_BASE_GAME</v>
      </c>
      <c r="T420" s="3" t="str">
        <f>IF(S420&lt;&gt;"",VLOOKUP(S420,'LibSets constants'!$B$4:$C$1000,2,FALSE),"")</f>
        <v>Included in base game</v>
      </c>
      <c r="U420" s="33" t="s">
        <v>1726</v>
      </c>
      <c r="V420" s="43"/>
      <c r="W420" s="43"/>
      <c r="X420" s="3" t="str">
        <f>IF(G420&lt;&gt;"LIBSETS_SETTYPE_BATTLEGROUND",IF(G420&lt;&gt;"LIBSETS_SETTYPE_SPECIAL",IF(Y420&lt;&gt;"",VLOOKUP(Y420,'ESO zone constants'!$D$2:$H$4950,5,FALSE),""),""),"")</f>
        <v/>
      </c>
      <c r="Z420" s="43"/>
      <c r="AA420" s="43"/>
      <c r="AB420" s="43"/>
      <c r="AC420" s="3" t="str">
        <f>IF(G420&lt;&gt;"LIBSETS_SETTYPE_BATTLEGROUND",IF(G420&lt;&gt;"LIBSETS_SETTYPE_SPECIAL",IF(AD420&lt;&gt;"",VLOOKUP(AD420,'ESO zone constants'!$D$2:$H$4950,5,FALSE),""),""),"")</f>
        <v/>
      </c>
      <c r="AE420" s="43"/>
      <c r="AF420" s="43"/>
      <c r="AG420" s="43"/>
      <c r="AH420" s="3" t="str">
        <f>IF(G420&lt;&gt;"LIBSETS_SETTYPE_BATTLEGROUND",IF(G420&lt;&gt;"LIBSETS_SETTYPE_SPECIAL",IF(AI420&lt;&gt;"",VLOOKUP(AI420,'ESO zone constants'!$D$2:$H$4950,5,FALSE),""),""),"")</f>
        <v/>
      </c>
      <c r="AJ420" s="43"/>
      <c r="AK420" s="43"/>
      <c r="AL420" s="43"/>
      <c r="AM420" s="3" t="str">
        <f>IF(G420&lt;&gt;"LIBSETS_SETTYPE_BATTLEGROUND",IF(G420&lt;&gt;"LIBSETS_SETTYPE_SPECIAL",IF(AN420&lt;&gt;"",VLOOKUP(AN420,'ESO zone constants'!$D$2:$H$4950,5,FALSE),""),""),"")</f>
        <v/>
      </c>
      <c r="AO420" s="43"/>
      <c r="AP420" s="43"/>
      <c r="AQ420" s="43"/>
      <c r="AR420" s="3" t="str">
        <f>IF(G420&lt;&gt;"LIBSETS_SETTYPE_BATTLEGROUND",IF(G420&lt;&gt;"LIBSETS_SETTYPE_SPECIAL",IF(AS420&lt;&gt;"",VLOOKUP(AS420,'ESO zone constants'!$D$2:$H$4950,5,FALSE),""),""),"")</f>
        <v/>
      </c>
      <c r="AT420" s="43"/>
      <c r="AU420" s="43"/>
      <c r="AV420" s="43"/>
      <c r="AW420" s="21" t="str">
        <f t="shared" si="37"/>
        <v>[480] = {wayshrines={-1,-1,-1,}, traitsNeeded=3, dlcId=DLC_BASE_GAME</v>
      </c>
      <c r="AX420" s="21" t="str">
        <f t="shared" si="38"/>
        <v>, zoneIds={181}, veteran=false</v>
      </c>
      <c r="AY420" s="21" t="str">
        <f t="shared" si="39"/>
        <v>, setType=LIBSETS_SETTYPE_CRAFTED</v>
      </c>
      <c r="AZ420" s="21" t="str">
        <f t="shared" si="40"/>
        <v>, dropMechanic={LIBSETS_DROP_MECHANIC_MONSTER_NAME}, dropMechanicNames={}},</v>
      </c>
      <c r="BA420" s="21" t="str">
        <f t="shared" si="41"/>
        <v xml:space="preserve"> --Critical Riposte / Kritischer Konter   [Cyrodiil]</v>
      </c>
    </row>
    <row r="421" spans="1:53" x14ac:dyDescent="0.25">
      <c r="A421" s="5">
        <v>481</v>
      </c>
      <c r="B421" t="s">
        <v>1864</v>
      </c>
      <c r="C421" t="s">
        <v>1848</v>
      </c>
      <c r="D421" s="3">
        <f t="shared" si="36"/>
        <v>481</v>
      </c>
      <c r="G421" s="3" t="s">
        <v>1649</v>
      </c>
      <c r="I421" t="s">
        <v>97</v>
      </c>
      <c r="J421" t="s">
        <v>97</v>
      </c>
      <c r="K421">
        <v>-1</v>
      </c>
      <c r="L421">
        <v>-1</v>
      </c>
      <c r="M421">
        <v>-1</v>
      </c>
      <c r="N421">
        <v>3</v>
      </c>
      <c r="O421" s="70" t="s">
        <v>131</v>
      </c>
      <c r="P421" s="3">
        <f>IF(AND(G421&lt;&gt;"LIBSETS_SETTYPE_BATTLEGROUND",G421&lt;&gt;"LIBSETS_SETTYPE_SPECIAL",G421&lt;&gt;"LIBSETS_SETTYPE_MYTHIC"), IF(Q421&lt;&gt;"",VLOOKUP(Q421,'ESO zone constants'!$D$2:$H$4950,5,FALSE),""),"")</f>
        <v>181</v>
      </c>
      <c r="Q421" t="str">
        <f>IF(OR(K421="",K421&lt;=0,ISERROR(K421)),IF(AND(O421&lt;&gt;"",NOT(ISERROR(O421))),O421, ""),VLOOKUP(K421,'ESO wayshrine node constants'!$A$3:$D$10003,4,FALSE))</f>
        <v>Cyrodiil</v>
      </c>
      <c r="S421" s="19" t="str">
        <f>IF(AND(R421&lt;&gt;"",NOT(ISERROR(R421))),R421,IF(P421&lt;&gt;"",IF(NOT(ISERROR(VLOOKUP(P421,'ESO Dungeon constants'!$D$3:$H$9999,5,FALSE))),VLOOKUP(P421,'ESO Dungeon constants'!$D$3:$I$9999,6,FALSE),VLOOKUP(P421,'ESO zone constants'!$H$2:$K$9984,4,FALSE)),""))</f>
        <v>DLC_BASE_GAME</v>
      </c>
      <c r="T421" s="3" t="str">
        <f>IF(S421&lt;&gt;"",VLOOKUP(S421,'LibSets constants'!$B$4:$C$1000,2,FALSE),"")</f>
        <v>Included in base game</v>
      </c>
      <c r="U421" s="33" t="s">
        <v>1726</v>
      </c>
      <c r="V421" s="43"/>
      <c r="W421" s="43"/>
      <c r="X421" s="3" t="str">
        <f>IF(G421&lt;&gt;"LIBSETS_SETTYPE_BATTLEGROUND",IF(G421&lt;&gt;"LIBSETS_SETTYPE_SPECIAL",IF(Y421&lt;&gt;"",VLOOKUP(Y421,'ESO zone constants'!$D$2:$H$4950,5,FALSE),""),""),"")</f>
        <v/>
      </c>
      <c r="Z421" s="43"/>
      <c r="AA421" s="43"/>
      <c r="AB421" s="43"/>
      <c r="AC421" s="3" t="str">
        <f>IF(G421&lt;&gt;"LIBSETS_SETTYPE_BATTLEGROUND",IF(G421&lt;&gt;"LIBSETS_SETTYPE_SPECIAL",IF(AD421&lt;&gt;"",VLOOKUP(AD421,'ESO zone constants'!$D$2:$H$4950,5,FALSE),""),""),"")</f>
        <v/>
      </c>
      <c r="AE421" s="43"/>
      <c r="AF421" s="43"/>
      <c r="AG421" s="43"/>
      <c r="AH421" s="3" t="str">
        <f>IF(G421&lt;&gt;"LIBSETS_SETTYPE_BATTLEGROUND",IF(G421&lt;&gt;"LIBSETS_SETTYPE_SPECIAL",IF(AI421&lt;&gt;"",VLOOKUP(AI421,'ESO zone constants'!$D$2:$H$4950,5,FALSE),""),""),"")</f>
        <v/>
      </c>
      <c r="AJ421" s="43"/>
      <c r="AK421" s="43"/>
      <c r="AL421" s="43"/>
      <c r="AM421" s="3" t="str">
        <f>IF(G421&lt;&gt;"LIBSETS_SETTYPE_BATTLEGROUND",IF(G421&lt;&gt;"LIBSETS_SETTYPE_SPECIAL",IF(AN421&lt;&gt;"",VLOOKUP(AN421,'ESO zone constants'!$D$2:$H$4950,5,FALSE),""),""),"")</f>
        <v/>
      </c>
      <c r="AO421" s="43"/>
      <c r="AP421" s="43"/>
      <c r="AQ421" s="43"/>
      <c r="AR421" s="3" t="str">
        <f>IF(G421&lt;&gt;"LIBSETS_SETTYPE_BATTLEGROUND",IF(G421&lt;&gt;"LIBSETS_SETTYPE_SPECIAL",IF(AS421&lt;&gt;"",VLOOKUP(AS421,'ESO zone constants'!$D$2:$H$4950,5,FALSE),""),""),"")</f>
        <v/>
      </c>
      <c r="AT421" s="43"/>
      <c r="AU421" s="43"/>
      <c r="AV421" s="43"/>
      <c r="AW421" s="21" t="str">
        <f t="shared" si="37"/>
        <v>[481] = {wayshrines={-1,-1,-1,}, traitsNeeded=3, dlcId=DLC_BASE_GAME</v>
      </c>
      <c r="AX421" s="21" t="str">
        <f t="shared" si="38"/>
        <v>, zoneIds={181}, veteran=false</v>
      </c>
      <c r="AY421" s="21" t="str">
        <f t="shared" si="39"/>
        <v>, setType=LIBSETS_SETTYPE_CRAFTED</v>
      </c>
      <c r="AZ421" s="21" t="str">
        <f t="shared" si="40"/>
        <v>, dropMechanic={LIBSETS_DROP_MECHANIC_MONSTER_NAME}, dropMechanicNames={}},</v>
      </c>
      <c r="BA421" s="21" t="str">
        <f t="shared" si="41"/>
        <v xml:space="preserve"> --Unchained Aggressor / Entfesselter Aggressor   [Cyrodiil]</v>
      </c>
    </row>
    <row r="422" spans="1:53" x14ac:dyDescent="0.25">
      <c r="A422" s="5">
        <v>482</v>
      </c>
      <c r="B422" t="s">
        <v>1865</v>
      </c>
      <c r="C422" t="s">
        <v>1849</v>
      </c>
      <c r="D422" s="3">
        <f t="shared" si="36"/>
        <v>482</v>
      </c>
      <c r="G422" s="3" t="s">
        <v>1649</v>
      </c>
      <c r="I422" t="s">
        <v>97</v>
      </c>
      <c r="J422" t="s">
        <v>97</v>
      </c>
      <c r="K422">
        <v>-1</v>
      </c>
      <c r="L422">
        <v>-1</v>
      </c>
      <c r="M422">
        <v>-1</v>
      </c>
      <c r="N422">
        <v>3</v>
      </c>
      <c r="O422" s="70" t="s">
        <v>131</v>
      </c>
      <c r="P422" s="3">
        <f>IF(AND(G422&lt;&gt;"LIBSETS_SETTYPE_BATTLEGROUND",G422&lt;&gt;"LIBSETS_SETTYPE_SPECIAL",G422&lt;&gt;"LIBSETS_SETTYPE_MYTHIC"), IF(Q422&lt;&gt;"",VLOOKUP(Q422,'ESO zone constants'!$D$2:$H$4950,5,FALSE),""),"")</f>
        <v>181</v>
      </c>
      <c r="Q422" t="str">
        <f>IF(OR(K422="",K422&lt;=0,ISERROR(K422)),IF(AND(O422&lt;&gt;"",NOT(ISERROR(O422))),O422, ""),VLOOKUP(K422,'ESO wayshrine node constants'!$A$3:$D$10003,4,FALSE))</f>
        <v>Cyrodiil</v>
      </c>
      <c r="S422" s="19" t="str">
        <f>IF(AND(R422&lt;&gt;"",NOT(ISERROR(R422))),R422,IF(P422&lt;&gt;"",IF(NOT(ISERROR(VLOOKUP(P422,'ESO Dungeon constants'!$D$3:$H$9999,5,FALSE))),VLOOKUP(P422,'ESO Dungeon constants'!$D$3:$I$9999,6,FALSE),VLOOKUP(P422,'ESO zone constants'!$H$2:$K$9984,4,FALSE)),""))</f>
        <v>DLC_BASE_GAME</v>
      </c>
      <c r="T422" s="3" t="str">
        <f>IF(S422&lt;&gt;"",VLOOKUP(S422,'LibSets constants'!$B$4:$C$1000,2,FALSE),"")</f>
        <v>Included in base game</v>
      </c>
      <c r="U422" s="33" t="s">
        <v>1726</v>
      </c>
      <c r="V422" s="43"/>
      <c r="W422" s="43"/>
      <c r="X422" s="3" t="str">
        <f>IF(G422&lt;&gt;"LIBSETS_SETTYPE_BATTLEGROUND",IF(G422&lt;&gt;"LIBSETS_SETTYPE_SPECIAL",IF(Y422&lt;&gt;"",VLOOKUP(Y422,'ESO zone constants'!$D$2:$H$4950,5,FALSE),""),""),"")</f>
        <v/>
      </c>
      <c r="Z422" s="43"/>
      <c r="AA422" s="43"/>
      <c r="AB422" s="43"/>
      <c r="AC422" s="3" t="str">
        <f>IF(G422&lt;&gt;"LIBSETS_SETTYPE_BATTLEGROUND",IF(G422&lt;&gt;"LIBSETS_SETTYPE_SPECIAL",IF(AD422&lt;&gt;"",VLOOKUP(AD422,'ESO zone constants'!$D$2:$H$4950,5,FALSE),""),""),"")</f>
        <v/>
      </c>
      <c r="AE422" s="43"/>
      <c r="AF422" s="43"/>
      <c r="AG422" s="43"/>
      <c r="AH422" s="3" t="str">
        <f>IF(G422&lt;&gt;"LIBSETS_SETTYPE_BATTLEGROUND",IF(G422&lt;&gt;"LIBSETS_SETTYPE_SPECIAL",IF(AI422&lt;&gt;"",VLOOKUP(AI422,'ESO zone constants'!$D$2:$H$4950,5,FALSE),""),""),"")</f>
        <v/>
      </c>
      <c r="AJ422" s="43"/>
      <c r="AK422" s="43"/>
      <c r="AL422" s="43"/>
      <c r="AM422" s="3" t="str">
        <f>IF(G422&lt;&gt;"LIBSETS_SETTYPE_BATTLEGROUND",IF(G422&lt;&gt;"LIBSETS_SETTYPE_SPECIAL",IF(AN422&lt;&gt;"",VLOOKUP(AN422,'ESO zone constants'!$D$2:$H$4950,5,FALSE),""),""),"")</f>
        <v/>
      </c>
      <c r="AO422" s="43"/>
      <c r="AP422" s="43"/>
      <c r="AQ422" s="43"/>
      <c r="AR422" s="3" t="str">
        <f>IF(G422&lt;&gt;"LIBSETS_SETTYPE_BATTLEGROUND",IF(G422&lt;&gt;"LIBSETS_SETTYPE_SPECIAL",IF(AS422&lt;&gt;"",VLOOKUP(AS422,'ESO zone constants'!$D$2:$H$4950,5,FALSE),""),""),"")</f>
        <v/>
      </c>
      <c r="AT422" s="43"/>
      <c r="AU422" s="43"/>
      <c r="AV422" s="43"/>
      <c r="AW422" s="21" t="str">
        <f t="shared" si="37"/>
        <v>[482] = {wayshrines={-1,-1,-1,}, traitsNeeded=3, dlcId=DLC_BASE_GAME</v>
      </c>
      <c r="AX422" s="21" t="str">
        <f t="shared" si="38"/>
        <v>, zoneIds={181}, veteran=false</v>
      </c>
      <c r="AY422" s="21" t="str">
        <f t="shared" si="39"/>
        <v>, setType=LIBSETS_SETTYPE_CRAFTED</v>
      </c>
      <c r="AZ422" s="21" t="str">
        <f t="shared" si="40"/>
        <v>, dropMechanic={LIBSETS_DROP_MECHANIC_MONSTER_NAME}, dropMechanicNames={}},</v>
      </c>
      <c r="BA422" s="21" t="str">
        <f t="shared" si="41"/>
        <v xml:space="preserve"> --Dauntless Combatant / Furchtloser Kombattant   [Cyrodiil]</v>
      </c>
    </row>
    <row r="423" spans="1:53" x14ac:dyDescent="0.25">
      <c r="A423" s="5" t="s">
        <v>1446</v>
      </c>
      <c r="B423" t="s">
        <v>1450</v>
      </c>
      <c r="C423" t="s">
        <v>1449</v>
      </c>
      <c r="D423" s="3" t="str">
        <f t="shared" si="36"/>
        <v>???</v>
      </c>
      <c r="E423" s="64" t="s">
        <v>1834</v>
      </c>
      <c r="F423" t="s">
        <v>1489</v>
      </c>
      <c r="G423" s="8" t="s">
        <v>1647</v>
      </c>
      <c r="I423" t="s">
        <v>97</v>
      </c>
      <c r="J423" t="s">
        <v>97</v>
      </c>
      <c r="K423">
        <v>-1</v>
      </c>
      <c r="L423">
        <v>-1</v>
      </c>
      <c r="M423">
        <v>-1</v>
      </c>
      <c r="N423">
        <v>0</v>
      </c>
      <c r="O423" s="70" t="s">
        <v>457</v>
      </c>
      <c r="P423" s="3">
        <f>IF(AND(G423&lt;&gt;"LIBSETS_SETTYPE_BATTLEGROUND",G423&lt;&gt;"LIBSETS_SETTYPE_SPECIAL",G423&lt;&gt;"LIBSETS_SETTYPE_MYTHIC"), IF(Q423&lt;&gt;"",VLOOKUP(Q423,'ESO zone constants'!$D$2:$H$4950,5,FALSE),""),"")</f>
        <v>677</v>
      </c>
      <c r="Q423" t="str">
        <f>IF(OR(K423="",K423&lt;=0,ISERROR(K423)),IF(AND(O423&lt;&gt;"",NOT(ISERROR(O423))),O423, ""),VLOOKUP(K423,'ESO wayshrine node constants'!$A$3:$D$10003,4,FALSE))</f>
        <v>Maelstrom Arena</v>
      </c>
      <c r="S423" s="19" t="str">
        <f>IF(AND(R423&lt;&gt;"",NOT(ISERROR(R423))),R423,IF(P423&lt;&gt;"",IF(NOT(ISERROR(VLOOKUP(P423,'ESO Dungeon constants'!$D$3:$H$9999,5,FALSE))),VLOOKUP(P423,'ESO Dungeon constants'!$D$3:$I$9999,6,FALSE),VLOOKUP(P423,'ESO zone constants'!$H$2:$K$9984,4,FALSE)),""))</f>
        <v>DLC_ORSINIUM</v>
      </c>
      <c r="T423" s="3" t="str">
        <f>IF(S423&lt;&gt;"",VLOOKUP(S423,'LibSets constants'!$B$4:$C$1000,2,FALSE),"")</f>
        <v>Orsinium</v>
      </c>
      <c r="U423" s="33" t="s">
        <v>1738</v>
      </c>
      <c r="V423" s="41" t="str">
        <f>IF(U423&lt;&gt;"",IF(U423&lt;&gt;"LIBSETS_DROP_MECHANIC_MONSTER_NAME",VLOOKUP(U423,'LibSets constants'!$I$4:$L$1000,3,FALSE),""),"")</f>
        <v>Arena stage chest</v>
      </c>
      <c r="W423" s="41" t="str">
        <f>IF(U423&lt;&gt;"",IF(U423&lt;&gt;"LIBSETS_DROP_MECHANIC_MONSTER_NAME",VLOOKUP(U423,'LibSets constants'!$I$4:$L$1000,4,FALSE),""),"")</f>
        <v>Arena-Phasen Schatztruhe</v>
      </c>
      <c r="X423" s="3" t="str">
        <f>IF(G423&lt;&gt;"LIBSETS_SETTYPE_BATTLEGROUND",IF(G423&lt;&gt;"LIBSETS_SETTYPE_SPECIAL",IF(Y423&lt;&gt;"",VLOOKUP(Y423,'ESO zone constants'!$D$2:$H$4950,5,FALSE),""),""),"")</f>
        <v/>
      </c>
      <c r="Z423" s="42"/>
      <c r="AA423" s="41" t="str">
        <f>IF(Z423&lt;&gt;"",IF(Z423&lt;&gt;"LIBSETS_DROP_MECHANIC_MONSTER_NAME",VLOOKUP(Z423,'LibSets constants'!$I$4:$L$1000,3,FALSE),""),"")</f>
        <v/>
      </c>
      <c r="AB423" s="41" t="str">
        <f>IF(Z423&lt;&gt;"",IF(Z423&lt;&gt;"LIBSETS_DROP_MECHANIC_MONSTER_NAME",VLOOKUP(Z423,'LibSets constants'!$I$4:$L$1000,4,FALSE),""),"")</f>
        <v/>
      </c>
      <c r="AC423" s="3" t="str">
        <f>IF(G423&lt;&gt;"LIBSETS_SETTYPE_BATTLEGROUND",IF(G423&lt;&gt;"LIBSETS_SETTYPE_SPECIAL",IF(AD423&lt;&gt;"",VLOOKUP(AD423,'ESO zone constants'!$D$2:$H$4950,5,FALSE),""),""),"")</f>
        <v/>
      </c>
      <c r="AE423" s="42"/>
      <c r="AF423" s="41" t="str">
        <f>IF(AE423&lt;&gt;"",IF(AE423&lt;&gt;"LIBSETS_DROP_MECHANIC_MONSTER_NAME",VLOOKUP(AE423,'LibSets constants'!$I$4:$L$1000,3,FALSE),""),"")</f>
        <v/>
      </c>
      <c r="AG423" s="41" t="str">
        <f>IF(AE423&lt;&gt;"",IF(AE423&lt;&gt;"LIBSETS_DROP_MECHANIC_MONSTER_NAME",VLOOKUP(AE423,'LibSets constants'!$I$4:$L$1000,4,FALSE),""),"")</f>
        <v/>
      </c>
      <c r="AH423" s="3" t="str">
        <f>IF(G423&lt;&gt;"LIBSETS_SETTYPE_BATTLEGROUND",IF(G423&lt;&gt;"LIBSETS_SETTYPE_SPECIAL",IF(AI423&lt;&gt;"",VLOOKUP(AI423,'ESO zone constants'!$D$2:$H$4950,5,FALSE),""),""),"")</f>
        <v/>
      </c>
      <c r="AJ423" s="42"/>
      <c r="AK423" s="41" t="str">
        <f>IF(AJ423&lt;&gt;"",IF(AJ423&lt;&gt;"LIBSETS_DROP_MECHANIC_MONSTER_NAME",VLOOKUP(AJ423,'LibSets constants'!$I$4:$L$1000,3,FALSE),""),"")</f>
        <v/>
      </c>
      <c r="AL423" s="41" t="str">
        <f>IF(AJ423&lt;&gt;"",IF(AJ423&lt;&gt;"LIBSETS_DROP_MECHANIC_MONSTER_NAME",VLOOKUP(AJ423,'LibSets constants'!$I$4:$L$1000,4,FALSE),""),"")</f>
        <v/>
      </c>
      <c r="AM423" s="3" t="str">
        <f>IF(G423&lt;&gt;"LIBSETS_SETTYPE_BATTLEGROUND",IF(G423&lt;&gt;"LIBSETS_SETTYPE_SPECIAL",IF(AN423&lt;&gt;"",VLOOKUP(AN423,'ESO zone constants'!$D$2:$H$4950,5,FALSE),""),""),"")</f>
        <v/>
      </c>
      <c r="AO423" s="42"/>
      <c r="AP423" s="41" t="str">
        <f>IF(AO423&lt;&gt;"",IF(AO423&lt;&gt;"LIBSETS_DROP_MECHANIC_MONSTER_NAME",VLOOKUP(AO423,'LibSets constants'!$I$4:$L$1000,3,FALSE),""),"")</f>
        <v/>
      </c>
      <c r="AQ423" s="41" t="str">
        <f>IF(AO423&lt;&gt;"",IF(AO423&lt;&gt;"LIBSETS_DROP_MECHANIC_MONSTER_NAME",VLOOKUP(AO423,'LibSets constants'!$I$4:$L$1000,4,FALSE),""),"")</f>
        <v/>
      </c>
      <c r="AR423" s="3" t="str">
        <f>IF(G423&lt;&gt;"LIBSETS_SETTYPE_BATTLEGROUND",IF(G423&lt;&gt;"LIBSETS_SETTYPE_SPECIAL",IF(AS423&lt;&gt;"",VLOOKUP(AS423,'ESO zone constants'!$D$2:$H$4950,5,FALSE),""),""),"")</f>
        <v/>
      </c>
      <c r="AT423" s="42"/>
      <c r="AU423" s="41" t="str">
        <f>IF(AT423&lt;&gt;"",IF(AT423&lt;&gt;"LIBSETS_DROP_MECHANIC_MONSTER_NAME",VLOOKUP(AT423,'LibSets constants'!$I$4:$L$1000,3,FALSE),""),"")</f>
        <v/>
      </c>
      <c r="AV423" s="41" t="str">
        <f>IF(AT423&lt;&gt;"",IF(AT423&lt;&gt;"LIBSETS_DROP_MECHANIC_MONSTER_NAME",VLOOKUP(AT423,'LibSets constants'!$I$4:$L$1000,4,FALSE),""),"")</f>
        <v/>
      </c>
      <c r="AW423" s="21" t="str">
        <f t="shared" si="37"/>
        <v>--[???] = {wayshrines={-1,-1,-1,}, dlcId=DLC_ORSINIUM</v>
      </c>
      <c r="AX423" s="21" t="str">
        <f t="shared" si="38"/>
        <v>, zoneIds={677}, veteran=false</v>
      </c>
      <c r="AY423" s="21" t="str">
        <f t="shared" si="39"/>
        <v>, setType=LIBSETS_SETTYPE_ARENA</v>
      </c>
      <c r="AZ423" s="21" t="str">
        <f t="shared" si="40"/>
        <v>, dropMechanic={LIBSETS_DROP_MECHANIC_ARENA_STAGE_CHEST}},</v>
      </c>
      <c r="BA423" s="21" t="str">
        <f t="shared" si="41"/>
        <v xml:space="preserve"> --The Maelstrom's Axe / Axt des Mahlstroms   [Maelstrom Arena]</v>
      </c>
    </row>
    <row r="424" spans="1:53" x14ac:dyDescent="0.25">
      <c r="A424" s="5" t="s">
        <v>1446</v>
      </c>
      <c r="B424" t="s">
        <v>1485</v>
      </c>
      <c r="C424" t="s">
        <v>1486</v>
      </c>
      <c r="D424" s="3" t="str">
        <f t="shared" si="36"/>
        <v>???</v>
      </c>
      <c r="E424" s="64" t="s">
        <v>1834</v>
      </c>
      <c r="F424" t="s">
        <v>1489</v>
      </c>
      <c r="G424" s="8" t="s">
        <v>1647</v>
      </c>
      <c r="I424" t="s">
        <v>97</v>
      </c>
      <c r="J424" t="s">
        <v>97</v>
      </c>
      <c r="K424">
        <v>-1</v>
      </c>
      <c r="L424">
        <v>-1</v>
      </c>
      <c r="M424">
        <v>-1</v>
      </c>
      <c r="N424">
        <v>0</v>
      </c>
      <c r="O424" s="70" t="s">
        <v>457</v>
      </c>
      <c r="P424" s="3">
        <f>IF(AND(G424&lt;&gt;"LIBSETS_SETTYPE_BATTLEGROUND",G424&lt;&gt;"LIBSETS_SETTYPE_SPECIAL",G424&lt;&gt;"LIBSETS_SETTYPE_MYTHIC"), IF(Q424&lt;&gt;"",VLOOKUP(Q424,'ESO zone constants'!$D$2:$H$4950,5,FALSE),""),"")</f>
        <v>677</v>
      </c>
      <c r="Q424" t="str">
        <f>IF(OR(K424="",K424&lt;=0,ISERROR(K424)),IF(AND(O424&lt;&gt;"",NOT(ISERROR(O424))),O424, ""),VLOOKUP(K424,'ESO wayshrine node constants'!$A$3:$D$10003,4,FALSE))</f>
        <v>Maelstrom Arena</v>
      </c>
      <c r="S424" s="19" t="str">
        <f>IF(AND(R424&lt;&gt;"",NOT(ISERROR(R424))),R424,IF(P424&lt;&gt;"",IF(NOT(ISERROR(VLOOKUP(P424,'ESO Dungeon constants'!$D$3:$H$9999,5,FALSE))),VLOOKUP(P424,'ESO Dungeon constants'!$D$3:$I$9999,6,FALSE),VLOOKUP(P424,'ESO zone constants'!$H$2:$K$9984,4,FALSE)),""))</f>
        <v>DLC_ORSINIUM</v>
      </c>
      <c r="T424" s="3" t="str">
        <f>IF(S424&lt;&gt;"",VLOOKUP(S424,'LibSets constants'!$B$4:$C$1000,2,FALSE),"")</f>
        <v>Orsinium</v>
      </c>
      <c r="U424" s="33" t="s">
        <v>1738</v>
      </c>
      <c r="V424" s="44" t="str">
        <f>IF(U424&lt;&gt;"",IF(U424&lt;&gt;"LIBSETS_DROP_MECHANIC_MONSTER_NAME",VLOOKUP(U424,'LibSets constants'!$I$4:$L$1000,3,FALSE),""),"")</f>
        <v>Arena stage chest</v>
      </c>
      <c r="W424" s="44" t="str">
        <f>IF(U424&lt;&gt;"",IF(U424&lt;&gt;"LIBSETS_DROP_MECHANIC_MONSTER_NAME",VLOOKUP(U424,'LibSets constants'!$I$4:$L$1000,4,FALSE),""),"")</f>
        <v>Arena-Phasen Schatztruhe</v>
      </c>
      <c r="X424" s="3" t="str">
        <f>IF(G424&lt;&gt;"LIBSETS_SETTYPE_BATTLEGROUND",IF(G424&lt;&gt;"LIBSETS_SETTYPE_SPECIAL",IF(Y424&lt;&gt;"",VLOOKUP(Y424,'ESO zone constants'!$D$2:$H$4950,5,FALSE),""),""),"")</f>
        <v/>
      </c>
      <c r="Z424" s="45"/>
      <c r="AA424" s="44" t="str">
        <f>IF(Z424&lt;&gt;"",IF(Z424&lt;&gt;"LIBSETS_DROP_MECHANIC_MONSTER_NAME",VLOOKUP(Z424,'LibSets constants'!$I$4:$L$1000,3,FALSE),""),"")</f>
        <v/>
      </c>
      <c r="AB424" s="44" t="str">
        <f>IF(Z424&lt;&gt;"",IF(Z424&lt;&gt;"LIBSETS_DROP_MECHANIC_MONSTER_NAME",VLOOKUP(Z424,'LibSets constants'!$I$4:$L$1000,4,FALSE),""),"")</f>
        <v/>
      </c>
      <c r="AC424" s="3" t="str">
        <f>IF(G424&lt;&gt;"LIBSETS_SETTYPE_BATTLEGROUND",IF(G424&lt;&gt;"LIBSETS_SETTYPE_SPECIAL",IF(AD424&lt;&gt;"",VLOOKUP(AD424,'ESO zone constants'!$D$2:$H$4950,5,FALSE),""),""),"")</f>
        <v/>
      </c>
      <c r="AE424" s="45"/>
      <c r="AF424" s="44" t="str">
        <f>IF(AE424&lt;&gt;"",IF(AE424&lt;&gt;"LIBSETS_DROP_MECHANIC_MONSTER_NAME",VLOOKUP(AE424,'LibSets constants'!$I$4:$L$1000,3,FALSE),""),"")</f>
        <v/>
      </c>
      <c r="AG424" s="44" t="str">
        <f>IF(AE424&lt;&gt;"",IF(AE424&lt;&gt;"LIBSETS_DROP_MECHANIC_MONSTER_NAME",VLOOKUP(AE424,'LibSets constants'!$I$4:$L$1000,4,FALSE),""),"")</f>
        <v/>
      </c>
      <c r="AH424" s="3" t="str">
        <f>IF(G424&lt;&gt;"LIBSETS_SETTYPE_BATTLEGROUND",IF(G424&lt;&gt;"LIBSETS_SETTYPE_SPECIAL",IF(AI424&lt;&gt;"",VLOOKUP(AI424,'ESO zone constants'!$D$2:$H$4950,5,FALSE),""),""),"")</f>
        <v/>
      </c>
      <c r="AJ424" s="45"/>
      <c r="AK424" s="44" t="str">
        <f>IF(AJ424&lt;&gt;"",IF(AJ424&lt;&gt;"LIBSETS_DROP_MECHANIC_MONSTER_NAME",VLOOKUP(AJ424,'LibSets constants'!$I$4:$L$1000,3,FALSE),""),"")</f>
        <v/>
      </c>
      <c r="AL424" s="44" t="str">
        <f>IF(AJ424&lt;&gt;"",IF(AJ424&lt;&gt;"LIBSETS_DROP_MECHANIC_MONSTER_NAME",VLOOKUP(AJ424,'LibSets constants'!$I$4:$L$1000,4,FALSE),""),"")</f>
        <v/>
      </c>
      <c r="AM424" s="3" t="str">
        <f>IF(G424&lt;&gt;"LIBSETS_SETTYPE_BATTLEGROUND",IF(G424&lt;&gt;"LIBSETS_SETTYPE_SPECIAL",IF(AN424&lt;&gt;"",VLOOKUP(AN424,'ESO zone constants'!$D$2:$H$4950,5,FALSE),""),""),"")</f>
        <v/>
      </c>
      <c r="AO424" s="45"/>
      <c r="AP424" s="44" t="str">
        <f>IF(AO424&lt;&gt;"",IF(AO424&lt;&gt;"LIBSETS_DROP_MECHANIC_MONSTER_NAME",VLOOKUP(AO424,'LibSets constants'!$I$4:$L$1000,3,FALSE),""),"")</f>
        <v/>
      </c>
      <c r="AQ424" s="44" t="str">
        <f>IF(AO424&lt;&gt;"",IF(AO424&lt;&gt;"LIBSETS_DROP_MECHANIC_MONSTER_NAME",VLOOKUP(AO424,'LibSets constants'!$I$4:$L$1000,4,FALSE),""),"")</f>
        <v/>
      </c>
      <c r="AR424" s="3" t="str">
        <f>IF(G424&lt;&gt;"LIBSETS_SETTYPE_BATTLEGROUND",IF(G424&lt;&gt;"LIBSETS_SETTYPE_SPECIAL",IF(AS424&lt;&gt;"",VLOOKUP(AS424,'ESO zone constants'!$D$2:$H$4950,5,FALSE),""),""),"")</f>
        <v/>
      </c>
      <c r="AT424" s="45"/>
      <c r="AU424" s="44" t="str">
        <f>IF(AT424&lt;&gt;"",IF(AT424&lt;&gt;"LIBSETS_DROP_MECHANIC_MONSTER_NAME",VLOOKUP(AT424,'LibSets constants'!$I$4:$L$1000,3,FALSE),""),"")</f>
        <v/>
      </c>
      <c r="AV424" s="44" t="str">
        <f>IF(AT424&lt;&gt;"",IF(AT424&lt;&gt;"LIBSETS_DROP_MECHANIC_MONSTER_NAME",VLOOKUP(AT424,'LibSets constants'!$I$4:$L$1000,4,FALSE),""),"")</f>
        <v/>
      </c>
      <c r="AW424" s="21" t="str">
        <f t="shared" si="37"/>
        <v>--[???] = {wayshrines={-1,-1,-1,}, dlcId=DLC_ORSINIUM</v>
      </c>
      <c r="AX424" s="21" t="str">
        <f t="shared" si="38"/>
        <v>, zoneIds={677}, veteran=false</v>
      </c>
      <c r="AY424" s="21" t="str">
        <f t="shared" si="39"/>
        <v>, setType=LIBSETS_SETTYPE_ARENA</v>
      </c>
      <c r="AZ424" s="21" t="str">
        <f t="shared" si="40"/>
        <v>, dropMechanic={LIBSETS_DROP_MECHANIC_ARENA_STAGE_CHEST}},</v>
      </c>
      <c r="BA424" s="21" t="str">
        <f t="shared" si="41"/>
        <v xml:space="preserve"> --The Maelstrom's Battle Axe / Streitaxt des Mahlstroms   [Maelstrom Arena]</v>
      </c>
    </row>
    <row r="425" spans="1:53" x14ac:dyDescent="0.25">
      <c r="A425" s="5" t="s">
        <v>1446</v>
      </c>
      <c r="B425" t="s">
        <v>1459</v>
      </c>
      <c r="C425" t="s">
        <v>1460</v>
      </c>
      <c r="D425" s="3" t="str">
        <f t="shared" si="36"/>
        <v>???</v>
      </c>
      <c r="E425" s="64" t="s">
        <v>1834</v>
      </c>
      <c r="F425" t="s">
        <v>1489</v>
      </c>
      <c r="G425" s="8" t="s">
        <v>1647</v>
      </c>
      <c r="I425" t="s">
        <v>97</v>
      </c>
      <c r="J425" t="s">
        <v>97</v>
      </c>
      <c r="K425">
        <v>-1</v>
      </c>
      <c r="L425">
        <v>-1</v>
      </c>
      <c r="M425">
        <v>-1</v>
      </c>
      <c r="N425">
        <v>0</v>
      </c>
      <c r="O425" s="70" t="s">
        <v>457</v>
      </c>
      <c r="P425" s="3">
        <f>IF(AND(G425&lt;&gt;"LIBSETS_SETTYPE_BATTLEGROUND",G425&lt;&gt;"LIBSETS_SETTYPE_SPECIAL",G425&lt;&gt;"LIBSETS_SETTYPE_MYTHIC"), IF(Q425&lt;&gt;"",VLOOKUP(Q425,'ESO zone constants'!$D$2:$H$4950,5,FALSE),""),"")</f>
        <v>677</v>
      </c>
      <c r="Q425" t="str">
        <f>IF(OR(K425="",K425&lt;=0,ISERROR(K425)),IF(AND(O425&lt;&gt;"",NOT(ISERROR(O425))),O425, ""),VLOOKUP(K425,'ESO wayshrine node constants'!$A$3:$D$10003,4,FALSE))</f>
        <v>Maelstrom Arena</v>
      </c>
      <c r="S425" s="19" t="str">
        <f>IF(AND(R425&lt;&gt;"",NOT(ISERROR(R425))),R425,IF(P425&lt;&gt;"",IF(NOT(ISERROR(VLOOKUP(P425,'ESO Dungeon constants'!$D$3:$H$9999,5,FALSE))),VLOOKUP(P425,'ESO Dungeon constants'!$D$3:$I$9999,6,FALSE),VLOOKUP(P425,'ESO zone constants'!$H$2:$K$9984,4,FALSE)),""))</f>
        <v>DLC_ORSINIUM</v>
      </c>
      <c r="T425" s="3" t="str">
        <f>IF(S425&lt;&gt;"",VLOOKUP(S425,'LibSets constants'!$B$4:$C$1000,2,FALSE),"")</f>
        <v>Orsinium</v>
      </c>
      <c r="U425" s="33" t="s">
        <v>1738</v>
      </c>
      <c r="V425" s="44" t="str">
        <f>IF(U425&lt;&gt;"",IF(U425&lt;&gt;"LIBSETS_DROP_MECHANIC_MONSTER_NAME",VLOOKUP(U425,'LibSets constants'!$I$4:$L$1000,3,FALSE),""),"")</f>
        <v>Arena stage chest</v>
      </c>
      <c r="W425" s="44" t="str">
        <f>IF(U425&lt;&gt;"",IF(U425&lt;&gt;"LIBSETS_DROP_MECHANIC_MONSTER_NAME",VLOOKUP(U425,'LibSets constants'!$I$4:$L$1000,4,FALSE),""),"")</f>
        <v>Arena-Phasen Schatztruhe</v>
      </c>
      <c r="X425" s="3" t="str">
        <f>IF(G425&lt;&gt;"LIBSETS_SETTYPE_BATTLEGROUND",IF(G425&lt;&gt;"LIBSETS_SETTYPE_SPECIAL",IF(Y425&lt;&gt;"",VLOOKUP(Y425,'ESO zone constants'!$D$2:$H$4950,5,FALSE),""),""),"")</f>
        <v/>
      </c>
      <c r="Z425" s="45"/>
      <c r="AA425" s="44" t="str">
        <f>IF(Z425&lt;&gt;"",IF(Z425&lt;&gt;"LIBSETS_DROP_MECHANIC_MONSTER_NAME",VLOOKUP(Z425,'LibSets constants'!$I$4:$L$1000,3,FALSE),""),"")</f>
        <v/>
      </c>
      <c r="AB425" s="44" t="str">
        <f>IF(Z425&lt;&gt;"",IF(Z425&lt;&gt;"LIBSETS_DROP_MECHANIC_MONSTER_NAME",VLOOKUP(Z425,'LibSets constants'!$I$4:$L$1000,4,FALSE),""),"")</f>
        <v/>
      </c>
      <c r="AC425" s="3" t="str">
        <f>IF(G425&lt;&gt;"LIBSETS_SETTYPE_BATTLEGROUND",IF(G425&lt;&gt;"LIBSETS_SETTYPE_SPECIAL",IF(AD425&lt;&gt;"",VLOOKUP(AD425,'ESO zone constants'!$D$2:$H$4950,5,FALSE),""),""),"")</f>
        <v/>
      </c>
      <c r="AE425" s="45"/>
      <c r="AF425" s="44" t="str">
        <f>IF(AE425&lt;&gt;"",IF(AE425&lt;&gt;"LIBSETS_DROP_MECHANIC_MONSTER_NAME",VLOOKUP(AE425,'LibSets constants'!$I$4:$L$1000,3,FALSE),""),"")</f>
        <v/>
      </c>
      <c r="AG425" s="44" t="str">
        <f>IF(AE425&lt;&gt;"",IF(AE425&lt;&gt;"LIBSETS_DROP_MECHANIC_MONSTER_NAME",VLOOKUP(AE425,'LibSets constants'!$I$4:$L$1000,4,FALSE),""),"")</f>
        <v/>
      </c>
      <c r="AH425" s="3" t="str">
        <f>IF(G425&lt;&gt;"LIBSETS_SETTYPE_BATTLEGROUND",IF(G425&lt;&gt;"LIBSETS_SETTYPE_SPECIAL",IF(AI425&lt;&gt;"",VLOOKUP(AI425,'ESO zone constants'!$D$2:$H$4950,5,FALSE),""),""),"")</f>
        <v/>
      </c>
      <c r="AJ425" s="45"/>
      <c r="AK425" s="44" t="str">
        <f>IF(AJ425&lt;&gt;"",IF(AJ425&lt;&gt;"LIBSETS_DROP_MECHANIC_MONSTER_NAME",VLOOKUP(AJ425,'LibSets constants'!$I$4:$L$1000,3,FALSE),""),"")</f>
        <v/>
      </c>
      <c r="AL425" s="44" t="str">
        <f>IF(AJ425&lt;&gt;"",IF(AJ425&lt;&gt;"LIBSETS_DROP_MECHANIC_MONSTER_NAME",VLOOKUP(AJ425,'LibSets constants'!$I$4:$L$1000,4,FALSE),""),"")</f>
        <v/>
      </c>
      <c r="AM425" s="3" t="str">
        <f>IF(G425&lt;&gt;"LIBSETS_SETTYPE_BATTLEGROUND",IF(G425&lt;&gt;"LIBSETS_SETTYPE_SPECIAL",IF(AN425&lt;&gt;"",VLOOKUP(AN425,'ESO zone constants'!$D$2:$H$4950,5,FALSE),""),""),"")</f>
        <v/>
      </c>
      <c r="AO425" s="45"/>
      <c r="AP425" s="44" t="str">
        <f>IF(AO425&lt;&gt;"",IF(AO425&lt;&gt;"LIBSETS_DROP_MECHANIC_MONSTER_NAME",VLOOKUP(AO425,'LibSets constants'!$I$4:$L$1000,3,FALSE),""),"")</f>
        <v/>
      </c>
      <c r="AQ425" s="44" t="str">
        <f>IF(AO425&lt;&gt;"",IF(AO425&lt;&gt;"LIBSETS_DROP_MECHANIC_MONSTER_NAME",VLOOKUP(AO425,'LibSets constants'!$I$4:$L$1000,4,FALSE),""),"")</f>
        <v/>
      </c>
      <c r="AR425" s="3" t="str">
        <f>IF(G425&lt;&gt;"LIBSETS_SETTYPE_BATTLEGROUND",IF(G425&lt;&gt;"LIBSETS_SETTYPE_SPECIAL",IF(AS425&lt;&gt;"",VLOOKUP(AS425,'ESO zone constants'!$D$2:$H$4950,5,FALSE),""),""),"")</f>
        <v/>
      </c>
      <c r="AT425" s="45"/>
      <c r="AU425" s="44" t="str">
        <f>IF(AT425&lt;&gt;"",IF(AT425&lt;&gt;"LIBSETS_DROP_MECHANIC_MONSTER_NAME",VLOOKUP(AT425,'LibSets constants'!$I$4:$L$1000,3,FALSE),""),"")</f>
        <v/>
      </c>
      <c r="AV425" s="44" t="str">
        <f>IF(AT425&lt;&gt;"",IF(AT425&lt;&gt;"LIBSETS_DROP_MECHANIC_MONSTER_NAME",VLOOKUP(AT425,'LibSets constants'!$I$4:$L$1000,4,FALSE),""),"")</f>
        <v/>
      </c>
      <c r="AW425" s="21" t="str">
        <f t="shared" si="37"/>
        <v>--[???] = {wayshrines={-1,-1,-1,}, dlcId=DLC_ORSINIUM</v>
      </c>
      <c r="AX425" s="21" t="str">
        <f t="shared" si="38"/>
        <v>, zoneIds={677}, veteran=false</v>
      </c>
      <c r="AY425" s="21" t="str">
        <f t="shared" si="39"/>
        <v>, setType=LIBSETS_SETTYPE_ARENA</v>
      </c>
      <c r="AZ425" s="21" t="str">
        <f t="shared" si="40"/>
        <v>, dropMechanic={LIBSETS_DROP_MECHANIC_ARENA_STAGE_CHEST}},</v>
      </c>
      <c r="BA425" s="21" t="str">
        <f t="shared" si="41"/>
        <v xml:space="preserve"> --The Maelstrom's Bow / Bogen des Mahlstroms   [Maelstrom Arena]</v>
      </c>
    </row>
    <row r="426" spans="1:53" x14ac:dyDescent="0.25">
      <c r="A426" s="5" t="s">
        <v>1446</v>
      </c>
      <c r="B426" t="s">
        <v>1463</v>
      </c>
      <c r="C426" t="s">
        <v>1464</v>
      </c>
      <c r="D426" s="3" t="str">
        <f t="shared" si="36"/>
        <v>???</v>
      </c>
      <c r="E426" s="64" t="s">
        <v>1834</v>
      </c>
      <c r="F426" t="s">
        <v>1489</v>
      </c>
      <c r="G426" s="8" t="s">
        <v>1647</v>
      </c>
      <c r="I426" t="s">
        <v>97</v>
      </c>
      <c r="J426" t="s">
        <v>97</v>
      </c>
      <c r="K426">
        <v>-1</v>
      </c>
      <c r="L426">
        <v>-1</v>
      </c>
      <c r="M426">
        <v>-1</v>
      </c>
      <c r="N426">
        <v>0</v>
      </c>
      <c r="O426" s="70" t="s">
        <v>457</v>
      </c>
      <c r="P426" s="3">
        <f>IF(AND(G426&lt;&gt;"LIBSETS_SETTYPE_BATTLEGROUND",G426&lt;&gt;"LIBSETS_SETTYPE_SPECIAL",G426&lt;&gt;"LIBSETS_SETTYPE_MYTHIC"), IF(Q426&lt;&gt;"",VLOOKUP(Q426,'ESO zone constants'!$D$2:$H$4950,5,FALSE),""),"")</f>
        <v>677</v>
      </c>
      <c r="Q426" t="str">
        <f>IF(OR(K426="",K426&lt;=0,ISERROR(K426)),IF(AND(O426&lt;&gt;"",NOT(ISERROR(O426))),O426, ""),VLOOKUP(K426,'ESO wayshrine node constants'!$A$3:$D$10003,4,FALSE))</f>
        <v>Maelstrom Arena</v>
      </c>
      <c r="S426" s="19" t="str">
        <f>IF(AND(R426&lt;&gt;"",NOT(ISERROR(R426))),R426,IF(P426&lt;&gt;"",IF(NOT(ISERROR(VLOOKUP(P426,'ESO Dungeon constants'!$D$3:$H$9999,5,FALSE))),VLOOKUP(P426,'ESO Dungeon constants'!$D$3:$I$9999,6,FALSE),VLOOKUP(P426,'ESO zone constants'!$H$2:$K$9984,4,FALSE)),""))</f>
        <v>DLC_ORSINIUM</v>
      </c>
      <c r="T426" s="3" t="str">
        <f>IF(S426&lt;&gt;"",VLOOKUP(S426,'LibSets constants'!$B$4:$C$1000,2,FALSE),"")</f>
        <v>Orsinium</v>
      </c>
      <c r="U426" s="33" t="s">
        <v>1738</v>
      </c>
      <c r="V426" s="44" t="str">
        <f>IF(U426&lt;&gt;"",IF(U426&lt;&gt;"LIBSETS_DROP_MECHANIC_MONSTER_NAME",VLOOKUP(U426,'LibSets constants'!$I$4:$L$1000,3,FALSE),""),"")</f>
        <v>Arena stage chest</v>
      </c>
      <c r="W426" s="44" t="str">
        <f>IF(U426&lt;&gt;"",IF(U426&lt;&gt;"LIBSETS_DROP_MECHANIC_MONSTER_NAME",VLOOKUP(U426,'LibSets constants'!$I$4:$L$1000,4,FALSE),""),"")</f>
        <v>Arena-Phasen Schatztruhe</v>
      </c>
      <c r="X426" s="3" t="str">
        <f>IF(G426&lt;&gt;"LIBSETS_SETTYPE_BATTLEGROUND",IF(G426&lt;&gt;"LIBSETS_SETTYPE_SPECIAL",IF(Y426&lt;&gt;"",VLOOKUP(Y426,'ESO zone constants'!$D$2:$H$4950,5,FALSE),""),""),"")</f>
        <v/>
      </c>
      <c r="Z426" s="45"/>
      <c r="AA426" s="44" t="str">
        <f>IF(Z426&lt;&gt;"",IF(Z426&lt;&gt;"LIBSETS_DROP_MECHANIC_MONSTER_NAME",VLOOKUP(Z426,'LibSets constants'!$I$4:$L$1000,3,FALSE),""),"")</f>
        <v/>
      </c>
      <c r="AB426" s="44" t="str">
        <f>IF(Z426&lt;&gt;"",IF(Z426&lt;&gt;"LIBSETS_DROP_MECHANIC_MONSTER_NAME",VLOOKUP(Z426,'LibSets constants'!$I$4:$L$1000,4,FALSE),""),"")</f>
        <v/>
      </c>
      <c r="AC426" s="3" t="str">
        <f>IF(G426&lt;&gt;"LIBSETS_SETTYPE_BATTLEGROUND",IF(G426&lt;&gt;"LIBSETS_SETTYPE_SPECIAL",IF(AD426&lt;&gt;"",VLOOKUP(AD426,'ESO zone constants'!$D$2:$H$4950,5,FALSE),""),""),"")</f>
        <v/>
      </c>
      <c r="AE426" s="45"/>
      <c r="AF426" s="44" t="str">
        <f>IF(AE426&lt;&gt;"",IF(AE426&lt;&gt;"LIBSETS_DROP_MECHANIC_MONSTER_NAME",VLOOKUP(AE426,'LibSets constants'!$I$4:$L$1000,3,FALSE),""),"")</f>
        <v/>
      </c>
      <c r="AG426" s="44" t="str">
        <f>IF(AE426&lt;&gt;"",IF(AE426&lt;&gt;"LIBSETS_DROP_MECHANIC_MONSTER_NAME",VLOOKUP(AE426,'LibSets constants'!$I$4:$L$1000,4,FALSE),""),"")</f>
        <v/>
      </c>
      <c r="AH426" s="3" t="str">
        <f>IF(G426&lt;&gt;"LIBSETS_SETTYPE_BATTLEGROUND",IF(G426&lt;&gt;"LIBSETS_SETTYPE_SPECIAL",IF(AI426&lt;&gt;"",VLOOKUP(AI426,'ESO zone constants'!$D$2:$H$4950,5,FALSE),""),""),"")</f>
        <v/>
      </c>
      <c r="AJ426" s="45"/>
      <c r="AK426" s="44" t="str">
        <f>IF(AJ426&lt;&gt;"",IF(AJ426&lt;&gt;"LIBSETS_DROP_MECHANIC_MONSTER_NAME",VLOOKUP(AJ426,'LibSets constants'!$I$4:$L$1000,3,FALSE),""),"")</f>
        <v/>
      </c>
      <c r="AL426" s="44" t="str">
        <f>IF(AJ426&lt;&gt;"",IF(AJ426&lt;&gt;"LIBSETS_DROP_MECHANIC_MONSTER_NAME",VLOOKUP(AJ426,'LibSets constants'!$I$4:$L$1000,4,FALSE),""),"")</f>
        <v/>
      </c>
      <c r="AM426" s="3" t="str">
        <f>IF(G426&lt;&gt;"LIBSETS_SETTYPE_BATTLEGROUND",IF(G426&lt;&gt;"LIBSETS_SETTYPE_SPECIAL",IF(AN426&lt;&gt;"",VLOOKUP(AN426,'ESO zone constants'!$D$2:$H$4950,5,FALSE),""),""),"")</f>
        <v/>
      </c>
      <c r="AO426" s="45"/>
      <c r="AP426" s="44" t="str">
        <f>IF(AO426&lt;&gt;"",IF(AO426&lt;&gt;"LIBSETS_DROP_MECHANIC_MONSTER_NAME",VLOOKUP(AO426,'LibSets constants'!$I$4:$L$1000,3,FALSE),""),"")</f>
        <v/>
      </c>
      <c r="AQ426" s="44" t="str">
        <f>IF(AO426&lt;&gt;"",IF(AO426&lt;&gt;"LIBSETS_DROP_MECHANIC_MONSTER_NAME",VLOOKUP(AO426,'LibSets constants'!$I$4:$L$1000,4,FALSE),""),"")</f>
        <v/>
      </c>
      <c r="AR426" s="3" t="str">
        <f>IF(G426&lt;&gt;"LIBSETS_SETTYPE_BATTLEGROUND",IF(G426&lt;&gt;"LIBSETS_SETTYPE_SPECIAL",IF(AS426&lt;&gt;"",VLOOKUP(AS426,'ESO zone constants'!$D$2:$H$4950,5,FALSE),""),""),"")</f>
        <v/>
      </c>
      <c r="AT426" s="45"/>
      <c r="AU426" s="44" t="str">
        <f>IF(AT426&lt;&gt;"",IF(AT426&lt;&gt;"LIBSETS_DROP_MECHANIC_MONSTER_NAME",VLOOKUP(AT426,'LibSets constants'!$I$4:$L$1000,3,FALSE),""),"")</f>
        <v/>
      </c>
      <c r="AV426" s="44" t="str">
        <f>IF(AT426&lt;&gt;"",IF(AT426&lt;&gt;"LIBSETS_DROP_MECHANIC_MONSTER_NAME",VLOOKUP(AT426,'LibSets constants'!$I$4:$L$1000,4,FALSE),""),"")</f>
        <v/>
      </c>
      <c r="AW426" s="21" t="str">
        <f t="shared" si="37"/>
        <v>--[???] = {wayshrines={-1,-1,-1,}, dlcId=DLC_ORSINIUM</v>
      </c>
      <c r="AX426" s="21" t="str">
        <f t="shared" si="38"/>
        <v>, zoneIds={677}, veteran=false</v>
      </c>
      <c r="AY426" s="21" t="str">
        <f t="shared" si="39"/>
        <v>, setType=LIBSETS_SETTYPE_ARENA</v>
      </c>
      <c r="AZ426" s="21" t="str">
        <f t="shared" si="40"/>
        <v>, dropMechanic={LIBSETS_DROP_MECHANIC_ARENA_STAGE_CHEST}},</v>
      </c>
      <c r="BA426" s="21" t="str">
        <f t="shared" si="41"/>
        <v xml:space="preserve"> --The Maelstrom's Dagger / Dolch des Mahlstroms   [Maelstrom Arena]</v>
      </c>
    </row>
    <row r="427" spans="1:53" x14ac:dyDescent="0.25">
      <c r="A427" s="5" t="s">
        <v>1446</v>
      </c>
      <c r="B427" t="s">
        <v>1451</v>
      </c>
      <c r="C427" t="s">
        <v>1452</v>
      </c>
      <c r="D427" s="3" t="str">
        <f t="shared" si="36"/>
        <v>???</v>
      </c>
      <c r="E427" s="64" t="s">
        <v>1834</v>
      </c>
      <c r="F427" t="s">
        <v>1489</v>
      </c>
      <c r="G427" s="8" t="s">
        <v>1647</v>
      </c>
      <c r="I427" t="s">
        <v>97</v>
      </c>
      <c r="J427" t="s">
        <v>97</v>
      </c>
      <c r="K427">
        <v>-1</v>
      </c>
      <c r="L427">
        <v>-1</v>
      </c>
      <c r="M427">
        <v>-1</v>
      </c>
      <c r="N427">
        <v>0</v>
      </c>
      <c r="O427" s="70" t="s">
        <v>457</v>
      </c>
      <c r="P427" s="3">
        <f>IF(AND(G427&lt;&gt;"LIBSETS_SETTYPE_BATTLEGROUND",G427&lt;&gt;"LIBSETS_SETTYPE_SPECIAL",G427&lt;&gt;"LIBSETS_SETTYPE_MYTHIC"), IF(Q427&lt;&gt;"",VLOOKUP(Q427,'ESO zone constants'!$D$2:$H$4950,5,FALSE),""),"")</f>
        <v>677</v>
      </c>
      <c r="Q427" t="str">
        <f>IF(OR(K427="",K427&lt;=0,ISERROR(K427)),IF(AND(O427&lt;&gt;"",NOT(ISERROR(O427))),O427, ""),VLOOKUP(K427,'ESO wayshrine node constants'!$A$3:$D$10003,4,FALSE))</f>
        <v>Maelstrom Arena</v>
      </c>
      <c r="S427" s="19" t="str">
        <f>IF(AND(R427&lt;&gt;"",NOT(ISERROR(R427))),R427,IF(P427&lt;&gt;"",IF(NOT(ISERROR(VLOOKUP(P427,'ESO Dungeon constants'!$D$3:$H$9999,5,FALSE))),VLOOKUP(P427,'ESO Dungeon constants'!$D$3:$I$9999,6,FALSE),VLOOKUP(P427,'ESO zone constants'!$H$2:$K$9984,4,FALSE)),""))</f>
        <v>DLC_ORSINIUM</v>
      </c>
      <c r="T427" s="3" t="str">
        <f>IF(S427&lt;&gt;"",VLOOKUP(S427,'LibSets constants'!$B$4:$C$1000,2,FALSE),"")</f>
        <v>Orsinium</v>
      </c>
      <c r="U427" s="33" t="s">
        <v>1738</v>
      </c>
      <c r="V427" s="44" t="str">
        <f>IF(U427&lt;&gt;"",IF(U427&lt;&gt;"LIBSETS_DROP_MECHANIC_MONSTER_NAME",VLOOKUP(U427,'LibSets constants'!$I$4:$L$1000,3,FALSE),""),"")</f>
        <v>Arena stage chest</v>
      </c>
      <c r="W427" s="44" t="str">
        <f>IF(U427&lt;&gt;"",IF(U427&lt;&gt;"LIBSETS_DROP_MECHANIC_MONSTER_NAME",VLOOKUP(U427,'LibSets constants'!$I$4:$L$1000,4,FALSE),""),"")</f>
        <v>Arena-Phasen Schatztruhe</v>
      </c>
      <c r="X427" s="3" t="str">
        <f>IF(G427&lt;&gt;"LIBSETS_SETTYPE_BATTLEGROUND",IF(G427&lt;&gt;"LIBSETS_SETTYPE_SPECIAL",IF(Y427&lt;&gt;"",VLOOKUP(Y427,'ESO zone constants'!$D$2:$H$4950,5,FALSE),""),""),"")</f>
        <v/>
      </c>
      <c r="Z427" s="45"/>
      <c r="AA427" s="44" t="str">
        <f>IF(Z427&lt;&gt;"",IF(Z427&lt;&gt;"LIBSETS_DROP_MECHANIC_MONSTER_NAME",VLOOKUP(Z427,'LibSets constants'!$I$4:$L$1000,3,FALSE),""),"")</f>
        <v/>
      </c>
      <c r="AB427" s="44" t="str">
        <f>IF(Z427&lt;&gt;"",IF(Z427&lt;&gt;"LIBSETS_DROP_MECHANIC_MONSTER_NAME",VLOOKUP(Z427,'LibSets constants'!$I$4:$L$1000,4,FALSE),""),"")</f>
        <v/>
      </c>
      <c r="AC427" s="3" t="str">
        <f>IF(G427&lt;&gt;"LIBSETS_SETTYPE_BATTLEGROUND",IF(G427&lt;&gt;"LIBSETS_SETTYPE_SPECIAL",IF(AD427&lt;&gt;"",VLOOKUP(AD427,'ESO zone constants'!$D$2:$H$4950,5,FALSE),""),""),"")</f>
        <v/>
      </c>
      <c r="AE427" s="45"/>
      <c r="AF427" s="44" t="str">
        <f>IF(AE427&lt;&gt;"",IF(AE427&lt;&gt;"LIBSETS_DROP_MECHANIC_MONSTER_NAME",VLOOKUP(AE427,'LibSets constants'!$I$4:$L$1000,3,FALSE),""),"")</f>
        <v/>
      </c>
      <c r="AG427" s="44" t="str">
        <f>IF(AE427&lt;&gt;"",IF(AE427&lt;&gt;"LIBSETS_DROP_MECHANIC_MONSTER_NAME",VLOOKUP(AE427,'LibSets constants'!$I$4:$L$1000,4,FALSE),""),"")</f>
        <v/>
      </c>
      <c r="AH427" s="3" t="str">
        <f>IF(G427&lt;&gt;"LIBSETS_SETTYPE_BATTLEGROUND",IF(G427&lt;&gt;"LIBSETS_SETTYPE_SPECIAL",IF(AI427&lt;&gt;"",VLOOKUP(AI427,'ESO zone constants'!$D$2:$H$4950,5,FALSE),""),""),"")</f>
        <v/>
      </c>
      <c r="AJ427" s="45"/>
      <c r="AK427" s="44" t="str">
        <f>IF(AJ427&lt;&gt;"",IF(AJ427&lt;&gt;"LIBSETS_DROP_MECHANIC_MONSTER_NAME",VLOOKUP(AJ427,'LibSets constants'!$I$4:$L$1000,3,FALSE),""),"")</f>
        <v/>
      </c>
      <c r="AL427" s="44" t="str">
        <f>IF(AJ427&lt;&gt;"",IF(AJ427&lt;&gt;"LIBSETS_DROP_MECHANIC_MONSTER_NAME",VLOOKUP(AJ427,'LibSets constants'!$I$4:$L$1000,4,FALSE),""),"")</f>
        <v/>
      </c>
      <c r="AM427" s="3" t="str">
        <f>IF(G427&lt;&gt;"LIBSETS_SETTYPE_BATTLEGROUND",IF(G427&lt;&gt;"LIBSETS_SETTYPE_SPECIAL",IF(AN427&lt;&gt;"",VLOOKUP(AN427,'ESO zone constants'!$D$2:$H$4950,5,FALSE),""),""),"")</f>
        <v/>
      </c>
      <c r="AO427" s="45"/>
      <c r="AP427" s="44" t="str">
        <f>IF(AO427&lt;&gt;"",IF(AO427&lt;&gt;"LIBSETS_DROP_MECHANIC_MONSTER_NAME",VLOOKUP(AO427,'LibSets constants'!$I$4:$L$1000,3,FALSE),""),"")</f>
        <v/>
      </c>
      <c r="AQ427" s="44" t="str">
        <f>IF(AO427&lt;&gt;"",IF(AO427&lt;&gt;"LIBSETS_DROP_MECHANIC_MONSTER_NAME",VLOOKUP(AO427,'LibSets constants'!$I$4:$L$1000,4,FALSE),""),"")</f>
        <v/>
      </c>
      <c r="AR427" s="3" t="str">
        <f>IF(G427&lt;&gt;"LIBSETS_SETTYPE_BATTLEGROUND",IF(G427&lt;&gt;"LIBSETS_SETTYPE_SPECIAL",IF(AS427&lt;&gt;"",VLOOKUP(AS427,'ESO zone constants'!$D$2:$H$4950,5,FALSE),""),""),"")</f>
        <v/>
      </c>
      <c r="AT427" s="45"/>
      <c r="AU427" s="44" t="str">
        <f>IF(AT427&lt;&gt;"",IF(AT427&lt;&gt;"LIBSETS_DROP_MECHANIC_MONSTER_NAME",VLOOKUP(AT427,'LibSets constants'!$I$4:$L$1000,3,FALSE),""),"")</f>
        <v/>
      </c>
      <c r="AV427" s="44" t="str">
        <f>IF(AT427&lt;&gt;"",IF(AT427&lt;&gt;"LIBSETS_DROP_MECHANIC_MONSTER_NAME",VLOOKUP(AT427,'LibSets constants'!$I$4:$L$1000,4,FALSE),""),"")</f>
        <v/>
      </c>
      <c r="AW427" s="21" t="str">
        <f t="shared" si="37"/>
        <v>--[???] = {wayshrines={-1,-1,-1,}, dlcId=DLC_ORSINIUM</v>
      </c>
      <c r="AX427" s="21" t="str">
        <f t="shared" si="38"/>
        <v>, zoneIds={677}, veteran=false</v>
      </c>
      <c r="AY427" s="21" t="str">
        <f t="shared" si="39"/>
        <v>, setType=LIBSETS_SETTYPE_ARENA</v>
      </c>
      <c r="AZ427" s="21" t="str">
        <f t="shared" si="40"/>
        <v>, dropMechanic={LIBSETS_DROP_MECHANIC_ARENA_STAGE_CHEST}},</v>
      </c>
      <c r="BA427" s="21" t="str">
        <f t="shared" si="41"/>
        <v xml:space="preserve"> --The Maelstrom's Greatsword / Bidenhänder des Mahlstroms   [Maelstrom Arena]</v>
      </c>
    </row>
    <row r="428" spans="1:53" x14ac:dyDescent="0.25">
      <c r="A428" s="5" t="s">
        <v>1446</v>
      </c>
      <c r="B428" t="s">
        <v>1473</v>
      </c>
      <c r="C428" t="s">
        <v>1474</v>
      </c>
      <c r="D428" s="3" t="str">
        <f t="shared" si="36"/>
        <v>???</v>
      </c>
      <c r="E428" s="64" t="s">
        <v>1834</v>
      </c>
      <c r="F428" t="s">
        <v>1489</v>
      </c>
      <c r="G428" s="8" t="s">
        <v>1647</v>
      </c>
      <c r="I428" t="s">
        <v>97</v>
      </c>
      <c r="J428" t="s">
        <v>97</v>
      </c>
      <c r="K428">
        <v>-1</v>
      </c>
      <c r="L428">
        <v>-1</v>
      </c>
      <c r="M428">
        <v>-1</v>
      </c>
      <c r="N428">
        <v>0</v>
      </c>
      <c r="O428" s="70" t="s">
        <v>457</v>
      </c>
      <c r="P428" s="3">
        <f>IF(AND(G428&lt;&gt;"LIBSETS_SETTYPE_BATTLEGROUND",G428&lt;&gt;"LIBSETS_SETTYPE_SPECIAL",G428&lt;&gt;"LIBSETS_SETTYPE_MYTHIC"), IF(Q428&lt;&gt;"",VLOOKUP(Q428,'ESO zone constants'!$D$2:$H$4950,5,FALSE),""),"")</f>
        <v>677</v>
      </c>
      <c r="Q428" t="str">
        <f>IF(OR(K428="",K428&lt;=0,ISERROR(K428)),IF(AND(O428&lt;&gt;"",NOT(ISERROR(O428))),O428, ""),VLOOKUP(K428,'ESO wayshrine node constants'!$A$3:$D$10003,4,FALSE))</f>
        <v>Maelstrom Arena</v>
      </c>
      <c r="S428" s="19" t="str">
        <f>IF(AND(R428&lt;&gt;"",NOT(ISERROR(R428))),R428,IF(P428&lt;&gt;"",IF(NOT(ISERROR(VLOOKUP(P428,'ESO Dungeon constants'!$D$3:$H$9999,5,FALSE))),VLOOKUP(P428,'ESO Dungeon constants'!$D$3:$I$9999,6,FALSE),VLOOKUP(P428,'ESO zone constants'!$H$2:$K$9984,4,FALSE)),""))</f>
        <v>DLC_ORSINIUM</v>
      </c>
      <c r="T428" s="3" t="str">
        <f>IF(S428&lt;&gt;"",VLOOKUP(S428,'LibSets constants'!$B$4:$C$1000,2,FALSE),"")</f>
        <v>Orsinium</v>
      </c>
      <c r="U428" s="33" t="s">
        <v>1738</v>
      </c>
      <c r="V428" s="44" t="str">
        <f>IF(U428&lt;&gt;"",IF(U428&lt;&gt;"LIBSETS_DROP_MECHANIC_MONSTER_NAME",VLOOKUP(U428,'LibSets constants'!$I$4:$L$1000,3,FALSE),""),"")</f>
        <v>Arena stage chest</v>
      </c>
      <c r="W428" s="44" t="str">
        <f>IF(U428&lt;&gt;"",IF(U428&lt;&gt;"LIBSETS_DROP_MECHANIC_MONSTER_NAME",VLOOKUP(U428,'LibSets constants'!$I$4:$L$1000,4,FALSE),""),"")</f>
        <v>Arena-Phasen Schatztruhe</v>
      </c>
      <c r="X428" s="3" t="str">
        <f>IF(G428&lt;&gt;"LIBSETS_SETTYPE_BATTLEGROUND",IF(G428&lt;&gt;"LIBSETS_SETTYPE_SPECIAL",IF(Y428&lt;&gt;"",VLOOKUP(Y428,'ESO zone constants'!$D$2:$H$4950,5,FALSE),""),""),"")</f>
        <v/>
      </c>
      <c r="Z428" s="45"/>
      <c r="AA428" s="44" t="str">
        <f>IF(Z428&lt;&gt;"",IF(Z428&lt;&gt;"LIBSETS_DROP_MECHANIC_MONSTER_NAME",VLOOKUP(Z428,'LibSets constants'!$I$4:$L$1000,3,FALSE),""),"")</f>
        <v/>
      </c>
      <c r="AB428" s="44" t="str">
        <f>IF(Z428&lt;&gt;"",IF(Z428&lt;&gt;"LIBSETS_DROP_MECHANIC_MONSTER_NAME",VLOOKUP(Z428,'LibSets constants'!$I$4:$L$1000,4,FALSE),""),"")</f>
        <v/>
      </c>
      <c r="AC428" s="3" t="str">
        <f>IF(G428&lt;&gt;"LIBSETS_SETTYPE_BATTLEGROUND",IF(G428&lt;&gt;"LIBSETS_SETTYPE_SPECIAL",IF(AD428&lt;&gt;"",VLOOKUP(AD428,'ESO zone constants'!$D$2:$H$4950,5,FALSE),""),""),"")</f>
        <v/>
      </c>
      <c r="AE428" s="45"/>
      <c r="AF428" s="44" t="str">
        <f>IF(AE428&lt;&gt;"",IF(AE428&lt;&gt;"LIBSETS_DROP_MECHANIC_MONSTER_NAME",VLOOKUP(AE428,'LibSets constants'!$I$4:$L$1000,3,FALSE),""),"")</f>
        <v/>
      </c>
      <c r="AG428" s="44" t="str">
        <f>IF(AE428&lt;&gt;"",IF(AE428&lt;&gt;"LIBSETS_DROP_MECHANIC_MONSTER_NAME",VLOOKUP(AE428,'LibSets constants'!$I$4:$L$1000,4,FALSE),""),"")</f>
        <v/>
      </c>
      <c r="AH428" s="3" t="str">
        <f>IF(G428&lt;&gt;"LIBSETS_SETTYPE_BATTLEGROUND",IF(G428&lt;&gt;"LIBSETS_SETTYPE_SPECIAL",IF(AI428&lt;&gt;"",VLOOKUP(AI428,'ESO zone constants'!$D$2:$H$4950,5,FALSE),""),""),"")</f>
        <v/>
      </c>
      <c r="AJ428" s="45"/>
      <c r="AK428" s="44" t="str">
        <f>IF(AJ428&lt;&gt;"",IF(AJ428&lt;&gt;"LIBSETS_DROP_MECHANIC_MONSTER_NAME",VLOOKUP(AJ428,'LibSets constants'!$I$4:$L$1000,3,FALSE),""),"")</f>
        <v/>
      </c>
      <c r="AL428" s="44" t="str">
        <f>IF(AJ428&lt;&gt;"",IF(AJ428&lt;&gt;"LIBSETS_DROP_MECHANIC_MONSTER_NAME",VLOOKUP(AJ428,'LibSets constants'!$I$4:$L$1000,4,FALSE),""),"")</f>
        <v/>
      </c>
      <c r="AM428" s="3" t="str">
        <f>IF(G428&lt;&gt;"LIBSETS_SETTYPE_BATTLEGROUND",IF(G428&lt;&gt;"LIBSETS_SETTYPE_SPECIAL",IF(AN428&lt;&gt;"",VLOOKUP(AN428,'ESO zone constants'!$D$2:$H$4950,5,FALSE),""),""),"")</f>
        <v/>
      </c>
      <c r="AO428" s="45"/>
      <c r="AP428" s="44" t="str">
        <f>IF(AO428&lt;&gt;"",IF(AO428&lt;&gt;"LIBSETS_DROP_MECHANIC_MONSTER_NAME",VLOOKUP(AO428,'LibSets constants'!$I$4:$L$1000,3,FALSE),""),"")</f>
        <v/>
      </c>
      <c r="AQ428" s="44" t="str">
        <f>IF(AO428&lt;&gt;"",IF(AO428&lt;&gt;"LIBSETS_DROP_MECHANIC_MONSTER_NAME",VLOOKUP(AO428,'LibSets constants'!$I$4:$L$1000,4,FALSE),""),"")</f>
        <v/>
      </c>
      <c r="AR428" s="3" t="str">
        <f>IF(G428&lt;&gt;"LIBSETS_SETTYPE_BATTLEGROUND",IF(G428&lt;&gt;"LIBSETS_SETTYPE_SPECIAL",IF(AS428&lt;&gt;"",VLOOKUP(AS428,'ESO zone constants'!$D$2:$H$4950,5,FALSE),""),""),"")</f>
        <v/>
      </c>
      <c r="AT428" s="45"/>
      <c r="AU428" s="44" t="str">
        <f>IF(AT428&lt;&gt;"",IF(AT428&lt;&gt;"LIBSETS_DROP_MECHANIC_MONSTER_NAME",VLOOKUP(AT428,'LibSets constants'!$I$4:$L$1000,3,FALSE),""),"")</f>
        <v/>
      </c>
      <c r="AV428" s="44" t="str">
        <f>IF(AT428&lt;&gt;"",IF(AT428&lt;&gt;"LIBSETS_DROP_MECHANIC_MONSTER_NAME",VLOOKUP(AT428,'LibSets constants'!$I$4:$L$1000,4,FALSE),""),"")</f>
        <v/>
      </c>
      <c r="AW428" s="21" t="str">
        <f t="shared" si="37"/>
        <v>--[???] = {wayshrines={-1,-1,-1,}, dlcId=DLC_ORSINIUM</v>
      </c>
      <c r="AX428" s="21" t="str">
        <f t="shared" si="38"/>
        <v>, zoneIds={677}, veteran=false</v>
      </c>
      <c r="AY428" s="21" t="str">
        <f t="shared" si="39"/>
        <v>, setType=LIBSETS_SETTYPE_ARENA</v>
      </c>
      <c r="AZ428" s="21" t="str">
        <f t="shared" si="40"/>
        <v>, dropMechanic={LIBSETS_DROP_MECHANIC_ARENA_STAGE_CHEST}},</v>
      </c>
      <c r="BA428" s="21" t="str">
        <f t="shared" si="41"/>
        <v xml:space="preserve"> --The Maelstrom's Ice Staff / Froststab des Mahlstroms   [Maelstrom Arena]</v>
      </c>
    </row>
    <row r="429" spans="1:53" x14ac:dyDescent="0.25">
      <c r="A429" s="5" t="s">
        <v>1446</v>
      </c>
      <c r="B429" t="s">
        <v>1469</v>
      </c>
      <c r="C429" t="s">
        <v>1470</v>
      </c>
      <c r="D429" s="3" t="str">
        <f t="shared" si="36"/>
        <v>???</v>
      </c>
      <c r="E429" s="64" t="s">
        <v>1834</v>
      </c>
      <c r="F429" t="s">
        <v>1489</v>
      </c>
      <c r="G429" s="8" t="s">
        <v>1647</v>
      </c>
      <c r="I429" t="s">
        <v>97</v>
      </c>
      <c r="J429" t="s">
        <v>97</v>
      </c>
      <c r="K429">
        <v>-1</v>
      </c>
      <c r="L429">
        <v>-1</v>
      </c>
      <c r="M429">
        <v>-1</v>
      </c>
      <c r="N429">
        <v>0</v>
      </c>
      <c r="O429" s="70" t="s">
        <v>457</v>
      </c>
      <c r="P429" s="3">
        <f>IF(AND(G429&lt;&gt;"LIBSETS_SETTYPE_BATTLEGROUND",G429&lt;&gt;"LIBSETS_SETTYPE_SPECIAL",G429&lt;&gt;"LIBSETS_SETTYPE_MYTHIC"), IF(Q429&lt;&gt;"",VLOOKUP(Q429,'ESO zone constants'!$D$2:$H$4950,5,FALSE),""),"")</f>
        <v>677</v>
      </c>
      <c r="Q429" t="str">
        <f>IF(OR(K429="",K429&lt;=0,ISERROR(K429)),IF(AND(O429&lt;&gt;"",NOT(ISERROR(O429))),O429, ""),VLOOKUP(K429,'ESO wayshrine node constants'!$A$3:$D$10003,4,FALSE))</f>
        <v>Maelstrom Arena</v>
      </c>
      <c r="S429" s="19" t="str">
        <f>IF(AND(R429&lt;&gt;"",NOT(ISERROR(R429))),R429,IF(P429&lt;&gt;"",IF(NOT(ISERROR(VLOOKUP(P429,'ESO Dungeon constants'!$D$3:$H$9999,5,FALSE))),VLOOKUP(P429,'ESO Dungeon constants'!$D$3:$I$9999,6,FALSE),VLOOKUP(P429,'ESO zone constants'!$H$2:$K$9984,4,FALSE)),""))</f>
        <v>DLC_ORSINIUM</v>
      </c>
      <c r="T429" s="3" t="str">
        <f>IF(S429&lt;&gt;"",VLOOKUP(S429,'LibSets constants'!$B$4:$C$1000,2,FALSE),"")</f>
        <v>Orsinium</v>
      </c>
      <c r="U429" s="33" t="s">
        <v>1738</v>
      </c>
      <c r="V429" s="44" t="str">
        <f>IF(U429&lt;&gt;"",IF(U429&lt;&gt;"LIBSETS_DROP_MECHANIC_MONSTER_NAME",VLOOKUP(U429,'LibSets constants'!$I$4:$L$1000,3,FALSE),""),"")</f>
        <v>Arena stage chest</v>
      </c>
      <c r="W429" s="44" t="str">
        <f>IF(U429&lt;&gt;"",IF(U429&lt;&gt;"LIBSETS_DROP_MECHANIC_MONSTER_NAME",VLOOKUP(U429,'LibSets constants'!$I$4:$L$1000,4,FALSE),""),"")</f>
        <v>Arena-Phasen Schatztruhe</v>
      </c>
      <c r="X429" s="3" t="str">
        <f>IF(G429&lt;&gt;"LIBSETS_SETTYPE_BATTLEGROUND",IF(G429&lt;&gt;"LIBSETS_SETTYPE_SPECIAL",IF(Y429&lt;&gt;"",VLOOKUP(Y429,'ESO zone constants'!$D$2:$H$4950,5,FALSE),""),""),"")</f>
        <v/>
      </c>
      <c r="Z429" s="45"/>
      <c r="AA429" s="44" t="str">
        <f>IF(Z429&lt;&gt;"",IF(Z429&lt;&gt;"LIBSETS_DROP_MECHANIC_MONSTER_NAME",VLOOKUP(Z429,'LibSets constants'!$I$4:$L$1000,3,FALSE),""),"")</f>
        <v/>
      </c>
      <c r="AB429" s="44" t="str">
        <f>IF(Z429&lt;&gt;"",IF(Z429&lt;&gt;"LIBSETS_DROP_MECHANIC_MONSTER_NAME",VLOOKUP(Z429,'LibSets constants'!$I$4:$L$1000,4,FALSE),""),"")</f>
        <v/>
      </c>
      <c r="AC429" s="3" t="str">
        <f>IF(G429&lt;&gt;"LIBSETS_SETTYPE_BATTLEGROUND",IF(G429&lt;&gt;"LIBSETS_SETTYPE_SPECIAL",IF(AD429&lt;&gt;"",VLOOKUP(AD429,'ESO zone constants'!$D$2:$H$4950,5,FALSE),""),""),"")</f>
        <v/>
      </c>
      <c r="AE429" s="45"/>
      <c r="AF429" s="44" t="str">
        <f>IF(AE429&lt;&gt;"",IF(AE429&lt;&gt;"LIBSETS_DROP_MECHANIC_MONSTER_NAME",VLOOKUP(AE429,'LibSets constants'!$I$4:$L$1000,3,FALSE),""),"")</f>
        <v/>
      </c>
      <c r="AG429" s="44" t="str">
        <f>IF(AE429&lt;&gt;"",IF(AE429&lt;&gt;"LIBSETS_DROP_MECHANIC_MONSTER_NAME",VLOOKUP(AE429,'LibSets constants'!$I$4:$L$1000,4,FALSE),""),"")</f>
        <v/>
      </c>
      <c r="AH429" s="3" t="str">
        <f>IF(G429&lt;&gt;"LIBSETS_SETTYPE_BATTLEGROUND",IF(G429&lt;&gt;"LIBSETS_SETTYPE_SPECIAL",IF(AI429&lt;&gt;"",VLOOKUP(AI429,'ESO zone constants'!$D$2:$H$4950,5,FALSE),""),""),"")</f>
        <v/>
      </c>
      <c r="AJ429" s="45"/>
      <c r="AK429" s="44" t="str">
        <f>IF(AJ429&lt;&gt;"",IF(AJ429&lt;&gt;"LIBSETS_DROP_MECHANIC_MONSTER_NAME",VLOOKUP(AJ429,'LibSets constants'!$I$4:$L$1000,3,FALSE),""),"")</f>
        <v/>
      </c>
      <c r="AL429" s="44" t="str">
        <f>IF(AJ429&lt;&gt;"",IF(AJ429&lt;&gt;"LIBSETS_DROP_MECHANIC_MONSTER_NAME",VLOOKUP(AJ429,'LibSets constants'!$I$4:$L$1000,4,FALSE),""),"")</f>
        <v/>
      </c>
      <c r="AM429" s="3" t="str">
        <f>IF(G429&lt;&gt;"LIBSETS_SETTYPE_BATTLEGROUND",IF(G429&lt;&gt;"LIBSETS_SETTYPE_SPECIAL",IF(AN429&lt;&gt;"",VLOOKUP(AN429,'ESO zone constants'!$D$2:$H$4950,5,FALSE),""),""),"")</f>
        <v/>
      </c>
      <c r="AO429" s="45"/>
      <c r="AP429" s="44" t="str">
        <f>IF(AO429&lt;&gt;"",IF(AO429&lt;&gt;"LIBSETS_DROP_MECHANIC_MONSTER_NAME",VLOOKUP(AO429,'LibSets constants'!$I$4:$L$1000,3,FALSE),""),"")</f>
        <v/>
      </c>
      <c r="AQ429" s="44" t="str">
        <f>IF(AO429&lt;&gt;"",IF(AO429&lt;&gt;"LIBSETS_DROP_MECHANIC_MONSTER_NAME",VLOOKUP(AO429,'LibSets constants'!$I$4:$L$1000,4,FALSE),""),"")</f>
        <v/>
      </c>
      <c r="AR429" s="3" t="str">
        <f>IF(G429&lt;&gt;"LIBSETS_SETTYPE_BATTLEGROUND",IF(G429&lt;&gt;"LIBSETS_SETTYPE_SPECIAL",IF(AS429&lt;&gt;"",VLOOKUP(AS429,'ESO zone constants'!$D$2:$H$4950,5,FALSE),""),""),"")</f>
        <v/>
      </c>
      <c r="AT429" s="45"/>
      <c r="AU429" s="44" t="str">
        <f>IF(AT429&lt;&gt;"",IF(AT429&lt;&gt;"LIBSETS_DROP_MECHANIC_MONSTER_NAME",VLOOKUP(AT429,'LibSets constants'!$I$4:$L$1000,3,FALSE),""),"")</f>
        <v/>
      </c>
      <c r="AV429" s="44" t="str">
        <f>IF(AT429&lt;&gt;"",IF(AT429&lt;&gt;"LIBSETS_DROP_MECHANIC_MONSTER_NAME",VLOOKUP(AT429,'LibSets constants'!$I$4:$L$1000,4,FALSE),""),"")</f>
        <v/>
      </c>
      <c r="AW429" s="21" t="str">
        <f t="shared" si="37"/>
        <v>--[???] = {wayshrines={-1,-1,-1,}, dlcId=DLC_ORSINIUM</v>
      </c>
      <c r="AX429" s="21" t="str">
        <f t="shared" si="38"/>
        <v>, zoneIds={677}, veteran=false</v>
      </c>
      <c r="AY429" s="21" t="str">
        <f t="shared" si="39"/>
        <v>, setType=LIBSETS_SETTYPE_ARENA</v>
      </c>
      <c r="AZ429" s="21" t="str">
        <f t="shared" si="40"/>
        <v>, dropMechanic={LIBSETS_DROP_MECHANIC_ARENA_STAGE_CHEST}},</v>
      </c>
      <c r="BA429" s="21" t="str">
        <f t="shared" si="41"/>
        <v xml:space="preserve"> --The Maelstrom's Inferno Staff / Flammenstab des Mahlstroms   [Maelstrom Arena]</v>
      </c>
    </row>
    <row r="430" spans="1:53" x14ac:dyDescent="0.25">
      <c r="A430" s="5" t="s">
        <v>1446</v>
      </c>
      <c r="B430" t="s">
        <v>1455</v>
      </c>
      <c r="C430" t="s">
        <v>1456</v>
      </c>
      <c r="D430" s="3" t="str">
        <f t="shared" si="36"/>
        <v>???</v>
      </c>
      <c r="E430" s="64" t="s">
        <v>1834</v>
      </c>
      <c r="F430" t="s">
        <v>1489</v>
      </c>
      <c r="G430" s="8" t="s">
        <v>1647</v>
      </c>
      <c r="I430" t="s">
        <v>97</v>
      </c>
      <c r="J430" t="s">
        <v>97</v>
      </c>
      <c r="K430">
        <v>-1</v>
      </c>
      <c r="L430">
        <v>-1</v>
      </c>
      <c r="M430">
        <v>-1</v>
      </c>
      <c r="N430">
        <v>0</v>
      </c>
      <c r="O430" s="70" t="s">
        <v>457</v>
      </c>
      <c r="P430" s="3">
        <f>IF(AND(G430&lt;&gt;"LIBSETS_SETTYPE_BATTLEGROUND",G430&lt;&gt;"LIBSETS_SETTYPE_SPECIAL",G430&lt;&gt;"LIBSETS_SETTYPE_MYTHIC"), IF(Q430&lt;&gt;"",VLOOKUP(Q430,'ESO zone constants'!$D$2:$H$4950,5,FALSE),""),"")</f>
        <v>677</v>
      </c>
      <c r="Q430" t="str">
        <f>IF(OR(K430="",K430&lt;=0,ISERROR(K430)),IF(AND(O430&lt;&gt;"",NOT(ISERROR(O430))),O430, ""),VLOOKUP(K430,'ESO wayshrine node constants'!$A$3:$D$10003,4,FALSE))</f>
        <v>Maelstrom Arena</v>
      </c>
      <c r="S430" s="19" t="str">
        <f>IF(AND(R430&lt;&gt;"",NOT(ISERROR(R430))),R430,IF(P430&lt;&gt;"",IF(NOT(ISERROR(VLOOKUP(P430,'ESO Dungeon constants'!$D$3:$H$9999,5,FALSE))),VLOOKUP(P430,'ESO Dungeon constants'!$D$3:$I$9999,6,FALSE),VLOOKUP(P430,'ESO zone constants'!$H$2:$K$9984,4,FALSE)),""))</f>
        <v>DLC_ORSINIUM</v>
      </c>
      <c r="T430" s="3" t="str">
        <f>IF(S430&lt;&gt;"",VLOOKUP(S430,'LibSets constants'!$B$4:$C$1000,2,FALSE),"")</f>
        <v>Orsinium</v>
      </c>
      <c r="U430" s="33" t="s">
        <v>1738</v>
      </c>
      <c r="V430" s="41" t="str">
        <f>IF(U430&lt;&gt;"",IF(U430&lt;&gt;"LIBSETS_DROP_MECHANIC_MONSTER_NAME",VLOOKUP(U430,'LibSets constants'!$I$4:$L$1000,3,FALSE),""),"")</f>
        <v>Arena stage chest</v>
      </c>
      <c r="W430" s="41" t="str">
        <f>IF(U430&lt;&gt;"",IF(U430&lt;&gt;"LIBSETS_DROP_MECHANIC_MONSTER_NAME",VLOOKUP(U430,'LibSets constants'!$I$4:$L$1000,4,FALSE),""),"")</f>
        <v>Arena-Phasen Schatztruhe</v>
      </c>
      <c r="X430" s="3" t="str">
        <f>IF(G430&lt;&gt;"LIBSETS_SETTYPE_BATTLEGROUND",IF(G430&lt;&gt;"LIBSETS_SETTYPE_SPECIAL",IF(Y430&lt;&gt;"",VLOOKUP(Y430,'ESO zone constants'!$D$2:$H$4950,5,FALSE),""),""),"")</f>
        <v/>
      </c>
      <c r="Z430" s="42"/>
      <c r="AA430" s="41" t="str">
        <f>IF(Z430&lt;&gt;"",IF(Z430&lt;&gt;"LIBSETS_DROP_MECHANIC_MONSTER_NAME",VLOOKUP(Z430,'LibSets constants'!$I$4:$L$1000,3,FALSE),""),"")</f>
        <v/>
      </c>
      <c r="AB430" s="41" t="str">
        <f>IF(Z430&lt;&gt;"",IF(Z430&lt;&gt;"LIBSETS_DROP_MECHANIC_MONSTER_NAME",VLOOKUP(Z430,'LibSets constants'!$I$4:$L$1000,4,FALSE),""),"")</f>
        <v/>
      </c>
      <c r="AC430" s="3" t="str">
        <f>IF(G430&lt;&gt;"LIBSETS_SETTYPE_BATTLEGROUND",IF(G430&lt;&gt;"LIBSETS_SETTYPE_SPECIAL",IF(AD430&lt;&gt;"",VLOOKUP(AD430,'ESO zone constants'!$D$2:$H$4950,5,FALSE),""),""),"")</f>
        <v/>
      </c>
      <c r="AE430" s="42"/>
      <c r="AF430" s="41" t="str">
        <f>IF(AE430&lt;&gt;"",IF(AE430&lt;&gt;"LIBSETS_DROP_MECHANIC_MONSTER_NAME",VLOOKUP(AE430,'LibSets constants'!$I$4:$L$1000,3,FALSE),""),"")</f>
        <v/>
      </c>
      <c r="AG430" s="41" t="str">
        <f>IF(AE430&lt;&gt;"",IF(AE430&lt;&gt;"LIBSETS_DROP_MECHANIC_MONSTER_NAME",VLOOKUP(AE430,'LibSets constants'!$I$4:$L$1000,4,FALSE),""),"")</f>
        <v/>
      </c>
      <c r="AH430" s="3" t="str">
        <f>IF(G430&lt;&gt;"LIBSETS_SETTYPE_BATTLEGROUND",IF(G430&lt;&gt;"LIBSETS_SETTYPE_SPECIAL",IF(AI430&lt;&gt;"",VLOOKUP(AI430,'ESO zone constants'!$D$2:$H$4950,5,FALSE),""),""),"")</f>
        <v/>
      </c>
      <c r="AJ430" s="42"/>
      <c r="AK430" s="41" t="str">
        <f>IF(AJ430&lt;&gt;"",IF(AJ430&lt;&gt;"LIBSETS_DROP_MECHANIC_MONSTER_NAME",VLOOKUP(AJ430,'LibSets constants'!$I$4:$L$1000,3,FALSE),""),"")</f>
        <v/>
      </c>
      <c r="AL430" s="41" t="str">
        <f>IF(AJ430&lt;&gt;"",IF(AJ430&lt;&gt;"LIBSETS_DROP_MECHANIC_MONSTER_NAME",VLOOKUP(AJ430,'LibSets constants'!$I$4:$L$1000,4,FALSE),""),"")</f>
        <v/>
      </c>
      <c r="AM430" s="3" t="str">
        <f>IF(G430&lt;&gt;"LIBSETS_SETTYPE_BATTLEGROUND",IF(G430&lt;&gt;"LIBSETS_SETTYPE_SPECIAL",IF(AN430&lt;&gt;"",VLOOKUP(AN430,'ESO zone constants'!$D$2:$H$4950,5,FALSE),""),""),"")</f>
        <v/>
      </c>
      <c r="AO430" s="42"/>
      <c r="AP430" s="41" t="str">
        <f>IF(AO430&lt;&gt;"",IF(AO430&lt;&gt;"LIBSETS_DROP_MECHANIC_MONSTER_NAME",VLOOKUP(AO430,'LibSets constants'!$I$4:$L$1000,3,FALSE),""),"")</f>
        <v/>
      </c>
      <c r="AQ430" s="41" t="str">
        <f>IF(AO430&lt;&gt;"",IF(AO430&lt;&gt;"LIBSETS_DROP_MECHANIC_MONSTER_NAME",VLOOKUP(AO430,'LibSets constants'!$I$4:$L$1000,4,FALSE),""),"")</f>
        <v/>
      </c>
      <c r="AR430" s="3" t="str">
        <f>IF(G430&lt;&gt;"LIBSETS_SETTYPE_BATTLEGROUND",IF(G430&lt;&gt;"LIBSETS_SETTYPE_SPECIAL",IF(AS430&lt;&gt;"",VLOOKUP(AS430,'ESO zone constants'!$D$2:$H$4950,5,FALSE),""),""),"")</f>
        <v/>
      </c>
      <c r="AT430" s="42"/>
      <c r="AU430" s="41" t="str">
        <f>IF(AT430&lt;&gt;"",IF(AT430&lt;&gt;"LIBSETS_DROP_MECHANIC_MONSTER_NAME",VLOOKUP(AT430,'LibSets constants'!$I$4:$L$1000,3,FALSE),""),"")</f>
        <v/>
      </c>
      <c r="AV430" s="41" t="str">
        <f>IF(AT430&lt;&gt;"",IF(AT430&lt;&gt;"LIBSETS_DROP_MECHANIC_MONSTER_NAME",VLOOKUP(AT430,'LibSets constants'!$I$4:$L$1000,4,FALSE),""),"")</f>
        <v/>
      </c>
      <c r="AW430" s="21" t="str">
        <f t="shared" si="37"/>
        <v>--[???] = {wayshrines={-1,-1,-1,}, dlcId=DLC_ORSINIUM</v>
      </c>
      <c r="AX430" s="21" t="str">
        <f t="shared" si="38"/>
        <v>, zoneIds={677}, veteran=false</v>
      </c>
      <c r="AY430" s="21" t="str">
        <f t="shared" si="39"/>
        <v>, setType=LIBSETS_SETTYPE_ARENA</v>
      </c>
      <c r="AZ430" s="21" t="str">
        <f t="shared" si="40"/>
        <v>, dropMechanic={LIBSETS_DROP_MECHANIC_ARENA_STAGE_CHEST}},</v>
      </c>
      <c r="BA430" s="21" t="str">
        <f t="shared" si="41"/>
        <v xml:space="preserve"> --The Maelstrom's Lightning Staff / Blitzstab des Mahlstroms   [Maelstrom Arena]</v>
      </c>
    </row>
    <row r="431" spans="1:53" x14ac:dyDescent="0.25">
      <c r="A431" s="5" t="s">
        <v>1446</v>
      </c>
      <c r="B431" t="s">
        <v>1479</v>
      </c>
      <c r="C431" t="s">
        <v>1480</v>
      </c>
      <c r="D431" s="3" t="str">
        <f t="shared" si="36"/>
        <v>???</v>
      </c>
      <c r="E431" s="64" t="s">
        <v>1834</v>
      </c>
      <c r="F431" t="s">
        <v>1489</v>
      </c>
      <c r="G431" s="8" t="s">
        <v>1647</v>
      </c>
      <c r="I431" t="s">
        <v>97</v>
      </c>
      <c r="J431" t="s">
        <v>97</v>
      </c>
      <c r="K431">
        <v>-1</v>
      </c>
      <c r="L431">
        <v>-1</v>
      </c>
      <c r="M431">
        <v>-1</v>
      </c>
      <c r="N431">
        <v>0</v>
      </c>
      <c r="O431" s="70" t="s">
        <v>457</v>
      </c>
      <c r="P431" s="3">
        <f>IF(AND(G431&lt;&gt;"LIBSETS_SETTYPE_BATTLEGROUND",G431&lt;&gt;"LIBSETS_SETTYPE_SPECIAL",G431&lt;&gt;"LIBSETS_SETTYPE_MYTHIC"), IF(Q431&lt;&gt;"",VLOOKUP(Q431,'ESO zone constants'!$D$2:$H$4950,5,FALSE),""),"")</f>
        <v>677</v>
      </c>
      <c r="Q431" t="str">
        <f>IF(OR(K431="",K431&lt;=0,ISERROR(K431)),IF(AND(O431&lt;&gt;"",NOT(ISERROR(O431))),O431, ""),VLOOKUP(K431,'ESO wayshrine node constants'!$A$3:$D$10003,4,FALSE))</f>
        <v>Maelstrom Arena</v>
      </c>
      <c r="S431" s="19" t="str">
        <f>IF(AND(R431&lt;&gt;"",NOT(ISERROR(R431))),R431,IF(P431&lt;&gt;"",IF(NOT(ISERROR(VLOOKUP(P431,'ESO Dungeon constants'!$D$3:$H$9999,5,FALSE))),VLOOKUP(P431,'ESO Dungeon constants'!$D$3:$I$9999,6,FALSE),VLOOKUP(P431,'ESO zone constants'!$H$2:$K$9984,4,FALSE)),""))</f>
        <v>DLC_ORSINIUM</v>
      </c>
      <c r="T431" s="3" t="str">
        <f>IF(S431&lt;&gt;"",VLOOKUP(S431,'LibSets constants'!$B$4:$C$1000,2,FALSE),"")</f>
        <v>Orsinium</v>
      </c>
      <c r="U431" s="33" t="s">
        <v>1738</v>
      </c>
      <c r="V431" s="41" t="str">
        <f>IF(U431&lt;&gt;"",IF(U431&lt;&gt;"LIBSETS_DROP_MECHANIC_MONSTER_NAME",VLOOKUP(U431,'LibSets constants'!$I$4:$L$1000,3,FALSE),""),"")</f>
        <v>Arena stage chest</v>
      </c>
      <c r="W431" s="41" t="str">
        <f>IF(U431&lt;&gt;"",IF(U431&lt;&gt;"LIBSETS_DROP_MECHANIC_MONSTER_NAME",VLOOKUP(U431,'LibSets constants'!$I$4:$L$1000,4,FALSE),""),"")</f>
        <v>Arena-Phasen Schatztruhe</v>
      </c>
      <c r="X431" s="3" t="str">
        <f>IF(G431&lt;&gt;"LIBSETS_SETTYPE_BATTLEGROUND",IF(G431&lt;&gt;"LIBSETS_SETTYPE_SPECIAL",IF(Y431&lt;&gt;"",VLOOKUP(Y431,'ESO zone constants'!$D$2:$H$4950,5,FALSE),""),""),"")</f>
        <v/>
      </c>
      <c r="Z431" s="42"/>
      <c r="AA431" s="41" t="str">
        <f>IF(Z431&lt;&gt;"",IF(Z431&lt;&gt;"LIBSETS_DROP_MECHANIC_MONSTER_NAME",VLOOKUP(Z431,'LibSets constants'!$I$4:$L$1000,3,FALSE),""),"")</f>
        <v/>
      </c>
      <c r="AB431" s="41" t="str">
        <f>IF(Z431&lt;&gt;"",IF(Z431&lt;&gt;"LIBSETS_DROP_MECHANIC_MONSTER_NAME",VLOOKUP(Z431,'LibSets constants'!$I$4:$L$1000,4,FALSE),""),"")</f>
        <v/>
      </c>
      <c r="AC431" s="3" t="str">
        <f>IF(G431&lt;&gt;"LIBSETS_SETTYPE_BATTLEGROUND",IF(G431&lt;&gt;"LIBSETS_SETTYPE_SPECIAL",IF(AD431&lt;&gt;"",VLOOKUP(AD431,'ESO zone constants'!$D$2:$H$4950,5,FALSE),""),""),"")</f>
        <v/>
      </c>
      <c r="AE431" s="42"/>
      <c r="AF431" s="41" t="str">
        <f>IF(AE431&lt;&gt;"",IF(AE431&lt;&gt;"LIBSETS_DROP_MECHANIC_MONSTER_NAME",VLOOKUP(AE431,'LibSets constants'!$I$4:$L$1000,3,FALSE),""),"")</f>
        <v/>
      </c>
      <c r="AG431" s="41" t="str">
        <f>IF(AE431&lt;&gt;"",IF(AE431&lt;&gt;"LIBSETS_DROP_MECHANIC_MONSTER_NAME",VLOOKUP(AE431,'LibSets constants'!$I$4:$L$1000,4,FALSE),""),"")</f>
        <v/>
      </c>
      <c r="AH431" s="3" t="str">
        <f>IF(G431&lt;&gt;"LIBSETS_SETTYPE_BATTLEGROUND",IF(G431&lt;&gt;"LIBSETS_SETTYPE_SPECIAL",IF(AI431&lt;&gt;"",VLOOKUP(AI431,'ESO zone constants'!$D$2:$H$4950,5,FALSE),""),""),"")</f>
        <v/>
      </c>
      <c r="AJ431" s="42"/>
      <c r="AK431" s="41" t="str">
        <f>IF(AJ431&lt;&gt;"",IF(AJ431&lt;&gt;"LIBSETS_DROP_MECHANIC_MONSTER_NAME",VLOOKUP(AJ431,'LibSets constants'!$I$4:$L$1000,3,FALSE),""),"")</f>
        <v/>
      </c>
      <c r="AL431" s="41" t="str">
        <f>IF(AJ431&lt;&gt;"",IF(AJ431&lt;&gt;"LIBSETS_DROP_MECHANIC_MONSTER_NAME",VLOOKUP(AJ431,'LibSets constants'!$I$4:$L$1000,4,FALSE),""),"")</f>
        <v/>
      </c>
      <c r="AM431" s="3" t="str">
        <f>IF(G431&lt;&gt;"LIBSETS_SETTYPE_BATTLEGROUND",IF(G431&lt;&gt;"LIBSETS_SETTYPE_SPECIAL",IF(AN431&lt;&gt;"",VLOOKUP(AN431,'ESO zone constants'!$D$2:$H$4950,5,FALSE),""),""),"")</f>
        <v/>
      </c>
      <c r="AO431" s="42"/>
      <c r="AP431" s="41" t="str">
        <f>IF(AO431&lt;&gt;"",IF(AO431&lt;&gt;"LIBSETS_DROP_MECHANIC_MONSTER_NAME",VLOOKUP(AO431,'LibSets constants'!$I$4:$L$1000,3,FALSE),""),"")</f>
        <v/>
      </c>
      <c r="AQ431" s="41" t="str">
        <f>IF(AO431&lt;&gt;"",IF(AO431&lt;&gt;"LIBSETS_DROP_MECHANIC_MONSTER_NAME",VLOOKUP(AO431,'LibSets constants'!$I$4:$L$1000,4,FALSE),""),"")</f>
        <v/>
      </c>
      <c r="AR431" s="3" t="str">
        <f>IF(G431&lt;&gt;"LIBSETS_SETTYPE_BATTLEGROUND",IF(G431&lt;&gt;"LIBSETS_SETTYPE_SPECIAL",IF(AS431&lt;&gt;"",VLOOKUP(AS431,'ESO zone constants'!$D$2:$H$4950,5,FALSE),""),""),"")</f>
        <v/>
      </c>
      <c r="AT431" s="42"/>
      <c r="AU431" s="41" t="str">
        <f>IF(AT431&lt;&gt;"",IF(AT431&lt;&gt;"LIBSETS_DROP_MECHANIC_MONSTER_NAME",VLOOKUP(AT431,'LibSets constants'!$I$4:$L$1000,3,FALSE),""),"")</f>
        <v/>
      </c>
      <c r="AV431" s="41" t="str">
        <f>IF(AT431&lt;&gt;"",IF(AT431&lt;&gt;"LIBSETS_DROP_MECHANIC_MONSTER_NAME",VLOOKUP(AT431,'LibSets constants'!$I$4:$L$1000,4,FALSE),""),"")</f>
        <v/>
      </c>
      <c r="AW431" s="21" t="str">
        <f t="shared" si="37"/>
        <v>--[???] = {wayshrines={-1,-1,-1,}, dlcId=DLC_ORSINIUM</v>
      </c>
      <c r="AX431" s="21" t="str">
        <f t="shared" si="38"/>
        <v>, zoneIds={677}, veteran=false</v>
      </c>
      <c r="AY431" s="21" t="str">
        <f t="shared" si="39"/>
        <v>, setType=LIBSETS_SETTYPE_ARENA</v>
      </c>
      <c r="AZ431" s="21" t="str">
        <f t="shared" si="40"/>
        <v>, dropMechanic={LIBSETS_DROP_MECHANIC_ARENA_STAGE_CHEST}},</v>
      </c>
      <c r="BA431" s="21" t="str">
        <f t="shared" si="41"/>
        <v xml:space="preserve"> --The Maelstrom's Mace / Keule des Mahlstroms   [Maelstrom Arena]</v>
      </c>
    </row>
    <row r="432" spans="1:53" x14ac:dyDescent="0.25">
      <c r="A432" s="5" t="s">
        <v>1446</v>
      </c>
      <c r="B432" t="s">
        <v>1487</v>
      </c>
      <c r="C432" t="s">
        <v>1488</v>
      </c>
      <c r="D432" s="3" t="str">
        <f t="shared" si="36"/>
        <v>???</v>
      </c>
      <c r="E432" s="64" t="s">
        <v>1834</v>
      </c>
      <c r="F432" t="s">
        <v>1489</v>
      </c>
      <c r="G432" s="8" t="s">
        <v>1647</v>
      </c>
      <c r="I432" t="s">
        <v>97</v>
      </c>
      <c r="J432" t="s">
        <v>97</v>
      </c>
      <c r="K432">
        <v>-1</v>
      </c>
      <c r="L432">
        <v>-1</v>
      </c>
      <c r="M432">
        <v>-1</v>
      </c>
      <c r="N432">
        <v>0</v>
      </c>
      <c r="O432" s="70" t="s">
        <v>457</v>
      </c>
      <c r="P432" s="3">
        <f>IF(AND(G432&lt;&gt;"LIBSETS_SETTYPE_BATTLEGROUND",G432&lt;&gt;"LIBSETS_SETTYPE_SPECIAL",G432&lt;&gt;"LIBSETS_SETTYPE_MYTHIC"), IF(Q432&lt;&gt;"",VLOOKUP(Q432,'ESO zone constants'!$D$2:$H$4950,5,FALSE),""),"")</f>
        <v>677</v>
      </c>
      <c r="Q432" t="str">
        <f>IF(OR(K432="",K432&lt;=0,ISERROR(K432)),IF(AND(O432&lt;&gt;"",NOT(ISERROR(O432))),O432, ""),VLOOKUP(K432,'ESO wayshrine node constants'!$A$3:$D$10003,4,FALSE))</f>
        <v>Maelstrom Arena</v>
      </c>
      <c r="S432" s="19" t="str">
        <f>IF(AND(R432&lt;&gt;"",NOT(ISERROR(R432))),R432,IF(P432&lt;&gt;"",IF(NOT(ISERROR(VLOOKUP(P432,'ESO Dungeon constants'!$D$3:$H$9999,5,FALSE))),VLOOKUP(P432,'ESO Dungeon constants'!$D$3:$I$9999,6,FALSE),VLOOKUP(P432,'ESO zone constants'!$H$2:$K$9984,4,FALSE)),""))</f>
        <v>DLC_ORSINIUM</v>
      </c>
      <c r="T432" s="3" t="str">
        <f>IF(S432&lt;&gt;"",VLOOKUP(S432,'LibSets constants'!$B$4:$C$1000,2,FALSE),"")</f>
        <v>Orsinium</v>
      </c>
      <c r="U432" s="33" t="s">
        <v>1738</v>
      </c>
      <c r="V432" s="41" t="str">
        <f>IF(U432&lt;&gt;"",IF(U432&lt;&gt;"LIBSETS_DROP_MECHANIC_MONSTER_NAME",VLOOKUP(U432,'LibSets constants'!$I$4:$L$1000,3,FALSE),""),"")</f>
        <v>Arena stage chest</v>
      </c>
      <c r="W432" s="44" t="str">
        <f>IF(U432&lt;&gt;"",IF(U432&lt;&gt;"LIBSETS_DROP_MECHANIC_MONSTER_NAME",VLOOKUP(U432,'LibSets constants'!$I$4:$L$1000,4,FALSE),""),"")</f>
        <v>Arena-Phasen Schatztruhe</v>
      </c>
      <c r="X432" s="3" t="str">
        <f>IF(G432&lt;&gt;"LIBSETS_SETTYPE_BATTLEGROUND",IF(G432&lt;&gt;"LIBSETS_SETTYPE_SPECIAL",IF(Y432&lt;&gt;"",VLOOKUP(Y432,'ESO zone constants'!$D$2:$H$4950,5,FALSE),""),""),"")</f>
        <v/>
      </c>
      <c r="Z432" s="45"/>
      <c r="AA432" s="44" t="str">
        <f>IF(Z432&lt;&gt;"",IF(Z432&lt;&gt;"LIBSETS_DROP_MECHANIC_MONSTER_NAME",VLOOKUP(Z432,'LibSets constants'!$I$4:$L$1000,3,FALSE),""),"")</f>
        <v/>
      </c>
      <c r="AB432" s="44" t="str">
        <f>IF(Z432&lt;&gt;"",IF(Z432&lt;&gt;"LIBSETS_DROP_MECHANIC_MONSTER_NAME",VLOOKUP(Z432,'LibSets constants'!$I$4:$L$1000,4,FALSE),""),"")</f>
        <v/>
      </c>
      <c r="AC432" s="3" t="str">
        <f>IF(G432&lt;&gt;"LIBSETS_SETTYPE_BATTLEGROUND",IF(G432&lt;&gt;"LIBSETS_SETTYPE_SPECIAL",IF(AD432&lt;&gt;"",VLOOKUP(AD432,'ESO zone constants'!$D$2:$H$4950,5,FALSE),""),""),"")</f>
        <v/>
      </c>
      <c r="AE432" s="45"/>
      <c r="AF432" s="44" t="str">
        <f>IF(AE432&lt;&gt;"",IF(AE432&lt;&gt;"LIBSETS_DROP_MECHANIC_MONSTER_NAME",VLOOKUP(AE432,'LibSets constants'!$I$4:$L$1000,3,FALSE),""),"")</f>
        <v/>
      </c>
      <c r="AG432" s="44" t="str">
        <f>IF(AE432&lt;&gt;"",IF(AE432&lt;&gt;"LIBSETS_DROP_MECHANIC_MONSTER_NAME",VLOOKUP(AE432,'LibSets constants'!$I$4:$L$1000,4,FALSE),""),"")</f>
        <v/>
      </c>
      <c r="AH432" s="3" t="str">
        <f>IF(G432&lt;&gt;"LIBSETS_SETTYPE_BATTLEGROUND",IF(G432&lt;&gt;"LIBSETS_SETTYPE_SPECIAL",IF(AI432&lt;&gt;"",VLOOKUP(AI432,'ESO zone constants'!$D$2:$H$4950,5,FALSE),""),""),"")</f>
        <v/>
      </c>
      <c r="AJ432" s="45"/>
      <c r="AK432" s="44" t="str">
        <f>IF(AJ432&lt;&gt;"",IF(AJ432&lt;&gt;"LIBSETS_DROP_MECHANIC_MONSTER_NAME",VLOOKUP(AJ432,'LibSets constants'!$I$4:$L$1000,3,FALSE),""),"")</f>
        <v/>
      </c>
      <c r="AL432" s="44" t="str">
        <f>IF(AJ432&lt;&gt;"",IF(AJ432&lt;&gt;"LIBSETS_DROP_MECHANIC_MONSTER_NAME",VLOOKUP(AJ432,'LibSets constants'!$I$4:$L$1000,4,FALSE),""),"")</f>
        <v/>
      </c>
      <c r="AM432" s="3" t="str">
        <f>IF(G432&lt;&gt;"LIBSETS_SETTYPE_BATTLEGROUND",IF(G432&lt;&gt;"LIBSETS_SETTYPE_SPECIAL",IF(AN432&lt;&gt;"",VLOOKUP(AN432,'ESO zone constants'!$D$2:$H$4950,5,FALSE),""),""),"")</f>
        <v/>
      </c>
      <c r="AO432" s="45"/>
      <c r="AP432" s="44" t="str">
        <f>IF(AO432&lt;&gt;"",IF(AO432&lt;&gt;"LIBSETS_DROP_MECHANIC_MONSTER_NAME",VLOOKUP(AO432,'LibSets constants'!$I$4:$L$1000,3,FALSE),""),"")</f>
        <v/>
      </c>
      <c r="AQ432" s="44" t="str">
        <f>IF(AO432&lt;&gt;"",IF(AO432&lt;&gt;"LIBSETS_DROP_MECHANIC_MONSTER_NAME",VLOOKUP(AO432,'LibSets constants'!$I$4:$L$1000,4,FALSE),""),"")</f>
        <v/>
      </c>
      <c r="AR432" s="3" t="str">
        <f>IF(G432&lt;&gt;"LIBSETS_SETTYPE_BATTLEGROUND",IF(G432&lt;&gt;"LIBSETS_SETTYPE_SPECIAL",IF(AS432&lt;&gt;"",VLOOKUP(AS432,'ESO zone constants'!$D$2:$H$4950,5,FALSE),""),""),"")</f>
        <v/>
      </c>
      <c r="AT432" s="45"/>
      <c r="AU432" s="44" t="str">
        <f>IF(AT432&lt;&gt;"",IF(AT432&lt;&gt;"LIBSETS_DROP_MECHANIC_MONSTER_NAME",VLOOKUP(AT432,'LibSets constants'!$I$4:$L$1000,3,FALSE),""),"")</f>
        <v/>
      </c>
      <c r="AV432" s="44" t="str">
        <f>IF(AT432&lt;&gt;"",IF(AT432&lt;&gt;"LIBSETS_DROP_MECHANIC_MONSTER_NAME",VLOOKUP(AT432,'LibSets constants'!$I$4:$L$1000,4,FALSE),""),"")</f>
        <v/>
      </c>
      <c r="AW432" s="21" t="str">
        <f t="shared" si="37"/>
        <v>--[???] = {wayshrines={-1,-1,-1,}, dlcId=DLC_ORSINIUM</v>
      </c>
      <c r="AX432" s="21" t="str">
        <f t="shared" si="38"/>
        <v>, zoneIds={677}, veteran=false</v>
      </c>
      <c r="AY432" s="21" t="str">
        <f t="shared" si="39"/>
        <v>, setType=LIBSETS_SETTYPE_ARENA</v>
      </c>
      <c r="AZ432" s="21" t="str">
        <f t="shared" si="40"/>
        <v>, dropMechanic={LIBSETS_DROP_MECHANIC_ARENA_STAGE_CHEST}},</v>
      </c>
      <c r="BA432" s="21" t="str">
        <f t="shared" si="41"/>
        <v xml:space="preserve"> --The Maelstrom's Maul / Streitkolben des Mahlstroms   [Maelstrom Arena]</v>
      </c>
    </row>
    <row r="433" spans="1:53" x14ac:dyDescent="0.25">
      <c r="A433" s="5" t="s">
        <v>1446</v>
      </c>
      <c r="B433" t="s">
        <v>1475</v>
      </c>
      <c r="C433" t="s">
        <v>1476</v>
      </c>
      <c r="D433" s="3" t="str">
        <f t="shared" si="36"/>
        <v>???</v>
      </c>
      <c r="E433" s="64" t="s">
        <v>1834</v>
      </c>
      <c r="F433" t="s">
        <v>1489</v>
      </c>
      <c r="G433" s="8" t="s">
        <v>1647</v>
      </c>
      <c r="I433" t="s">
        <v>97</v>
      </c>
      <c r="J433" t="s">
        <v>97</v>
      </c>
      <c r="K433">
        <v>-1</v>
      </c>
      <c r="L433">
        <v>-1</v>
      </c>
      <c r="M433">
        <v>-1</v>
      </c>
      <c r="N433">
        <v>0</v>
      </c>
      <c r="O433" s="70" t="s">
        <v>457</v>
      </c>
      <c r="P433" s="3">
        <f>IF(AND(G433&lt;&gt;"LIBSETS_SETTYPE_BATTLEGROUND",G433&lt;&gt;"LIBSETS_SETTYPE_SPECIAL",G433&lt;&gt;"LIBSETS_SETTYPE_MYTHIC"), IF(Q433&lt;&gt;"",VLOOKUP(Q433,'ESO zone constants'!$D$2:$H$4950,5,FALSE),""),"")</f>
        <v>677</v>
      </c>
      <c r="Q433" t="str">
        <f>IF(OR(K433="",K433&lt;=0,ISERROR(K433)),IF(AND(O433&lt;&gt;"",NOT(ISERROR(O433))),O433, ""),VLOOKUP(K433,'ESO wayshrine node constants'!$A$3:$D$10003,4,FALSE))</f>
        <v>Maelstrom Arena</v>
      </c>
      <c r="S433" s="19" t="str">
        <f>IF(AND(R433&lt;&gt;"",NOT(ISERROR(R433))),R433,IF(P433&lt;&gt;"",IF(NOT(ISERROR(VLOOKUP(P433,'ESO Dungeon constants'!$D$3:$H$9999,5,FALSE))),VLOOKUP(P433,'ESO Dungeon constants'!$D$3:$I$9999,6,FALSE),VLOOKUP(P433,'ESO zone constants'!$H$2:$K$9984,4,FALSE)),""))</f>
        <v>DLC_ORSINIUM</v>
      </c>
      <c r="T433" s="3" t="str">
        <f>IF(S433&lt;&gt;"",VLOOKUP(S433,'LibSets constants'!$B$4:$C$1000,2,FALSE),"")</f>
        <v>Orsinium</v>
      </c>
      <c r="U433" s="33" t="s">
        <v>1738</v>
      </c>
      <c r="V433" s="41" t="str">
        <f>IF(U433&lt;&gt;"",IF(U433&lt;&gt;"LIBSETS_DROP_MECHANIC_MONSTER_NAME",VLOOKUP(U433,'LibSets constants'!$I$4:$L$1000,3,FALSE),""),"")</f>
        <v>Arena stage chest</v>
      </c>
      <c r="W433" s="44" t="str">
        <f>IF(U433&lt;&gt;"",IF(U433&lt;&gt;"LIBSETS_DROP_MECHANIC_MONSTER_NAME",VLOOKUP(U433,'LibSets constants'!$I$4:$L$1000,4,FALSE),""),"")</f>
        <v>Arena-Phasen Schatztruhe</v>
      </c>
      <c r="X433" s="3" t="str">
        <f>IF(G433&lt;&gt;"LIBSETS_SETTYPE_BATTLEGROUND",IF(G433&lt;&gt;"LIBSETS_SETTYPE_SPECIAL",IF(Y433&lt;&gt;"",VLOOKUP(Y433,'ESO zone constants'!$D$2:$H$4950,5,FALSE),""),""),"")</f>
        <v/>
      </c>
      <c r="Z433" s="45"/>
      <c r="AA433" s="44" t="str">
        <f>IF(Z433&lt;&gt;"",IF(Z433&lt;&gt;"LIBSETS_DROP_MECHANIC_MONSTER_NAME",VLOOKUP(Z433,'LibSets constants'!$I$4:$L$1000,3,FALSE),""),"")</f>
        <v/>
      </c>
      <c r="AB433" s="44" t="str">
        <f>IF(Z433&lt;&gt;"",IF(Z433&lt;&gt;"LIBSETS_DROP_MECHANIC_MONSTER_NAME",VLOOKUP(Z433,'LibSets constants'!$I$4:$L$1000,4,FALSE),""),"")</f>
        <v/>
      </c>
      <c r="AC433" s="3" t="str">
        <f>IF(G433&lt;&gt;"LIBSETS_SETTYPE_BATTLEGROUND",IF(G433&lt;&gt;"LIBSETS_SETTYPE_SPECIAL",IF(AD433&lt;&gt;"",VLOOKUP(AD433,'ESO zone constants'!$D$2:$H$4950,5,FALSE),""),""),"")</f>
        <v/>
      </c>
      <c r="AE433" s="45"/>
      <c r="AF433" s="44" t="str">
        <f>IF(AE433&lt;&gt;"",IF(AE433&lt;&gt;"LIBSETS_DROP_MECHANIC_MONSTER_NAME",VLOOKUP(AE433,'LibSets constants'!$I$4:$L$1000,3,FALSE),""),"")</f>
        <v/>
      </c>
      <c r="AG433" s="44" t="str">
        <f>IF(AE433&lt;&gt;"",IF(AE433&lt;&gt;"LIBSETS_DROP_MECHANIC_MONSTER_NAME",VLOOKUP(AE433,'LibSets constants'!$I$4:$L$1000,4,FALSE),""),"")</f>
        <v/>
      </c>
      <c r="AH433" s="3" t="str">
        <f>IF(G433&lt;&gt;"LIBSETS_SETTYPE_BATTLEGROUND",IF(G433&lt;&gt;"LIBSETS_SETTYPE_SPECIAL",IF(AI433&lt;&gt;"",VLOOKUP(AI433,'ESO zone constants'!$D$2:$H$4950,5,FALSE),""),""),"")</f>
        <v/>
      </c>
      <c r="AJ433" s="45"/>
      <c r="AK433" s="44" t="str">
        <f>IF(AJ433&lt;&gt;"",IF(AJ433&lt;&gt;"LIBSETS_DROP_MECHANIC_MONSTER_NAME",VLOOKUP(AJ433,'LibSets constants'!$I$4:$L$1000,3,FALSE),""),"")</f>
        <v/>
      </c>
      <c r="AL433" s="44" t="str">
        <f>IF(AJ433&lt;&gt;"",IF(AJ433&lt;&gt;"LIBSETS_DROP_MECHANIC_MONSTER_NAME",VLOOKUP(AJ433,'LibSets constants'!$I$4:$L$1000,4,FALSE),""),"")</f>
        <v/>
      </c>
      <c r="AM433" s="3" t="str">
        <f>IF(G433&lt;&gt;"LIBSETS_SETTYPE_BATTLEGROUND",IF(G433&lt;&gt;"LIBSETS_SETTYPE_SPECIAL",IF(AN433&lt;&gt;"",VLOOKUP(AN433,'ESO zone constants'!$D$2:$H$4950,5,FALSE),""),""),"")</f>
        <v/>
      </c>
      <c r="AO433" s="45"/>
      <c r="AP433" s="44" t="str">
        <f>IF(AO433&lt;&gt;"",IF(AO433&lt;&gt;"LIBSETS_DROP_MECHANIC_MONSTER_NAME",VLOOKUP(AO433,'LibSets constants'!$I$4:$L$1000,3,FALSE),""),"")</f>
        <v/>
      </c>
      <c r="AQ433" s="44" t="str">
        <f>IF(AO433&lt;&gt;"",IF(AO433&lt;&gt;"LIBSETS_DROP_MECHANIC_MONSTER_NAME",VLOOKUP(AO433,'LibSets constants'!$I$4:$L$1000,4,FALSE),""),"")</f>
        <v/>
      </c>
      <c r="AR433" s="3" t="str">
        <f>IF(G433&lt;&gt;"LIBSETS_SETTYPE_BATTLEGROUND",IF(G433&lt;&gt;"LIBSETS_SETTYPE_SPECIAL",IF(AS433&lt;&gt;"",VLOOKUP(AS433,'ESO zone constants'!$D$2:$H$4950,5,FALSE),""),""),"")</f>
        <v/>
      </c>
      <c r="AT433" s="45"/>
      <c r="AU433" s="44" t="str">
        <f>IF(AT433&lt;&gt;"",IF(AT433&lt;&gt;"LIBSETS_DROP_MECHANIC_MONSTER_NAME",VLOOKUP(AT433,'LibSets constants'!$I$4:$L$1000,3,FALSE),""),"")</f>
        <v/>
      </c>
      <c r="AV433" s="44" t="str">
        <f>IF(AT433&lt;&gt;"",IF(AT433&lt;&gt;"LIBSETS_DROP_MECHANIC_MONSTER_NAME",VLOOKUP(AT433,'LibSets constants'!$I$4:$L$1000,4,FALSE),""),"")</f>
        <v/>
      </c>
      <c r="AW433" s="21" t="str">
        <f t="shared" si="37"/>
        <v>--[???] = {wayshrines={-1,-1,-1,}, dlcId=DLC_ORSINIUM</v>
      </c>
      <c r="AX433" s="21" t="str">
        <f t="shared" si="38"/>
        <v>, zoneIds={677}, veteran=false</v>
      </c>
      <c r="AY433" s="21" t="str">
        <f t="shared" si="39"/>
        <v>, setType=LIBSETS_SETTYPE_ARENA</v>
      </c>
      <c r="AZ433" s="21" t="str">
        <f t="shared" si="40"/>
        <v>, dropMechanic={LIBSETS_DROP_MECHANIC_ARENA_STAGE_CHEST}},</v>
      </c>
      <c r="BA433" s="21" t="str">
        <f t="shared" si="41"/>
        <v xml:space="preserve"> --The Maelstrom's Restoration Staff / Heilungsstab des Mahlstroms   [Maelstrom Arena]</v>
      </c>
    </row>
    <row r="434" spans="1:53" x14ac:dyDescent="0.25">
      <c r="A434" s="5" t="s">
        <v>1446</v>
      </c>
      <c r="B434" t="s">
        <v>1498</v>
      </c>
      <c r="C434" t="s">
        <v>1499</v>
      </c>
      <c r="D434" s="3" t="str">
        <f t="shared" si="36"/>
        <v>???</v>
      </c>
      <c r="E434" s="64" t="s">
        <v>1834</v>
      </c>
      <c r="F434" t="s">
        <v>1489</v>
      </c>
      <c r="G434" s="8" t="s">
        <v>1647</v>
      </c>
      <c r="I434" t="s">
        <v>97</v>
      </c>
      <c r="J434" t="s">
        <v>97</v>
      </c>
      <c r="K434">
        <v>-1</v>
      </c>
      <c r="L434">
        <v>-1</v>
      </c>
      <c r="M434">
        <v>-1</v>
      </c>
      <c r="N434">
        <v>0</v>
      </c>
      <c r="O434" s="70" t="s">
        <v>457</v>
      </c>
      <c r="P434" s="3">
        <f>IF(AND(G434&lt;&gt;"LIBSETS_SETTYPE_BATTLEGROUND",G434&lt;&gt;"LIBSETS_SETTYPE_SPECIAL",G434&lt;&gt;"LIBSETS_SETTYPE_MYTHIC"), IF(Q434&lt;&gt;"",VLOOKUP(Q434,'ESO zone constants'!$D$2:$H$4950,5,FALSE),""),"")</f>
        <v>677</v>
      </c>
      <c r="Q434" t="str">
        <f>IF(OR(K434="",K434&lt;=0,ISERROR(K434)),IF(AND(O434&lt;&gt;"",NOT(ISERROR(O434))),O434, ""),VLOOKUP(K434,'ESO wayshrine node constants'!$A$3:$D$10003,4,FALSE))</f>
        <v>Maelstrom Arena</v>
      </c>
      <c r="S434" s="19" t="str">
        <f>IF(AND(R434&lt;&gt;"",NOT(ISERROR(R434))),R434,IF(P434&lt;&gt;"",IF(NOT(ISERROR(VLOOKUP(P434,'ESO Dungeon constants'!$D$3:$H$9999,5,FALSE))),VLOOKUP(P434,'ESO Dungeon constants'!$D$3:$I$9999,6,FALSE),VLOOKUP(P434,'ESO zone constants'!$H$2:$K$9984,4,FALSE)),""))</f>
        <v>DLC_ORSINIUM</v>
      </c>
      <c r="T434" s="3" t="str">
        <f>IF(S434&lt;&gt;"",VLOOKUP(S434,'LibSets constants'!$B$4:$C$1000,2,FALSE),"")</f>
        <v>Orsinium</v>
      </c>
      <c r="U434" s="33" t="s">
        <v>1738</v>
      </c>
      <c r="V434" s="41" t="str">
        <f>IF(U434&lt;&gt;"",IF(U434&lt;&gt;"LIBSETS_DROP_MECHANIC_MONSTER_NAME",VLOOKUP(U434,'LibSets constants'!$I$4:$L$1000,3,FALSE),""),"")</f>
        <v>Arena stage chest</v>
      </c>
      <c r="W434" s="44" t="str">
        <f>IF(U434&lt;&gt;"",IF(U434&lt;&gt;"LIBSETS_DROP_MECHANIC_MONSTER_NAME",VLOOKUP(U434,'LibSets constants'!$I$4:$L$1000,4,FALSE),""),"")</f>
        <v>Arena-Phasen Schatztruhe</v>
      </c>
      <c r="X434" s="3" t="str">
        <f>IF(G434&lt;&gt;"LIBSETS_SETTYPE_BATTLEGROUND",IF(G434&lt;&gt;"LIBSETS_SETTYPE_SPECIAL",IF(Y434&lt;&gt;"",VLOOKUP(Y434,'ESO zone constants'!$D$2:$H$4950,5,FALSE),""),""),"")</f>
        <v/>
      </c>
      <c r="Z434" s="45"/>
      <c r="AA434" s="44" t="str">
        <f>IF(Z434&lt;&gt;"",IF(Z434&lt;&gt;"LIBSETS_DROP_MECHANIC_MONSTER_NAME",VLOOKUP(Z434,'LibSets constants'!$I$4:$L$1000,3,FALSE),""),"")</f>
        <v/>
      </c>
      <c r="AB434" s="44" t="str">
        <f>IF(Z434&lt;&gt;"",IF(Z434&lt;&gt;"LIBSETS_DROP_MECHANIC_MONSTER_NAME",VLOOKUP(Z434,'LibSets constants'!$I$4:$L$1000,4,FALSE),""),"")</f>
        <v/>
      </c>
      <c r="AC434" s="3" t="str">
        <f>IF(G434&lt;&gt;"LIBSETS_SETTYPE_BATTLEGROUND",IF(G434&lt;&gt;"LIBSETS_SETTYPE_SPECIAL",IF(AD434&lt;&gt;"",VLOOKUP(AD434,'ESO zone constants'!$D$2:$H$4950,5,FALSE),""),""),"")</f>
        <v/>
      </c>
      <c r="AE434" s="45"/>
      <c r="AF434" s="44" t="str">
        <f>IF(AE434&lt;&gt;"",IF(AE434&lt;&gt;"LIBSETS_DROP_MECHANIC_MONSTER_NAME",VLOOKUP(AE434,'LibSets constants'!$I$4:$L$1000,3,FALSE),""),"")</f>
        <v/>
      </c>
      <c r="AG434" s="44" t="str">
        <f>IF(AE434&lt;&gt;"",IF(AE434&lt;&gt;"LIBSETS_DROP_MECHANIC_MONSTER_NAME",VLOOKUP(AE434,'LibSets constants'!$I$4:$L$1000,4,FALSE),""),"")</f>
        <v/>
      </c>
      <c r="AH434" s="3" t="str">
        <f>IF(G434&lt;&gt;"LIBSETS_SETTYPE_BATTLEGROUND",IF(G434&lt;&gt;"LIBSETS_SETTYPE_SPECIAL",IF(AI434&lt;&gt;"",VLOOKUP(AI434,'ESO zone constants'!$D$2:$H$4950,5,FALSE),""),""),"")</f>
        <v/>
      </c>
      <c r="AJ434" s="45"/>
      <c r="AK434" s="44" t="str">
        <f>IF(AJ434&lt;&gt;"",IF(AJ434&lt;&gt;"LIBSETS_DROP_MECHANIC_MONSTER_NAME",VLOOKUP(AJ434,'LibSets constants'!$I$4:$L$1000,3,FALSE),""),"")</f>
        <v/>
      </c>
      <c r="AL434" s="44" t="str">
        <f>IF(AJ434&lt;&gt;"",IF(AJ434&lt;&gt;"LIBSETS_DROP_MECHANIC_MONSTER_NAME",VLOOKUP(AJ434,'LibSets constants'!$I$4:$L$1000,4,FALSE),""),"")</f>
        <v/>
      </c>
      <c r="AM434" s="3" t="str">
        <f>IF(G434&lt;&gt;"LIBSETS_SETTYPE_BATTLEGROUND",IF(G434&lt;&gt;"LIBSETS_SETTYPE_SPECIAL",IF(AN434&lt;&gt;"",VLOOKUP(AN434,'ESO zone constants'!$D$2:$H$4950,5,FALSE),""),""),"")</f>
        <v/>
      </c>
      <c r="AO434" s="45"/>
      <c r="AP434" s="44" t="str">
        <f>IF(AO434&lt;&gt;"",IF(AO434&lt;&gt;"LIBSETS_DROP_MECHANIC_MONSTER_NAME",VLOOKUP(AO434,'LibSets constants'!$I$4:$L$1000,3,FALSE),""),"")</f>
        <v/>
      </c>
      <c r="AQ434" s="44" t="str">
        <f>IF(AO434&lt;&gt;"",IF(AO434&lt;&gt;"LIBSETS_DROP_MECHANIC_MONSTER_NAME",VLOOKUP(AO434,'LibSets constants'!$I$4:$L$1000,4,FALSE),""),"")</f>
        <v/>
      </c>
      <c r="AR434" s="3" t="str">
        <f>IF(G434&lt;&gt;"LIBSETS_SETTYPE_BATTLEGROUND",IF(G434&lt;&gt;"LIBSETS_SETTYPE_SPECIAL",IF(AS434&lt;&gt;"",VLOOKUP(AS434,'ESO zone constants'!$D$2:$H$4950,5,FALSE),""),""),"")</f>
        <v/>
      </c>
      <c r="AT434" s="45"/>
      <c r="AU434" s="44" t="str">
        <f>IF(AT434&lt;&gt;"",IF(AT434&lt;&gt;"LIBSETS_DROP_MECHANIC_MONSTER_NAME",VLOOKUP(AT434,'LibSets constants'!$I$4:$L$1000,3,FALSE),""),"")</f>
        <v/>
      </c>
      <c r="AV434" s="44" t="str">
        <f>IF(AT434&lt;&gt;"",IF(AT434&lt;&gt;"LIBSETS_DROP_MECHANIC_MONSTER_NAME",VLOOKUP(AT434,'LibSets constants'!$I$4:$L$1000,4,FALSE),""),"")</f>
        <v/>
      </c>
      <c r="AW434" s="21" t="str">
        <f t="shared" si="37"/>
        <v>--[???] = {wayshrines={-1,-1,-1,}, dlcId=DLC_ORSINIUM</v>
      </c>
      <c r="AX434" s="21" t="str">
        <f t="shared" si="38"/>
        <v>, zoneIds={677}, veteran=false</v>
      </c>
      <c r="AY434" s="21" t="str">
        <f t="shared" si="39"/>
        <v>, setType=LIBSETS_SETTYPE_ARENA</v>
      </c>
      <c r="AZ434" s="21" t="str">
        <f t="shared" si="40"/>
        <v>, dropMechanic={LIBSETS_DROP_MECHANIC_ARENA_STAGE_CHEST}},</v>
      </c>
      <c r="BA434" s="21" t="str">
        <f t="shared" si="41"/>
        <v xml:space="preserve"> --The Maelstrom's Shield / Schild des Mahlstroms   [Maelstrom Arena]</v>
      </c>
    </row>
    <row r="435" spans="1:53" x14ac:dyDescent="0.25">
      <c r="A435" s="5" t="s">
        <v>1446</v>
      </c>
      <c r="B435" t="s">
        <v>1481</v>
      </c>
      <c r="C435" t="s">
        <v>1482</v>
      </c>
      <c r="D435" s="3" t="str">
        <f t="shared" si="36"/>
        <v>???</v>
      </c>
      <c r="E435" s="64" t="s">
        <v>1834</v>
      </c>
      <c r="F435" t="s">
        <v>1489</v>
      </c>
      <c r="G435" s="8" t="s">
        <v>1647</v>
      </c>
      <c r="I435" t="s">
        <v>97</v>
      </c>
      <c r="J435" t="s">
        <v>97</v>
      </c>
      <c r="K435">
        <v>-1</v>
      </c>
      <c r="L435">
        <v>-1</v>
      </c>
      <c r="M435">
        <v>-1</v>
      </c>
      <c r="N435">
        <v>0</v>
      </c>
      <c r="O435" s="70" t="s">
        <v>457</v>
      </c>
      <c r="P435" s="3">
        <f>IF(AND(G435&lt;&gt;"LIBSETS_SETTYPE_BATTLEGROUND",G435&lt;&gt;"LIBSETS_SETTYPE_SPECIAL",G435&lt;&gt;"LIBSETS_SETTYPE_MYTHIC"), IF(Q435&lt;&gt;"",VLOOKUP(Q435,'ESO zone constants'!$D$2:$H$4950,5,FALSE),""),"")</f>
        <v>677</v>
      </c>
      <c r="Q435" t="str">
        <f>IF(OR(K435="",K435&lt;=0,ISERROR(K435)),IF(AND(O435&lt;&gt;"",NOT(ISERROR(O435))),O435, ""),VLOOKUP(K435,'ESO wayshrine node constants'!$A$3:$D$10003,4,FALSE))</f>
        <v>Maelstrom Arena</v>
      </c>
      <c r="S435" s="19" t="str">
        <f>IF(AND(R435&lt;&gt;"",NOT(ISERROR(R435))),R435,IF(P435&lt;&gt;"",IF(NOT(ISERROR(VLOOKUP(P435,'ESO Dungeon constants'!$D$3:$H$9999,5,FALSE))),VLOOKUP(P435,'ESO Dungeon constants'!$D$3:$I$9999,6,FALSE),VLOOKUP(P435,'ESO zone constants'!$H$2:$K$9984,4,FALSE)),""))</f>
        <v>DLC_ORSINIUM</v>
      </c>
      <c r="T435" s="3" t="str">
        <f>IF(S435&lt;&gt;"",VLOOKUP(S435,'LibSets constants'!$B$4:$C$1000,2,FALSE),"")</f>
        <v>Orsinium</v>
      </c>
      <c r="U435" s="33" t="s">
        <v>1738</v>
      </c>
      <c r="V435" s="41" t="str">
        <f>IF(U435&lt;&gt;"",IF(U435&lt;&gt;"LIBSETS_DROP_MECHANIC_MONSTER_NAME",VLOOKUP(U435,'LibSets constants'!$I$4:$L$1000,3,FALSE),""),"")</f>
        <v>Arena stage chest</v>
      </c>
      <c r="W435" s="44" t="str">
        <f>IF(U435&lt;&gt;"",IF(U435&lt;&gt;"LIBSETS_DROP_MECHANIC_MONSTER_NAME",VLOOKUP(U435,'LibSets constants'!$I$4:$L$1000,4,FALSE),""),"")</f>
        <v>Arena-Phasen Schatztruhe</v>
      </c>
      <c r="X435" s="3" t="str">
        <f>IF(G435&lt;&gt;"LIBSETS_SETTYPE_BATTLEGROUND",IF(G435&lt;&gt;"LIBSETS_SETTYPE_SPECIAL",IF(Y435&lt;&gt;"",VLOOKUP(Y435,'ESO zone constants'!$D$2:$H$4950,5,FALSE),""),""),"")</f>
        <v/>
      </c>
      <c r="Z435" s="45"/>
      <c r="AA435" s="44" t="str">
        <f>IF(Z435&lt;&gt;"",IF(Z435&lt;&gt;"LIBSETS_DROP_MECHANIC_MONSTER_NAME",VLOOKUP(Z435,'LibSets constants'!$I$4:$L$1000,3,FALSE),""),"")</f>
        <v/>
      </c>
      <c r="AB435" s="44" t="str">
        <f>IF(Z435&lt;&gt;"",IF(Z435&lt;&gt;"LIBSETS_DROP_MECHANIC_MONSTER_NAME",VLOOKUP(Z435,'LibSets constants'!$I$4:$L$1000,4,FALSE),""),"")</f>
        <v/>
      </c>
      <c r="AC435" s="3" t="str">
        <f>IF(G435&lt;&gt;"LIBSETS_SETTYPE_BATTLEGROUND",IF(G435&lt;&gt;"LIBSETS_SETTYPE_SPECIAL",IF(AD435&lt;&gt;"",VLOOKUP(AD435,'ESO zone constants'!$D$2:$H$4950,5,FALSE),""),""),"")</f>
        <v/>
      </c>
      <c r="AE435" s="45"/>
      <c r="AF435" s="44" t="str">
        <f>IF(AE435&lt;&gt;"",IF(AE435&lt;&gt;"LIBSETS_DROP_MECHANIC_MONSTER_NAME",VLOOKUP(AE435,'LibSets constants'!$I$4:$L$1000,3,FALSE),""),"")</f>
        <v/>
      </c>
      <c r="AG435" s="44" t="str">
        <f>IF(AE435&lt;&gt;"",IF(AE435&lt;&gt;"LIBSETS_DROP_MECHANIC_MONSTER_NAME",VLOOKUP(AE435,'LibSets constants'!$I$4:$L$1000,4,FALSE),""),"")</f>
        <v/>
      </c>
      <c r="AH435" s="3" t="str">
        <f>IF(G435&lt;&gt;"LIBSETS_SETTYPE_BATTLEGROUND",IF(G435&lt;&gt;"LIBSETS_SETTYPE_SPECIAL",IF(AI435&lt;&gt;"",VLOOKUP(AI435,'ESO zone constants'!$D$2:$H$4950,5,FALSE),""),""),"")</f>
        <v/>
      </c>
      <c r="AJ435" s="45"/>
      <c r="AK435" s="44" t="str">
        <f>IF(AJ435&lt;&gt;"",IF(AJ435&lt;&gt;"LIBSETS_DROP_MECHANIC_MONSTER_NAME",VLOOKUP(AJ435,'LibSets constants'!$I$4:$L$1000,3,FALSE),""),"")</f>
        <v/>
      </c>
      <c r="AL435" s="44" t="str">
        <f>IF(AJ435&lt;&gt;"",IF(AJ435&lt;&gt;"LIBSETS_DROP_MECHANIC_MONSTER_NAME",VLOOKUP(AJ435,'LibSets constants'!$I$4:$L$1000,4,FALSE),""),"")</f>
        <v/>
      </c>
      <c r="AM435" s="3" t="str">
        <f>IF(G435&lt;&gt;"LIBSETS_SETTYPE_BATTLEGROUND",IF(G435&lt;&gt;"LIBSETS_SETTYPE_SPECIAL",IF(AN435&lt;&gt;"",VLOOKUP(AN435,'ESO zone constants'!$D$2:$H$4950,5,FALSE),""),""),"")</f>
        <v/>
      </c>
      <c r="AO435" s="45"/>
      <c r="AP435" s="44" t="str">
        <f>IF(AO435&lt;&gt;"",IF(AO435&lt;&gt;"LIBSETS_DROP_MECHANIC_MONSTER_NAME",VLOOKUP(AO435,'LibSets constants'!$I$4:$L$1000,3,FALSE),""),"")</f>
        <v/>
      </c>
      <c r="AQ435" s="44" t="str">
        <f>IF(AO435&lt;&gt;"",IF(AO435&lt;&gt;"LIBSETS_DROP_MECHANIC_MONSTER_NAME",VLOOKUP(AO435,'LibSets constants'!$I$4:$L$1000,4,FALSE),""),"")</f>
        <v/>
      </c>
      <c r="AR435" s="3" t="str">
        <f>IF(G435&lt;&gt;"LIBSETS_SETTYPE_BATTLEGROUND",IF(G435&lt;&gt;"LIBSETS_SETTYPE_SPECIAL",IF(AS435&lt;&gt;"",VLOOKUP(AS435,'ESO zone constants'!$D$2:$H$4950,5,FALSE),""),""),"")</f>
        <v/>
      </c>
      <c r="AT435" s="45"/>
      <c r="AU435" s="44" t="str">
        <f>IF(AT435&lt;&gt;"",IF(AT435&lt;&gt;"LIBSETS_DROP_MECHANIC_MONSTER_NAME",VLOOKUP(AT435,'LibSets constants'!$I$4:$L$1000,3,FALSE),""),"")</f>
        <v/>
      </c>
      <c r="AV435" s="44" t="str">
        <f>IF(AT435&lt;&gt;"",IF(AT435&lt;&gt;"LIBSETS_DROP_MECHANIC_MONSTER_NAME",VLOOKUP(AT435,'LibSets constants'!$I$4:$L$1000,4,FALSE),""),"")</f>
        <v/>
      </c>
      <c r="AW435" s="21" t="str">
        <f t="shared" si="37"/>
        <v>--[???] = {wayshrines={-1,-1,-1,}, dlcId=DLC_ORSINIUM</v>
      </c>
      <c r="AX435" s="21" t="str">
        <f t="shared" si="38"/>
        <v>, zoneIds={677}, veteran=false</v>
      </c>
      <c r="AY435" s="21" t="str">
        <f t="shared" si="39"/>
        <v>, setType=LIBSETS_SETTYPE_ARENA</v>
      </c>
      <c r="AZ435" s="21" t="str">
        <f t="shared" si="40"/>
        <v>, dropMechanic={LIBSETS_DROP_MECHANIC_ARENA_STAGE_CHEST}},</v>
      </c>
      <c r="BA435" s="21" t="str">
        <f t="shared" si="41"/>
        <v xml:space="preserve"> --The Maelstrom's Sword / Schwert des Mahlstroms   [Maelstrom Arena]</v>
      </c>
    </row>
    <row r="436" spans="1:53" x14ac:dyDescent="0.25">
      <c r="A436" s="5" t="s">
        <v>1446</v>
      </c>
      <c r="B436" t="s">
        <v>1492</v>
      </c>
      <c r="C436" t="s">
        <v>1493</v>
      </c>
      <c r="D436" s="3" t="str">
        <f t="shared" si="36"/>
        <v>???</v>
      </c>
      <c r="E436" s="62" t="s">
        <v>1835</v>
      </c>
      <c r="F436" t="s">
        <v>1490</v>
      </c>
      <c r="G436" s="8" t="s">
        <v>1647</v>
      </c>
      <c r="I436" t="s">
        <v>97</v>
      </c>
      <c r="J436" t="s">
        <v>97</v>
      </c>
      <c r="K436">
        <v>-1</v>
      </c>
      <c r="L436">
        <v>-1</v>
      </c>
      <c r="M436">
        <v>-1</v>
      </c>
      <c r="N436">
        <v>0</v>
      </c>
      <c r="O436" s="70" t="s">
        <v>447</v>
      </c>
      <c r="P436" s="3">
        <f>IF(AND(G436&lt;&gt;"LIBSETS_SETTYPE_BATTLEGROUND",G436&lt;&gt;"LIBSETS_SETTYPE_SPECIAL",G436&lt;&gt;"LIBSETS_SETTYPE_MYTHIC"), IF(Q436&lt;&gt;"",VLOOKUP(Q436,'ESO zone constants'!$D$2:$H$4950,5,FALSE),""),"")</f>
        <v>635</v>
      </c>
      <c r="Q436" t="str">
        <f>IF(OR(K436="",K436&lt;=0,ISERROR(K436)),IF(AND(O436&lt;&gt;"",NOT(ISERROR(O436))),O436, ""),VLOOKUP(K436,'ESO wayshrine node constants'!$A$3:$D$10003,4,FALSE))</f>
        <v>Dragonstar Arena</v>
      </c>
      <c r="S436" s="19" t="str">
        <f>IF(AND(R436&lt;&gt;"",NOT(ISERROR(R436))),R436,IF(P436&lt;&gt;"",IF(NOT(ISERROR(VLOOKUP(P436,'ESO Dungeon constants'!$D$3:$H$9999,5,FALSE))),VLOOKUP(P436,'ESO Dungeon constants'!$D$3:$I$9999,6,FALSE),VLOOKUP(P436,'ESO zone constants'!$H$2:$K$9984,4,FALSE)),""))</f>
        <v>DLC_BASE_GAME</v>
      </c>
      <c r="T436" s="3" t="str">
        <f>IF(S436&lt;&gt;"",VLOOKUP(S436,'LibSets constants'!$B$4:$C$1000,2,FALSE),"")</f>
        <v>Included in base game</v>
      </c>
      <c r="U436" s="33" t="s">
        <v>1738</v>
      </c>
      <c r="V436" s="41" t="str">
        <f>IF(U436&lt;&gt;"",IF(U436&lt;&gt;"LIBSETS_DROP_MECHANIC_MONSTER_NAME",VLOOKUP(U436,'LibSets constants'!$I$4:$L$1000,3,FALSE),""),"")</f>
        <v>Arena stage chest</v>
      </c>
      <c r="W436" s="44" t="str">
        <f>IF(U436&lt;&gt;"",IF(U436&lt;&gt;"LIBSETS_DROP_MECHANIC_MONSTER_NAME",VLOOKUP(U436,'LibSets constants'!$I$4:$L$1000,4,FALSE),""),"")</f>
        <v>Arena-Phasen Schatztruhe</v>
      </c>
      <c r="X436" s="3" t="str">
        <f>IF(G436&lt;&gt;"LIBSETS_SETTYPE_BATTLEGROUND",IF(G436&lt;&gt;"LIBSETS_SETTYPE_SPECIAL",IF(Y436&lt;&gt;"",VLOOKUP(Y436,'ESO zone constants'!$D$2:$H$4950,5,FALSE),""),""),"")</f>
        <v/>
      </c>
      <c r="Z436" s="45"/>
      <c r="AA436" s="44" t="str">
        <f>IF(Z436&lt;&gt;"",IF(Z436&lt;&gt;"LIBSETS_DROP_MECHANIC_MONSTER_NAME",VLOOKUP(Z436,'LibSets constants'!$I$4:$L$1000,3,FALSE),""),"")</f>
        <v/>
      </c>
      <c r="AB436" s="44" t="str">
        <f>IF(Z436&lt;&gt;"",IF(Z436&lt;&gt;"LIBSETS_DROP_MECHANIC_MONSTER_NAME",VLOOKUP(Z436,'LibSets constants'!$I$4:$L$1000,4,FALSE),""),"")</f>
        <v/>
      </c>
      <c r="AC436" s="3" t="str">
        <f>IF(G436&lt;&gt;"LIBSETS_SETTYPE_BATTLEGROUND",IF(G436&lt;&gt;"LIBSETS_SETTYPE_SPECIAL",IF(AD436&lt;&gt;"",VLOOKUP(AD436,'ESO zone constants'!$D$2:$H$4950,5,FALSE),""),""),"")</f>
        <v/>
      </c>
      <c r="AE436" s="45"/>
      <c r="AF436" s="44" t="str">
        <f>IF(AE436&lt;&gt;"",IF(AE436&lt;&gt;"LIBSETS_DROP_MECHANIC_MONSTER_NAME",VLOOKUP(AE436,'LibSets constants'!$I$4:$L$1000,3,FALSE),""),"")</f>
        <v/>
      </c>
      <c r="AG436" s="44" t="str">
        <f>IF(AE436&lt;&gt;"",IF(AE436&lt;&gt;"LIBSETS_DROP_MECHANIC_MONSTER_NAME",VLOOKUP(AE436,'LibSets constants'!$I$4:$L$1000,4,FALSE),""),"")</f>
        <v/>
      </c>
      <c r="AH436" s="3" t="str">
        <f>IF(G436&lt;&gt;"LIBSETS_SETTYPE_BATTLEGROUND",IF(G436&lt;&gt;"LIBSETS_SETTYPE_SPECIAL",IF(AI436&lt;&gt;"",VLOOKUP(AI436,'ESO zone constants'!$D$2:$H$4950,5,FALSE),""),""),"")</f>
        <v/>
      </c>
      <c r="AJ436" s="45"/>
      <c r="AK436" s="44" t="str">
        <f>IF(AJ436&lt;&gt;"",IF(AJ436&lt;&gt;"LIBSETS_DROP_MECHANIC_MONSTER_NAME",VLOOKUP(AJ436,'LibSets constants'!$I$4:$L$1000,3,FALSE),""),"")</f>
        <v/>
      </c>
      <c r="AL436" s="44" t="str">
        <f>IF(AJ436&lt;&gt;"",IF(AJ436&lt;&gt;"LIBSETS_DROP_MECHANIC_MONSTER_NAME",VLOOKUP(AJ436,'LibSets constants'!$I$4:$L$1000,4,FALSE),""),"")</f>
        <v/>
      </c>
      <c r="AM436" s="3" t="str">
        <f>IF(G436&lt;&gt;"LIBSETS_SETTYPE_BATTLEGROUND",IF(G436&lt;&gt;"LIBSETS_SETTYPE_SPECIAL",IF(AN436&lt;&gt;"",VLOOKUP(AN436,'ESO zone constants'!$D$2:$H$4950,5,FALSE),""),""),"")</f>
        <v/>
      </c>
      <c r="AO436" s="45"/>
      <c r="AP436" s="44" t="str">
        <f>IF(AO436&lt;&gt;"",IF(AO436&lt;&gt;"LIBSETS_DROP_MECHANIC_MONSTER_NAME",VLOOKUP(AO436,'LibSets constants'!$I$4:$L$1000,3,FALSE),""),"")</f>
        <v/>
      </c>
      <c r="AQ436" s="44" t="str">
        <f>IF(AO436&lt;&gt;"",IF(AO436&lt;&gt;"LIBSETS_DROP_MECHANIC_MONSTER_NAME",VLOOKUP(AO436,'LibSets constants'!$I$4:$L$1000,4,FALSE),""),"")</f>
        <v/>
      </c>
      <c r="AR436" s="3" t="str">
        <f>IF(G436&lt;&gt;"LIBSETS_SETTYPE_BATTLEGROUND",IF(G436&lt;&gt;"LIBSETS_SETTYPE_SPECIAL",IF(AS436&lt;&gt;"",VLOOKUP(AS436,'ESO zone constants'!$D$2:$H$4950,5,FALSE),""),""),"")</f>
        <v/>
      </c>
      <c r="AT436" s="45"/>
      <c r="AU436" s="44" t="str">
        <f>IF(AT436&lt;&gt;"",IF(AT436&lt;&gt;"LIBSETS_DROP_MECHANIC_MONSTER_NAME",VLOOKUP(AT436,'LibSets constants'!$I$4:$L$1000,3,FALSE),""),"")</f>
        <v/>
      </c>
      <c r="AV436" s="44" t="str">
        <f>IF(AT436&lt;&gt;"",IF(AT436&lt;&gt;"LIBSETS_DROP_MECHANIC_MONSTER_NAME",VLOOKUP(AT436,'LibSets constants'!$I$4:$L$1000,4,FALSE),""),"")</f>
        <v/>
      </c>
      <c r="AW436" s="21" t="str">
        <f t="shared" si="37"/>
        <v>--[???] = {wayshrines={-1,-1,-1,}, dlcId=DLC_BASE_GAME</v>
      </c>
      <c r="AX436" s="21" t="str">
        <f t="shared" si="38"/>
        <v>, zoneIds={635}, veteran=false</v>
      </c>
      <c r="AY436" s="21" t="str">
        <f t="shared" si="39"/>
        <v>, setType=LIBSETS_SETTYPE_ARENA</v>
      </c>
      <c r="AZ436" s="21" t="str">
        <f t="shared" si="40"/>
        <v>, dropMechanic={LIBSETS_DROP_MECHANIC_ARENA_STAGE_CHEST}},</v>
      </c>
      <c r="BA436" s="21" t="str">
        <f t="shared" si="41"/>
        <v xml:space="preserve"> --The Master's Axe / Axt des Meisters   [Dragonstar Arena]</v>
      </c>
    </row>
    <row r="437" spans="1:53" x14ac:dyDescent="0.25">
      <c r="A437" s="5" t="s">
        <v>1446</v>
      </c>
      <c r="B437" t="s">
        <v>1500</v>
      </c>
      <c r="C437" t="s">
        <v>1502</v>
      </c>
      <c r="D437" s="3" t="str">
        <f t="shared" si="36"/>
        <v>???</v>
      </c>
      <c r="E437" s="62" t="s">
        <v>1835</v>
      </c>
      <c r="F437" t="s">
        <v>1490</v>
      </c>
      <c r="G437" s="8" t="s">
        <v>1647</v>
      </c>
      <c r="I437" t="s">
        <v>97</v>
      </c>
      <c r="J437" t="s">
        <v>97</v>
      </c>
      <c r="K437">
        <v>-1</v>
      </c>
      <c r="L437">
        <v>-1</v>
      </c>
      <c r="M437">
        <v>-1</v>
      </c>
      <c r="N437">
        <v>0</v>
      </c>
      <c r="O437" s="70" t="s">
        <v>447</v>
      </c>
      <c r="P437" s="3">
        <f>IF(AND(G437&lt;&gt;"LIBSETS_SETTYPE_BATTLEGROUND",G437&lt;&gt;"LIBSETS_SETTYPE_SPECIAL",G437&lt;&gt;"LIBSETS_SETTYPE_MYTHIC"), IF(Q437&lt;&gt;"",VLOOKUP(Q437,'ESO zone constants'!$D$2:$H$4950,5,FALSE),""),"")</f>
        <v>635</v>
      </c>
      <c r="Q437" t="str">
        <f>IF(OR(K437="",K437&lt;=0,ISERROR(K437)),IF(AND(O437&lt;&gt;"",NOT(ISERROR(O437))),O437, ""),VLOOKUP(K437,'ESO wayshrine node constants'!$A$3:$D$10003,4,FALSE))</f>
        <v>Dragonstar Arena</v>
      </c>
      <c r="S437" s="19" t="str">
        <f>IF(AND(R437&lt;&gt;"",NOT(ISERROR(R437))),R437,IF(P437&lt;&gt;"",IF(NOT(ISERROR(VLOOKUP(P437,'ESO Dungeon constants'!$D$3:$H$9999,5,FALSE))),VLOOKUP(P437,'ESO Dungeon constants'!$D$3:$I$9999,6,FALSE),VLOOKUP(P437,'ESO zone constants'!$H$2:$K$9984,4,FALSE)),""))</f>
        <v>DLC_BASE_GAME</v>
      </c>
      <c r="T437" s="3" t="str">
        <f>IF(S437&lt;&gt;"",VLOOKUP(S437,'LibSets constants'!$B$4:$C$1000,2,FALSE),"")</f>
        <v>Included in base game</v>
      </c>
      <c r="U437" s="33" t="s">
        <v>1738</v>
      </c>
      <c r="V437" s="41" t="str">
        <f>IF(U437&lt;&gt;"",IF(U437&lt;&gt;"LIBSETS_DROP_MECHANIC_MONSTER_NAME",VLOOKUP(U437,'LibSets constants'!$I$4:$L$1000,3,FALSE),""),"")</f>
        <v>Arena stage chest</v>
      </c>
      <c r="W437" s="44" t="str">
        <f>IF(U437&lt;&gt;"",IF(U437&lt;&gt;"LIBSETS_DROP_MECHANIC_MONSTER_NAME",VLOOKUP(U437,'LibSets constants'!$I$4:$L$1000,4,FALSE),""),"")</f>
        <v>Arena-Phasen Schatztruhe</v>
      </c>
      <c r="X437" s="3" t="str">
        <f>IF(G437&lt;&gt;"LIBSETS_SETTYPE_BATTLEGROUND",IF(G437&lt;&gt;"LIBSETS_SETTYPE_SPECIAL",IF(Y437&lt;&gt;"",VLOOKUP(Y437,'ESO zone constants'!$D$2:$H$4950,5,FALSE),""),""),"")</f>
        <v/>
      </c>
      <c r="Z437" s="45"/>
      <c r="AA437" s="44" t="str">
        <f>IF(Z437&lt;&gt;"",IF(Z437&lt;&gt;"LIBSETS_DROP_MECHANIC_MONSTER_NAME",VLOOKUP(Z437,'LibSets constants'!$I$4:$L$1000,3,FALSE),""),"")</f>
        <v/>
      </c>
      <c r="AB437" s="44" t="str">
        <f>IF(Z437&lt;&gt;"",IF(Z437&lt;&gt;"LIBSETS_DROP_MECHANIC_MONSTER_NAME",VLOOKUP(Z437,'LibSets constants'!$I$4:$L$1000,4,FALSE),""),"")</f>
        <v/>
      </c>
      <c r="AC437" s="3" t="str">
        <f>IF(G437&lt;&gt;"LIBSETS_SETTYPE_BATTLEGROUND",IF(G437&lt;&gt;"LIBSETS_SETTYPE_SPECIAL",IF(AD437&lt;&gt;"",VLOOKUP(AD437,'ESO zone constants'!$D$2:$H$4950,5,FALSE),""),""),"")</f>
        <v/>
      </c>
      <c r="AE437" s="45"/>
      <c r="AF437" s="44" t="str">
        <f>IF(AE437&lt;&gt;"",IF(AE437&lt;&gt;"LIBSETS_DROP_MECHANIC_MONSTER_NAME",VLOOKUP(AE437,'LibSets constants'!$I$4:$L$1000,3,FALSE),""),"")</f>
        <v/>
      </c>
      <c r="AG437" s="44" t="str">
        <f>IF(AE437&lt;&gt;"",IF(AE437&lt;&gt;"LIBSETS_DROP_MECHANIC_MONSTER_NAME",VLOOKUP(AE437,'LibSets constants'!$I$4:$L$1000,4,FALSE),""),"")</f>
        <v/>
      </c>
      <c r="AH437" s="3" t="str">
        <f>IF(G437&lt;&gt;"LIBSETS_SETTYPE_BATTLEGROUND",IF(G437&lt;&gt;"LIBSETS_SETTYPE_SPECIAL",IF(AI437&lt;&gt;"",VLOOKUP(AI437,'ESO zone constants'!$D$2:$H$4950,5,FALSE),""),""),"")</f>
        <v/>
      </c>
      <c r="AJ437" s="45"/>
      <c r="AK437" s="44" t="str">
        <f>IF(AJ437&lt;&gt;"",IF(AJ437&lt;&gt;"LIBSETS_DROP_MECHANIC_MONSTER_NAME",VLOOKUP(AJ437,'LibSets constants'!$I$4:$L$1000,3,FALSE),""),"")</f>
        <v/>
      </c>
      <c r="AL437" s="44" t="str">
        <f>IF(AJ437&lt;&gt;"",IF(AJ437&lt;&gt;"LIBSETS_DROP_MECHANIC_MONSTER_NAME",VLOOKUP(AJ437,'LibSets constants'!$I$4:$L$1000,4,FALSE),""),"")</f>
        <v/>
      </c>
      <c r="AM437" s="3" t="str">
        <f>IF(G437&lt;&gt;"LIBSETS_SETTYPE_BATTLEGROUND",IF(G437&lt;&gt;"LIBSETS_SETTYPE_SPECIAL",IF(AN437&lt;&gt;"",VLOOKUP(AN437,'ESO zone constants'!$D$2:$H$4950,5,FALSE),""),""),"")</f>
        <v/>
      </c>
      <c r="AO437" s="45"/>
      <c r="AP437" s="44" t="str">
        <f>IF(AO437&lt;&gt;"",IF(AO437&lt;&gt;"LIBSETS_DROP_MECHANIC_MONSTER_NAME",VLOOKUP(AO437,'LibSets constants'!$I$4:$L$1000,3,FALSE),""),"")</f>
        <v/>
      </c>
      <c r="AQ437" s="44" t="str">
        <f>IF(AO437&lt;&gt;"",IF(AO437&lt;&gt;"LIBSETS_DROP_MECHANIC_MONSTER_NAME",VLOOKUP(AO437,'LibSets constants'!$I$4:$L$1000,4,FALSE),""),"")</f>
        <v/>
      </c>
      <c r="AR437" s="3" t="str">
        <f>IF(G437&lt;&gt;"LIBSETS_SETTYPE_BATTLEGROUND",IF(G437&lt;&gt;"LIBSETS_SETTYPE_SPECIAL",IF(AS437&lt;&gt;"",VLOOKUP(AS437,'ESO zone constants'!$D$2:$H$4950,5,FALSE),""),""),"")</f>
        <v/>
      </c>
      <c r="AT437" s="45"/>
      <c r="AU437" s="44" t="str">
        <f>IF(AT437&lt;&gt;"",IF(AT437&lt;&gt;"LIBSETS_DROP_MECHANIC_MONSTER_NAME",VLOOKUP(AT437,'LibSets constants'!$I$4:$L$1000,3,FALSE),""),"")</f>
        <v/>
      </c>
      <c r="AV437" s="44" t="str">
        <f>IF(AT437&lt;&gt;"",IF(AT437&lt;&gt;"LIBSETS_DROP_MECHANIC_MONSTER_NAME",VLOOKUP(AT437,'LibSets constants'!$I$4:$L$1000,4,FALSE),""),"")</f>
        <v/>
      </c>
      <c r="AW437" s="21" t="str">
        <f t="shared" si="37"/>
        <v>--[???] = {wayshrines={-1,-1,-1,}, dlcId=DLC_BASE_GAME</v>
      </c>
      <c r="AX437" s="21" t="str">
        <f t="shared" si="38"/>
        <v>, zoneIds={635}, veteran=false</v>
      </c>
      <c r="AY437" s="21" t="str">
        <f t="shared" si="39"/>
        <v>, setType=LIBSETS_SETTYPE_ARENA</v>
      </c>
      <c r="AZ437" s="21" t="str">
        <f t="shared" si="40"/>
        <v>, dropMechanic={LIBSETS_DROP_MECHANIC_ARENA_STAGE_CHEST}},</v>
      </c>
      <c r="BA437" s="21" t="str">
        <f t="shared" si="41"/>
        <v xml:space="preserve"> --The Master's Battle Axe / Streitaxt des Meisters   [Dragonstar Arena]</v>
      </c>
    </row>
    <row r="438" spans="1:53" x14ac:dyDescent="0.25">
      <c r="A438" s="47" t="s">
        <v>1446</v>
      </c>
      <c r="B438" t="s">
        <v>1461</v>
      </c>
      <c r="C438" t="s">
        <v>1462</v>
      </c>
      <c r="D438" s="3" t="str">
        <f t="shared" si="36"/>
        <v>???</v>
      </c>
      <c r="E438" s="62" t="s">
        <v>1835</v>
      </c>
      <c r="F438" t="s">
        <v>1490</v>
      </c>
      <c r="G438" s="8" t="s">
        <v>1647</v>
      </c>
      <c r="I438" t="s">
        <v>97</v>
      </c>
      <c r="J438" t="s">
        <v>97</v>
      </c>
      <c r="K438">
        <v>-1</v>
      </c>
      <c r="L438">
        <v>-1</v>
      </c>
      <c r="M438">
        <v>-1</v>
      </c>
      <c r="N438">
        <v>0</v>
      </c>
      <c r="O438" s="70" t="s">
        <v>447</v>
      </c>
      <c r="P438" s="3">
        <f>IF(AND(G438&lt;&gt;"LIBSETS_SETTYPE_BATTLEGROUND",G438&lt;&gt;"LIBSETS_SETTYPE_SPECIAL",G438&lt;&gt;"LIBSETS_SETTYPE_MYTHIC"), IF(Q438&lt;&gt;"",VLOOKUP(Q438,'ESO zone constants'!$D$2:$H$4950,5,FALSE),""),"")</f>
        <v>635</v>
      </c>
      <c r="Q438" t="str">
        <f>IF(OR(K438="",K438&lt;=0,ISERROR(K438)),IF(AND(O438&lt;&gt;"",NOT(ISERROR(O438))),O438, ""),VLOOKUP(K438,'ESO wayshrine node constants'!$A$3:$D$10003,4,FALSE))</f>
        <v>Dragonstar Arena</v>
      </c>
      <c r="S438" s="19" t="str">
        <f>IF(AND(R438&lt;&gt;"",NOT(ISERROR(R438))),R438,IF(P438&lt;&gt;"",IF(NOT(ISERROR(VLOOKUP(P438,'ESO Dungeon constants'!$D$3:$H$9999,5,FALSE))),VLOOKUP(P438,'ESO Dungeon constants'!$D$3:$I$9999,6,FALSE),VLOOKUP(P438,'ESO zone constants'!$H$2:$K$9984,4,FALSE)),""))</f>
        <v>DLC_BASE_GAME</v>
      </c>
      <c r="T438" s="3" t="str">
        <f>IF(S438&lt;&gt;"",VLOOKUP(S438,'LibSets constants'!$B$4:$C$1000,2,FALSE),"")</f>
        <v>Included in base game</v>
      </c>
      <c r="U438" s="33" t="s">
        <v>1738</v>
      </c>
      <c r="V438" s="41" t="str">
        <f>IF(U438&lt;&gt;"",IF(U438&lt;&gt;"LIBSETS_DROP_MECHANIC_MONSTER_NAME",VLOOKUP(U438,'LibSets constants'!$I$4:$L$1000,3,FALSE),""),"")</f>
        <v>Arena stage chest</v>
      </c>
      <c r="W438" s="44" t="str">
        <f>IF(U438&lt;&gt;"",IF(U438&lt;&gt;"LIBSETS_DROP_MECHANIC_MONSTER_NAME",VLOOKUP(U438,'LibSets constants'!$I$4:$L$1000,4,FALSE),""),"")</f>
        <v>Arena-Phasen Schatztruhe</v>
      </c>
      <c r="X438" s="3" t="str">
        <f>IF(G438&lt;&gt;"LIBSETS_SETTYPE_BATTLEGROUND",IF(G438&lt;&gt;"LIBSETS_SETTYPE_SPECIAL",IF(Y438&lt;&gt;"",VLOOKUP(Y438,'ESO zone constants'!$D$2:$H$4950,5,FALSE),""),""),"")</f>
        <v/>
      </c>
      <c r="Z438" s="45"/>
      <c r="AA438" s="44" t="str">
        <f>IF(Z438&lt;&gt;"",IF(Z438&lt;&gt;"LIBSETS_DROP_MECHANIC_MONSTER_NAME",VLOOKUP(Z438,'LibSets constants'!$I$4:$L$1000,3,FALSE),""),"")</f>
        <v/>
      </c>
      <c r="AB438" s="44" t="str">
        <f>IF(Z438&lt;&gt;"",IF(Z438&lt;&gt;"LIBSETS_DROP_MECHANIC_MONSTER_NAME",VLOOKUP(Z438,'LibSets constants'!$I$4:$L$1000,4,FALSE),""),"")</f>
        <v/>
      </c>
      <c r="AC438" s="3" t="str">
        <f>IF(G438&lt;&gt;"LIBSETS_SETTYPE_BATTLEGROUND",IF(G438&lt;&gt;"LIBSETS_SETTYPE_SPECIAL",IF(AD438&lt;&gt;"",VLOOKUP(AD438,'ESO zone constants'!$D$2:$H$4950,5,FALSE),""),""),"")</f>
        <v/>
      </c>
      <c r="AE438" s="45"/>
      <c r="AF438" s="44" t="str">
        <f>IF(AE438&lt;&gt;"",IF(AE438&lt;&gt;"LIBSETS_DROP_MECHANIC_MONSTER_NAME",VLOOKUP(AE438,'LibSets constants'!$I$4:$L$1000,3,FALSE),""),"")</f>
        <v/>
      </c>
      <c r="AG438" s="44" t="str">
        <f>IF(AE438&lt;&gt;"",IF(AE438&lt;&gt;"LIBSETS_DROP_MECHANIC_MONSTER_NAME",VLOOKUP(AE438,'LibSets constants'!$I$4:$L$1000,4,FALSE),""),"")</f>
        <v/>
      </c>
      <c r="AH438" s="3" t="str">
        <f>IF(G438&lt;&gt;"LIBSETS_SETTYPE_BATTLEGROUND",IF(G438&lt;&gt;"LIBSETS_SETTYPE_SPECIAL",IF(AI438&lt;&gt;"",VLOOKUP(AI438,'ESO zone constants'!$D$2:$H$4950,5,FALSE),""),""),"")</f>
        <v/>
      </c>
      <c r="AJ438" s="45"/>
      <c r="AK438" s="44" t="str">
        <f>IF(AJ438&lt;&gt;"",IF(AJ438&lt;&gt;"LIBSETS_DROP_MECHANIC_MONSTER_NAME",VLOOKUP(AJ438,'LibSets constants'!$I$4:$L$1000,3,FALSE),""),"")</f>
        <v/>
      </c>
      <c r="AL438" s="44" t="str">
        <f>IF(AJ438&lt;&gt;"",IF(AJ438&lt;&gt;"LIBSETS_DROP_MECHANIC_MONSTER_NAME",VLOOKUP(AJ438,'LibSets constants'!$I$4:$L$1000,4,FALSE),""),"")</f>
        <v/>
      </c>
      <c r="AM438" s="3" t="str">
        <f>IF(G438&lt;&gt;"LIBSETS_SETTYPE_BATTLEGROUND",IF(G438&lt;&gt;"LIBSETS_SETTYPE_SPECIAL",IF(AN438&lt;&gt;"",VLOOKUP(AN438,'ESO zone constants'!$D$2:$H$4950,5,FALSE),""),""),"")</f>
        <v/>
      </c>
      <c r="AO438" s="45"/>
      <c r="AP438" s="44" t="str">
        <f>IF(AO438&lt;&gt;"",IF(AO438&lt;&gt;"LIBSETS_DROP_MECHANIC_MONSTER_NAME",VLOOKUP(AO438,'LibSets constants'!$I$4:$L$1000,3,FALSE),""),"")</f>
        <v/>
      </c>
      <c r="AQ438" s="44" t="str">
        <f>IF(AO438&lt;&gt;"",IF(AO438&lt;&gt;"LIBSETS_DROP_MECHANIC_MONSTER_NAME",VLOOKUP(AO438,'LibSets constants'!$I$4:$L$1000,4,FALSE),""),"")</f>
        <v/>
      </c>
      <c r="AR438" s="3" t="str">
        <f>IF(G438&lt;&gt;"LIBSETS_SETTYPE_BATTLEGROUND",IF(G438&lt;&gt;"LIBSETS_SETTYPE_SPECIAL",IF(AS438&lt;&gt;"",VLOOKUP(AS438,'ESO zone constants'!$D$2:$H$4950,5,FALSE),""),""),"")</f>
        <v/>
      </c>
      <c r="AT438" s="45"/>
      <c r="AU438" s="44" t="str">
        <f>IF(AT438&lt;&gt;"",IF(AT438&lt;&gt;"LIBSETS_DROP_MECHANIC_MONSTER_NAME",VLOOKUP(AT438,'LibSets constants'!$I$4:$L$1000,3,FALSE),""),"")</f>
        <v/>
      </c>
      <c r="AV438" s="44" t="str">
        <f>IF(AT438&lt;&gt;"",IF(AT438&lt;&gt;"LIBSETS_DROP_MECHANIC_MONSTER_NAME",VLOOKUP(AT438,'LibSets constants'!$I$4:$L$1000,4,FALSE),""),"")</f>
        <v/>
      </c>
      <c r="AW438" s="21" t="str">
        <f t="shared" si="37"/>
        <v>--[???] = {wayshrines={-1,-1,-1,}, dlcId=DLC_BASE_GAME</v>
      </c>
      <c r="AX438" s="21" t="str">
        <f t="shared" si="38"/>
        <v>, zoneIds={635}, veteran=false</v>
      </c>
      <c r="AY438" s="21" t="str">
        <f t="shared" si="39"/>
        <v>, setType=LIBSETS_SETTYPE_ARENA</v>
      </c>
      <c r="AZ438" s="21" t="str">
        <f t="shared" si="40"/>
        <v>, dropMechanic={LIBSETS_DROP_MECHANIC_ARENA_STAGE_CHEST}},</v>
      </c>
      <c r="BA438" s="21" t="str">
        <f t="shared" si="41"/>
        <v xml:space="preserve"> --The Master's Bow / Bogen des Meisters   [Dragonstar Arena]</v>
      </c>
    </row>
    <row r="439" spans="1:53" x14ac:dyDescent="0.25">
      <c r="A439" s="5" t="s">
        <v>1446</v>
      </c>
      <c r="B439" t="s">
        <v>1465</v>
      </c>
      <c r="C439" t="s">
        <v>1466</v>
      </c>
      <c r="D439" s="3" t="str">
        <f t="shared" si="36"/>
        <v>???</v>
      </c>
      <c r="E439" s="62" t="s">
        <v>1835</v>
      </c>
      <c r="F439" t="s">
        <v>1490</v>
      </c>
      <c r="G439" s="8" t="s">
        <v>1647</v>
      </c>
      <c r="I439" t="s">
        <v>97</v>
      </c>
      <c r="J439" t="s">
        <v>97</v>
      </c>
      <c r="K439">
        <v>-1</v>
      </c>
      <c r="L439">
        <v>-1</v>
      </c>
      <c r="M439">
        <v>-1</v>
      </c>
      <c r="N439">
        <v>0</v>
      </c>
      <c r="O439" s="70" t="s">
        <v>447</v>
      </c>
      <c r="P439" s="3">
        <f>IF(AND(G439&lt;&gt;"LIBSETS_SETTYPE_BATTLEGROUND",G439&lt;&gt;"LIBSETS_SETTYPE_SPECIAL",G439&lt;&gt;"LIBSETS_SETTYPE_MYTHIC"), IF(Q439&lt;&gt;"",VLOOKUP(Q439,'ESO zone constants'!$D$2:$H$4950,5,FALSE),""),"")</f>
        <v>635</v>
      </c>
      <c r="Q439" t="str">
        <f>IF(OR(K439="",K439&lt;=0,ISERROR(K439)),IF(AND(O439&lt;&gt;"",NOT(ISERROR(O439))),O439, ""),VLOOKUP(K439,'ESO wayshrine node constants'!$A$3:$D$10003,4,FALSE))</f>
        <v>Dragonstar Arena</v>
      </c>
      <c r="S439" s="19" t="str">
        <f>IF(AND(R439&lt;&gt;"",NOT(ISERROR(R439))),R439,IF(P439&lt;&gt;"",IF(NOT(ISERROR(VLOOKUP(P439,'ESO Dungeon constants'!$D$3:$H$9999,5,FALSE))),VLOOKUP(P439,'ESO Dungeon constants'!$D$3:$I$9999,6,FALSE),VLOOKUP(P439,'ESO zone constants'!$H$2:$K$9984,4,FALSE)),""))</f>
        <v>DLC_BASE_GAME</v>
      </c>
      <c r="T439" s="3" t="str">
        <f>IF(S439&lt;&gt;"",VLOOKUP(S439,'LibSets constants'!$B$4:$C$1000,2,FALSE),"")</f>
        <v>Included in base game</v>
      </c>
      <c r="U439" s="33" t="s">
        <v>1738</v>
      </c>
      <c r="V439" s="41" t="str">
        <f>IF(U439&lt;&gt;"",IF(U439&lt;&gt;"LIBSETS_DROP_MECHANIC_MONSTER_NAME",VLOOKUP(U439,'LibSets constants'!$I$4:$L$1000,3,FALSE),""),"")</f>
        <v>Arena stage chest</v>
      </c>
      <c r="W439" s="44" t="str">
        <f>IF(U439&lt;&gt;"",IF(U439&lt;&gt;"LIBSETS_DROP_MECHANIC_MONSTER_NAME",VLOOKUP(U439,'LibSets constants'!$I$4:$L$1000,4,FALSE),""),"")</f>
        <v>Arena-Phasen Schatztruhe</v>
      </c>
      <c r="X439" s="3" t="str">
        <f>IF(G439&lt;&gt;"LIBSETS_SETTYPE_BATTLEGROUND",IF(G439&lt;&gt;"LIBSETS_SETTYPE_SPECIAL",IF(Y439&lt;&gt;"",VLOOKUP(Y439,'ESO zone constants'!$D$2:$H$4950,5,FALSE),""),""),"")</f>
        <v/>
      </c>
      <c r="Z439" s="45"/>
      <c r="AA439" s="44" t="str">
        <f>IF(Z439&lt;&gt;"",IF(Z439&lt;&gt;"LIBSETS_DROP_MECHANIC_MONSTER_NAME",VLOOKUP(Z439,'LibSets constants'!$I$4:$L$1000,3,FALSE),""),"")</f>
        <v/>
      </c>
      <c r="AB439" s="44" t="str">
        <f>IF(Z439&lt;&gt;"",IF(Z439&lt;&gt;"LIBSETS_DROP_MECHANIC_MONSTER_NAME",VLOOKUP(Z439,'LibSets constants'!$I$4:$L$1000,4,FALSE),""),"")</f>
        <v/>
      </c>
      <c r="AC439" s="3" t="str">
        <f>IF(G439&lt;&gt;"LIBSETS_SETTYPE_BATTLEGROUND",IF(G439&lt;&gt;"LIBSETS_SETTYPE_SPECIAL",IF(AD439&lt;&gt;"",VLOOKUP(AD439,'ESO zone constants'!$D$2:$H$4950,5,FALSE),""),""),"")</f>
        <v/>
      </c>
      <c r="AE439" s="45"/>
      <c r="AF439" s="44" t="str">
        <f>IF(AE439&lt;&gt;"",IF(AE439&lt;&gt;"LIBSETS_DROP_MECHANIC_MONSTER_NAME",VLOOKUP(AE439,'LibSets constants'!$I$4:$L$1000,3,FALSE),""),"")</f>
        <v/>
      </c>
      <c r="AG439" s="44" t="str">
        <f>IF(AE439&lt;&gt;"",IF(AE439&lt;&gt;"LIBSETS_DROP_MECHANIC_MONSTER_NAME",VLOOKUP(AE439,'LibSets constants'!$I$4:$L$1000,4,FALSE),""),"")</f>
        <v/>
      </c>
      <c r="AH439" s="3" t="str">
        <f>IF(G439&lt;&gt;"LIBSETS_SETTYPE_BATTLEGROUND",IF(G439&lt;&gt;"LIBSETS_SETTYPE_SPECIAL",IF(AI439&lt;&gt;"",VLOOKUP(AI439,'ESO zone constants'!$D$2:$H$4950,5,FALSE),""),""),"")</f>
        <v/>
      </c>
      <c r="AJ439" s="45"/>
      <c r="AK439" s="44" t="str">
        <f>IF(AJ439&lt;&gt;"",IF(AJ439&lt;&gt;"LIBSETS_DROP_MECHANIC_MONSTER_NAME",VLOOKUP(AJ439,'LibSets constants'!$I$4:$L$1000,3,FALSE),""),"")</f>
        <v/>
      </c>
      <c r="AL439" s="44" t="str">
        <f>IF(AJ439&lt;&gt;"",IF(AJ439&lt;&gt;"LIBSETS_DROP_MECHANIC_MONSTER_NAME",VLOOKUP(AJ439,'LibSets constants'!$I$4:$L$1000,4,FALSE),""),"")</f>
        <v/>
      </c>
      <c r="AM439" s="3" t="str">
        <f>IF(G439&lt;&gt;"LIBSETS_SETTYPE_BATTLEGROUND",IF(G439&lt;&gt;"LIBSETS_SETTYPE_SPECIAL",IF(AN439&lt;&gt;"",VLOOKUP(AN439,'ESO zone constants'!$D$2:$H$4950,5,FALSE),""),""),"")</f>
        <v/>
      </c>
      <c r="AO439" s="45"/>
      <c r="AP439" s="44" t="str">
        <f>IF(AO439&lt;&gt;"",IF(AO439&lt;&gt;"LIBSETS_DROP_MECHANIC_MONSTER_NAME",VLOOKUP(AO439,'LibSets constants'!$I$4:$L$1000,3,FALSE),""),"")</f>
        <v/>
      </c>
      <c r="AQ439" s="44" t="str">
        <f>IF(AO439&lt;&gt;"",IF(AO439&lt;&gt;"LIBSETS_DROP_MECHANIC_MONSTER_NAME",VLOOKUP(AO439,'LibSets constants'!$I$4:$L$1000,4,FALSE),""),"")</f>
        <v/>
      </c>
      <c r="AR439" s="3" t="str">
        <f>IF(G439&lt;&gt;"LIBSETS_SETTYPE_BATTLEGROUND",IF(G439&lt;&gt;"LIBSETS_SETTYPE_SPECIAL",IF(AS439&lt;&gt;"",VLOOKUP(AS439,'ESO zone constants'!$D$2:$H$4950,5,FALSE),""),""),"")</f>
        <v/>
      </c>
      <c r="AT439" s="45"/>
      <c r="AU439" s="44" t="str">
        <f>IF(AT439&lt;&gt;"",IF(AT439&lt;&gt;"LIBSETS_DROP_MECHANIC_MONSTER_NAME",VLOOKUP(AT439,'LibSets constants'!$I$4:$L$1000,3,FALSE),""),"")</f>
        <v/>
      </c>
      <c r="AV439" s="44" t="str">
        <f>IF(AT439&lt;&gt;"",IF(AT439&lt;&gt;"LIBSETS_DROP_MECHANIC_MONSTER_NAME",VLOOKUP(AT439,'LibSets constants'!$I$4:$L$1000,4,FALSE),""),"")</f>
        <v/>
      </c>
      <c r="AW439" s="21" t="str">
        <f t="shared" si="37"/>
        <v>--[???] = {wayshrines={-1,-1,-1,}, dlcId=DLC_BASE_GAME</v>
      </c>
      <c r="AX439" s="21" t="str">
        <f t="shared" si="38"/>
        <v>, zoneIds={635}, veteran=false</v>
      </c>
      <c r="AY439" s="21" t="str">
        <f t="shared" si="39"/>
        <v>, setType=LIBSETS_SETTYPE_ARENA</v>
      </c>
      <c r="AZ439" s="21" t="str">
        <f t="shared" si="40"/>
        <v>, dropMechanic={LIBSETS_DROP_MECHANIC_ARENA_STAGE_CHEST}},</v>
      </c>
      <c r="BA439" s="21" t="str">
        <f t="shared" si="41"/>
        <v xml:space="preserve"> --The Master's Dagger / Dolch des Meisters   [Dragonstar Arena]</v>
      </c>
    </row>
    <row r="440" spans="1:53" x14ac:dyDescent="0.25">
      <c r="A440" s="5" t="s">
        <v>1446</v>
      </c>
      <c r="B440" t="s">
        <v>1453</v>
      </c>
      <c r="C440" t="s">
        <v>1454</v>
      </c>
      <c r="D440" s="3" t="str">
        <f t="shared" si="36"/>
        <v>???</v>
      </c>
      <c r="E440" s="62" t="s">
        <v>1835</v>
      </c>
      <c r="F440" t="s">
        <v>1490</v>
      </c>
      <c r="G440" s="8" t="s">
        <v>1647</v>
      </c>
      <c r="I440" t="s">
        <v>97</v>
      </c>
      <c r="J440" t="s">
        <v>97</v>
      </c>
      <c r="K440">
        <v>-1</v>
      </c>
      <c r="L440">
        <v>-1</v>
      </c>
      <c r="M440">
        <v>-1</v>
      </c>
      <c r="N440">
        <v>0</v>
      </c>
      <c r="O440" s="70" t="s">
        <v>447</v>
      </c>
      <c r="P440" s="3">
        <f>IF(AND(G440&lt;&gt;"LIBSETS_SETTYPE_BATTLEGROUND",G440&lt;&gt;"LIBSETS_SETTYPE_SPECIAL",G440&lt;&gt;"LIBSETS_SETTYPE_MYTHIC"), IF(Q440&lt;&gt;"",VLOOKUP(Q440,'ESO zone constants'!$D$2:$H$4950,5,FALSE),""),"")</f>
        <v>635</v>
      </c>
      <c r="Q440" t="str">
        <f>IF(OR(K440="",K440&lt;=0,ISERROR(K440)),IF(AND(O440&lt;&gt;"",NOT(ISERROR(O440))),O440, ""),VLOOKUP(K440,'ESO wayshrine node constants'!$A$3:$D$10003,4,FALSE))</f>
        <v>Dragonstar Arena</v>
      </c>
      <c r="S440" s="19" t="str">
        <f>IF(AND(R440&lt;&gt;"",NOT(ISERROR(R440))),R440,IF(P440&lt;&gt;"",IF(NOT(ISERROR(VLOOKUP(P440,'ESO Dungeon constants'!$D$3:$H$9999,5,FALSE))),VLOOKUP(P440,'ESO Dungeon constants'!$D$3:$I$9999,6,FALSE),VLOOKUP(P440,'ESO zone constants'!$H$2:$K$9984,4,FALSE)),""))</f>
        <v>DLC_BASE_GAME</v>
      </c>
      <c r="T440" s="3" t="str">
        <f>IF(S440&lt;&gt;"",VLOOKUP(S440,'LibSets constants'!$B$4:$C$1000,2,FALSE),"")</f>
        <v>Included in base game</v>
      </c>
      <c r="U440" s="33" t="s">
        <v>1738</v>
      </c>
      <c r="V440" s="41" t="str">
        <f>IF(U440&lt;&gt;"",IF(U440&lt;&gt;"LIBSETS_DROP_MECHANIC_MONSTER_NAME",VLOOKUP(U440,'LibSets constants'!$I$4:$L$1000,3,FALSE),""),"")</f>
        <v>Arena stage chest</v>
      </c>
      <c r="W440" s="44" t="str">
        <f>IF(U440&lt;&gt;"",IF(U440&lt;&gt;"LIBSETS_DROP_MECHANIC_MONSTER_NAME",VLOOKUP(U440,'LibSets constants'!$I$4:$L$1000,4,FALSE),""),"")</f>
        <v>Arena-Phasen Schatztruhe</v>
      </c>
      <c r="X440" s="3" t="str">
        <f>IF(G440&lt;&gt;"LIBSETS_SETTYPE_BATTLEGROUND",IF(G440&lt;&gt;"LIBSETS_SETTYPE_SPECIAL",IF(Y440&lt;&gt;"",VLOOKUP(Y440,'ESO zone constants'!$D$2:$H$4950,5,FALSE),""),""),"")</f>
        <v/>
      </c>
      <c r="Z440" s="45"/>
      <c r="AA440" s="44" t="str">
        <f>IF(Z440&lt;&gt;"",IF(Z440&lt;&gt;"LIBSETS_DROP_MECHANIC_MONSTER_NAME",VLOOKUP(Z440,'LibSets constants'!$I$4:$L$1000,3,FALSE),""),"")</f>
        <v/>
      </c>
      <c r="AB440" s="44" t="str">
        <f>IF(Z440&lt;&gt;"",IF(Z440&lt;&gt;"LIBSETS_DROP_MECHANIC_MONSTER_NAME",VLOOKUP(Z440,'LibSets constants'!$I$4:$L$1000,4,FALSE),""),"")</f>
        <v/>
      </c>
      <c r="AC440" s="3" t="str">
        <f>IF(G440&lt;&gt;"LIBSETS_SETTYPE_BATTLEGROUND",IF(G440&lt;&gt;"LIBSETS_SETTYPE_SPECIAL",IF(AD440&lt;&gt;"",VLOOKUP(AD440,'ESO zone constants'!$D$2:$H$4950,5,FALSE),""),""),"")</f>
        <v/>
      </c>
      <c r="AE440" s="45"/>
      <c r="AF440" s="44" t="str">
        <f>IF(AE440&lt;&gt;"",IF(AE440&lt;&gt;"LIBSETS_DROP_MECHANIC_MONSTER_NAME",VLOOKUP(AE440,'LibSets constants'!$I$4:$L$1000,3,FALSE),""),"")</f>
        <v/>
      </c>
      <c r="AG440" s="44" t="str">
        <f>IF(AE440&lt;&gt;"",IF(AE440&lt;&gt;"LIBSETS_DROP_MECHANIC_MONSTER_NAME",VLOOKUP(AE440,'LibSets constants'!$I$4:$L$1000,4,FALSE),""),"")</f>
        <v/>
      </c>
      <c r="AH440" s="3" t="str">
        <f>IF(G440&lt;&gt;"LIBSETS_SETTYPE_BATTLEGROUND",IF(G440&lt;&gt;"LIBSETS_SETTYPE_SPECIAL",IF(AI440&lt;&gt;"",VLOOKUP(AI440,'ESO zone constants'!$D$2:$H$4950,5,FALSE),""),""),"")</f>
        <v/>
      </c>
      <c r="AJ440" s="45"/>
      <c r="AK440" s="44" t="str">
        <f>IF(AJ440&lt;&gt;"",IF(AJ440&lt;&gt;"LIBSETS_DROP_MECHANIC_MONSTER_NAME",VLOOKUP(AJ440,'LibSets constants'!$I$4:$L$1000,3,FALSE),""),"")</f>
        <v/>
      </c>
      <c r="AL440" s="44" t="str">
        <f>IF(AJ440&lt;&gt;"",IF(AJ440&lt;&gt;"LIBSETS_DROP_MECHANIC_MONSTER_NAME",VLOOKUP(AJ440,'LibSets constants'!$I$4:$L$1000,4,FALSE),""),"")</f>
        <v/>
      </c>
      <c r="AM440" s="3" t="str">
        <f>IF(G440&lt;&gt;"LIBSETS_SETTYPE_BATTLEGROUND",IF(G440&lt;&gt;"LIBSETS_SETTYPE_SPECIAL",IF(AN440&lt;&gt;"",VLOOKUP(AN440,'ESO zone constants'!$D$2:$H$4950,5,FALSE),""),""),"")</f>
        <v/>
      </c>
      <c r="AO440" s="45"/>
      <c r="AP440" s="44" t="str">
        <f>IF(AO440&lt;&gt;"",IF(AO440&lt;&gt;"LIBSETS_DROP_MECHANIC_MONSTER_NAME",VLOOKUP(AO440,'LibSets constants'!$I$4:$L$1000,3,FALSE),""),"")</f>
        <v/>
      </c>
      <c r="AQ440" s="44" t="str">
        <f>IF(AO440&lt;&gt;"",IF(AO440&lt;&gt;"LIBSETS_DROP_MECHANIC_MONSTER_NAME",VLOOKUP(AO440,'LibSets constants'!$I$4:$L$1000,4,FALSE),""),"")</f>
        <v/>
      </c>
      <c r="AR440" s="3" t="str">
        <f>IF(G440&lt;&gt;"LIBSETS_SETTYPE_BATTLEGROUND",IF(G440&lt;&gt;"LIBSETS_SETTYPE_SPECIAL",IF(AS440&lt;&gt;"",VLOOKUP(AS440,'ESO zone constants'!$D$2:$H$4950,5,FALSE),""),""),"")</f>
        <v/>
      </c>
      <c r="AT440" s="45"/>
      <c r="AU440" s="44" t="str">
        <f>IF(AT440&lt;&gt;"",IF(AT440&lt;&gt;"LIBSETS_DROP_MECHANIC_MONSTER_NAME",VLOOKUP(AT440,'LibSets constants'!$I$4:$L$1000,3,FALSE),""),"")</f>
        <v/>
      </c>
      <c r="AV440" s="44" t="str">
        <f>IF(AT440&lt;&gt;"",IF(AT440&lt;&gt;"LIBSETS_DROP_MECHANIC_MONSTER_NAME",VLOOKUP(AT440,'LibSets constants'!$I$4:$L$1000,4,FALSE),""),"")</f>
        <v/>
      </c>
      <c r="AW440" s="21" t="str">
        <f t="shared" si="37"/>
        <v>--[???] = {wayshrines={-1,-1,-1,}, dlcId=DLC_BASE_GAME</v>
      </c>
      <c r="AX440" s="21" t="str">
        <f t="shared" si="38"/>
        <v>, zoneIds={635}, veteran=false</v>
      </c>
      <c r="AY440" s="21" t="str">
        <f t="shared" si="39"/>
        <v>, setType=LIBSETS_SETTYPE_ARENA</v>
      </c>
      <c r="AZ440" s="21" t="str">
        <f t="shared" si="40"/>
        <v>, dropMechanic={LIBSETS_DROP_MECHANIC_ARENA_STAGE_CHEST}},</v>
      </c>
      <c r="BA440" s="21" t="str">
        <f t="shared" si="41"/>
        <v xml:space="preserve"> --The Master's Greatsword / Bidenhänder des Meisters   [Dragonstar Arena]</v>
      </c>
    </row>
    <row r="441" spans="1:53" x14ac:dyDescent="0.25">
      <c r="A441" s="5" t="s">
        <v>1446</v>
      </c>
      <c r="B441" t="s">
        <v>1467</v>
      </c>
      <c r="C441" t="s">
        <v>1468</v>
      </c>
      <c r="D441" s="3" t="str">
        <f t="shared" si="36"/>
        <v>???</v>
      </c>
      <c r="E441" s="62" t="s">
        <v>1835</v>
      </c>
      <c r="F441" t="s">
        <v>1490</v>
      </c>
      <c r="G441" s="8" t="s">
        <v>1647</v>
      </c>
      <c r="H441" s="43"/>
      <c r="I441" t="s">
        <v>97</v>
      </c>
      <c r="J441" t="s">
        <v>97</v>
      </c>
      <c r="K441">
        <v>-1</v>
      </c>
      <c r="L441">
        <v>-1</v>
      </c>
      <c r="M441">
        <v>-1</v>
      </c>
      <c r="N441">
        <v>0</v>
      </c>
      <c r="O441" s="70" t="s">
        <v>447</v>
      </c>
      <c r="P441" s="3">
        <f>IF(AND(G441&lt;&gt;"LIBSETS_SETTYPE_BATTLEGROUND",G441&lt;&gt;"LIBSETS_SETTYPE_SPECIAL",G441&lt;&gt;"LIBSETS_SETTYPE_MYTHIC"), IF(Q441&lt;&gt;"",VLOOKUP(Q441,'ESO zone constants'!$D$2:$H$4950,5,FALSE),""),"")</f>
        <v>635</v>
      </c>
      <c r="Q441" t="str">
        <f>IF(OR(K441="",K441&lt;=0,ISERROR(K441)),IF(AND(O441&lt;&gt;"",NOT(ISERROR(O441))),O441, ""),VLOOKUP(K441,'ESO wayshrine node constants'!$A$3:$D$10003,4,FALSE))</f>
        <v>Dragonstar Arena</v>
      </c>
      <c r="S441" s="19" t="str">
        <f>IF(AND(R441&lt;&gt;"",NOT(ISERROR(R441))),R441,IF(P441&lt;&gt;"",IF(NOT(ISERROR(VLOOKUP(P441,'ESO Dungeon constants'!$D$3:$H$9999,5,FALSE))),VLOOKUP(P441,'ESO Dungeon constants'!$D$3:$I$9999,6,FALSE),VLOOKUP(P441,'ESO zone constants'!$H$2:$K$9984,4,FALSE)),""))</f>
        <v>DLC_BASE_GAME</v>
      </c>
      <c r="T441" s="3" t="str">
        <f>IF(S441&lt;&gt;"",VLOOKUP(S441,'LibSets constants'!$B$4:$C$1000,2,FALSE),"")</f>
        <v>Included in base game</v>
      </c>
      <c r="U441" s="33" t="s">
        <v>1738</v>
      </c>
      <c r="V441" s="41" t="str">
        <f>IF(U441&lt;&gt;"",IF(U441&lt;&gt;"LIBSETS_DROP_MECHANIC_MONSTER_NAME",VLOOKUP(U441,'LibSets constants'!$I$4:$L$1000,3,FALSE),""),"")</f>
        <v>Arena stage chest</v>
      </c>
      <c r="W441" s="44" t="str">
        <f>IF(U441&lt;&gt;"",IF(U441&lt;&gt;"LIBSETS_DROP_MECHANIC_MONSTER_NAME",VLOOKUP(U441,'LibSets constants'!$I$4:$L$1000,4,FALSE),""),"")</f>
        <v>Arena-Phasen Schatztruhe</v>
      </c>
      <c r="X441" s="3" t="str">
        <f>IF(G441&lt;&gt;"LIBSETS_SETTYPE_BATTLEGROUND",IF(G441&lt;&gt;"LIBSETS_SETTYPE_SPECIAL",IF(Y441&lt;&gt;"",VLOOKUP(Y441,'ESO zone constants'!$D$2:$H$4950,5,FALSE),""),""),"")</f>
        <v/>
      </c>
      <c r="Z441" s="45"/>
      <c r="AA441" s="44" t="str">
        <f>IF(Z441&lt;&gt;"",IF(Z441&lt;&gt;"LIBSETS_DROP_MECHANIC_MONSTER_NAME",VLOOKUP(Z441,'LibSets constants'!$I$4:$L$1000,3,FALSE),""),"")</f>
        <v/>
      </c>
      <c r="AB441" s="44" t="str">
        <f>IF(Z441&lt;&gt;"",IF(Z441&lt;&gt;"LIBSETS_DROP_MECHANIC_MONSTER_NAME",VLOOKUP(Z441,'LibSets constants'!$I$4:$L$1000,4,FALSE),""),"")</f>
        <v/>
      </c>
      <c r="AC441" s="3" t="str">
        <f>IF(G441&lt;&gt;"LIBSETS_SETTYPE_BATTLEGROUND",IF(G441&lt;&gt;"LIBSETS_SETTYPE_SPECIAL",IF(AD441&lt;&gt;"",VLOOKUP(AD441,'ESO zone constants'!$D$2:$H$4950,5,FALSE),""),""),"")</f>
        <v/>
      </c>
      <c r="AE441" s="45"/>
      <c r="AF441" s="44" t="str">
        <f>IF(AE441&lt;&gt;"",IF(AE441&lt;&gt;"LIBSETS_DROP_MECHANIC_MONSTER_NAME",VLOOKUP(AE441,'LibSets constants'!$I$4:$L$1000,3,FALSE),""),"")</f>
        <v/>
      </c>
      <c r="AG441" s="44" t="str">
        <f>IF(AE441&lt;&gt;"",IF(AE441&lt;&gt;"LIBSETS_DROP_MECHANIC_MONSTER_NAME",VLOOKUP(AE441,'LibSets constants'!$I$4:$L$1000,4,FALSE),""),"")</f>
        <v/>
      </c>
      <c r="AH441" s="3" t="str">
        <f>IF(G441&lt;&gt;"LIBSETS_SETTYPE_BATTLEGROUND",IF(G441&lt;&gt;"LIBSETS_SETTYPE_SPECIAL",IF(AI441&lt;&gt;"",VLOOKUP(AI441,'ESO zone constants'!$D$2:$H$4950,5,FALSE),""),""),"")</f>
        <v/>
      </c>
      <c r="AJ441" s="45"/>
      <c r="AK441" s="44" t="str">
        <f>IF(AJ441&lt;&gt;"",IF(AJ441&lt;&gt;"LIBSETS_DROP_MECHANIC_MONSTER_NAME",VLOOKUP(AJ441,'LibSets constants'!$I$4:$L$1000,3,FALSE),""),"")</f>
        <v/>
      </c>
      <c r="AL441" s="44" t="str">
        <f>IF(AJ441&lt;&gt;"",IF(AJ441&lt;&gt;"LIBSETS_DROP_MECHANIC_MONSTER_NAME",VLOOKUP(AJ441,'LibSets constants'!$I$4:$L$1000,4,FALSE),""),"")</f>
        <v/>
      </c>
      <c r="AM441" s="3" t="str">
        <f>IF(G441&lt;&gt;"LIBSETS_SETTYPE_BATTLEGROUND",IF(G441&lt;&gt;"LIBSETS_SETTYPE_SPECIAL",IF(AN441&lt;&gt;"",VLOOKUP(AN441,'ESO zone constants'!$D$2:$H$4950,5,FALSE),""),""),"")</f>
        <v/>
      </c>
      <c r="AO441" s="45"/>
      <c r="AP441" s="44" t="str">
        <f>IF(AO441&lt;&gt;"",IF(AO441&lt;&gt;"LIBSETS_DROP_MECHANIC_MONSTER_NAME",VLOOKUP(AO441,'LibSets constants'!$I$4:$L$1000,3,FALSE),""),"")</f>
        <v/>
      </c>
      <c r="AQ441" s="44" t="str">
        <f>IF(AO441&lt;&gt;"",IF(AO441&lt;&gt;"LIBSETS_DROP_MECHANIC_MONSTER_NAME",VLOOKUP(AO441,'LibSets constants'!$I$4:$L$1000,4,FALSE),""),"")</f>
        <v/>
      </c>
      <c r="AR441" s="3" t="str">
        <f>IF(G441&lt;&gt;"LIBSETS_SETTYPE_BATTLEGROUND",IF(G441&lt;&gt;"LIBSETS_SETTYPE_SPECIAL",IF(AS441&lt;&gt;"",VLOOKUP(AS441,'ESO zone constants'!$D$2:$H$4950,5,FALSE),""),""),"")</f>
        <v/>
      </c>
      <c r="AT441" s="45"/>
      <c r="AU441" s="44" t="str">
        <f>IF(AT441&lt;&gt;"",IF(AT441&lt;&gt;"LIBSETS_DROP_MECHANIC_MONSTER_NAME",VLOOKUP(AT441,'LibSets constants'!$I$4:$L$1000,3,FALSE),""),"")</f>
        <v/>
      </c>
      <c r="AV441" s="44" t="str">
        <f>IF(AT441&lt;&gt;"",IF(AT441&lt;&gt;"LIBSETS_DROP_MECHANIC_MONSTER_NAME",VLOOKUP(AT441,'LibSets constants'!$I$4:$L$1000,4,FALSE),""),"")</f>
        <v/>
      </c>
      <c r="AW441" s="21" t="str">
        <f t="shared" si="37"/>
        <v>--[???] = {wayshrines={-1,-1,-1,}, dlcId=DLC_BASE_GAME</v>
      </c>
      <c r="AX441" s="21" t="str">
        <f t="shared" si="38"/>
        <v>, zoneIds={635}, veteran=false</v>
      </c>
      <c r="AY441" s="21" t="str">
        <f t="shared" si="39"/>
        <v>, setType=LIBSETS_SETTYPE_ARENA</v>
      </c>
      <c r="AZ441" s="21" t="str">
        <f t="shared" si="40"/>
        <v>, dropMechanic={LIBSETS_DROP_MECHANIC_ARENA_STAGE_CHEST}},</v>
      </c>
      <c r="BA441" s="21" t="str">
        <f t="shared" si="41"/>
        <v xml:space="preserve"> --The Master's Ice Staff / Eisstab des Meisters   [Dragonstar Arena]</v>
      </c>
    </row>
    <row r="442" spans="1:53" x14ac:dyDescent="0.25">
      <c r="A442" s="5" t="s">
        <v>1446</v>
      </c>
      <c r="B442" t="s">
        <v>1471</v>
      </c>
      <c r="C442" t="s">
        <v>1472</v>
      </c>
      <c r="D442" s="3" t="str">
        <f t="shared" si="36"/>
        <v>???</v>
      </c>
      <c r="E442" s="62" t="s">
        <v>1835</v>
      </c>
      <c r="F442" t="s">
        <v>1490</v>
      </c>
      <c r="G442" s="8" t="s">
        <v>1647</v>
      </c>
      <c r="I442" t="s">
        <v>97</v>
      </c>
      <c r="J442" t="s">
        <v>97</v>
      </c>
      <c r="K442">
        <v>-1</v>
      </c>
      <c r="L442">
        <v>-1</v>
      </c>
      <c r="M442">
        <v>-1</v>
      </c>
      <c r="N442">
        <v>0</v>
      </c>
      <c r="O442" s="70" t="s">
        <v>447</v>
      </c>
      <c r="P442" s="3">
        <f>IF(AND(G442&lt;&gt;"LIBSETS_SETTYPE_BATTLEGROUND",G442&lt;&gt;"LIBSETS_SETTYPE_SPECIAL",G442&lt;&gt;"LIBSETS_SETTYPE_MYTHIC"), IF(Q442&lt;&gt;"",VLOOKUP(Q442,'ESO zone constants'!$D$2:$H$4950,5,FALSE),""),"")</f>
        <v>635</v>
      </c>
      <c r="Q442" t="str">
        <f>IF(OR(K442="",K442&lt;=0,ISERROR(K442)),IF(AND(O442&lt;&gt;"",NOT(ISERROR(O442))),O442, ""),VLOOKUP(K442,'ESO wayshrine node constants'!$A$3:$D$10003,4,FALSE))</f>
        <v>Dragonstar Arena</v>
      </c>
      <c r="S442" s="19" t="str">
        <f>IF(AND(R442&lt;&gt;"",NOT(ISERROR(R442))),R442,IF(P442&lt;&gt;"",IF(NOT(ISERROR(VLOOKUP(P442,'ESO Dungeon constants'!$D$3:$H$9999,5,FALSE))),VLOOKUP(P442,'ESO Dungeon constants'!$D$3:$I$9999,6,FALSE),VLOOKUP(P442,'ESO zone constants'!$H$2:$K$9984,4,FALSE)),""))</f>
        <v>DLC_BASE_GAME</v>
      </c>
      <c r="T442" s="3" t="str">
        <f>IF(S442&lt;&gt;"",VLOOKUP(S442,'LibSets constants'!$B$4:$C$1000,2,FALSE),"")</f>
        <v>Included in base game</v>
      </c>
      <c r="U442" s="33" t="s">
        <v>1738</v>
      </c>
      <c r="V442" s="41" t="str">
        <f>IF(U442&lt;&gt;"",IF(U442&lt;&gt;"LIBSETS_DROP_MECHANIC_MONSTER_NAME",VLOOKUP(U442,'LibSets constants'!$I$4:$L$1000,3,FALSE),""),"")</f>
        <v>Arena stage chest</v>
      </c>
      <c r="W442" s="44" t="str">
        <f>IF(U442&lt;&gt;"",IF(U442&lt;&gt;"LIBSETS_DROP_MECHANIC_MONSTER_NAME",VLOOKUP(U442,'LibSets constants'!$I$4:$L$1000,4,FALSE),""),"")</f>
        <v>Arena-Phasen Schatztruhe</v>
      </c>
      <c r="X442" s="3" t="str">
        <f>IF(G442&lt;&gt;"LIBSETS_SETTYPE_BATTLEGROUND",IF(G442&lt;&gt;"LIBSETS_SETTYPE_SPECIAL",IF(Y442&lt;&gt;"",VLOOKUP(Y442,'ESO zone constants'!$D$2:$H$4950,5,FALSE),""),""),"")</f>
        <v/>
      </c>
      <c r="Z442" s="45"/>
      <c r="AA442" s="44" t="str">
        <f>IF(Z442&lt;&gt;"",IF(Z442&lt;&gt;"LIBSETS_DROP_MECHANIC_MONSTER_NAME",VLOOKUP(Z442,'LibSets constants'!$I$4:$L$1000,3,FALSE),""),"")</f>
        <v/>
      </c>
      <c r="AB442" s="44" t="str">
        <f>IF(Z442&lt;&gt;"",IF(Z442&lt;&gt;"LIBSETS_DROP_MECHANIC_MONSTER_NAME",VLOOKUP(Z442,'LibSets constants'!$I$4:$L$1000,4,FALSE),""),"")</f>
        <v/>
      </c>
      <c r="AC442" s="3" t="str">
        <f>IF(G442&lt;&gt;"LIBSETS_SETTYPE_BATTLEGROUND",IF(G442&lt;&gt;"LIBSETS_SETTYPE_SPECIAL",IF(AD442&lt;&gt;"",VLOOKUP(AD442,'ESO zone constants'!$D$2:$H$4950,5,FALSE),""),""),"")</f>
        <v/>
      </c>
      <c r="AE442" s="45"/>
      <c r="AF442" s="44" t="str">
        <f>IF(AE442&lt;&gt;"",IF(AE442&lt;&gt;"LIBSETS_DROP_MECHANIC_MONSTER_NAME",VLOOKUP(AE442,'LibSets constants'!$I$4:$L$1000,3,FALSE),""),"")</f>
        <v/>
      </c>
      <c r="AG442" s="44" t="str">
        <f>IF(AE442&lt;&gt;"",IF(AE442&lt;&gt;"LIBSETS_DROP_MECHANIC_MONSTER_NAME",VLOOKUP(AE442,'LibSets constants'!$I$4:$L$1000,4,FALSE),""),"")</f>
        <v/>
      </c>
      <c r="AH442" s="3" t="str">
        <f>IF(G442&lt;&gt;"LIBSETS_SETTYPE_BATTLEGROUND",IF(G442&lt;&gt;"LIBSETS_SETTYPE_SPECIAL",IF(AI442&lt;&gt;"",VLOOKUP(AI442,'ESO zone constants'!$D$2:$H$4950,5,FALSE),""),""),"")</f>
        <v/>
      </c>
      <c r="AJ442" s="45"/>
      <c r="AK442" s="44" t="str">
        <f>IF(AJ442&lt;&gt;"",IF(AJ442&lt;&gt;"LIBSETS_DROP_MECHANIC_MONSTER_NAME",VLOOKUP(AJ442,'LibSets constants'!$I$4:$L$1000,3,FALSE),""),"")</f>
        <v/>
      </c>
      <c r="AL442" s="44" t="str">
        <f>IF(AJ442&lt;&gt;"",IF(AJ442&lt;&gt;"LIBSETS_DROP_MECHANIC_MONSTER_NAME",VLOOKUP(AJ442,'LibSets constants'!$I$4:$L$1000,4,FALSE),""),"")</f>
        <v/>
      </c>
      <c r="AM442" s="3" t="str">
        <f>IF(G442&lt;&gt;"LIBSETS_SETTYPE_BATTLEGROUND",IF(G442&lt;&gt;"LIBSETS_SETTYPE_SPECIAL",IF(AN442&lt;&gt;"",VLOOKUP(AN442,'ESO zone constants'!$D$2:$H$4950,5,FALSE),""),""),"")</f>
        <v/>
      </c>
      <c r="AO442" s="45"/>
      <c r="AP442" s="44" t="str">
        <f>IF(AO442&lt;&gt;"",IF(AO442&lt;&gt;"LIBSETS_DROP_MECHANIC_MONSTER_NAME",VLOOKUP(AO442,'LibSets constants'!$I$4:$L$1000,3,FALSE),""),"")</f>
        <v/>
      </c>
      <c r="AQ442" s="44" t="str">
        <f>IF(AO442&lt;&gt;"",IF(AO442&lt;&gt;"LIBSETS_DROP_MECHANIC_MONSTER_NAME",VLOOKUP(AO442,'LibSets constants'!$I$4:$L$1000,4,FALSE),""),"")</f>
        <v/>
      </c>
      <c r="AR442" s="3" t="str">
        <f>IF(G442&lt;&gt;"LIBSETS_SETTYPE_BATTLEGROUND",IF(G442&lt;&gt;"LIBSETS_SETTYPE_SPECIAL",IF(AS442&lt;&gt;"",VLOOKUP(AS442,'ESO zone constants'!$D$2:$H$4950,5,FALSE),""),""),"")</f>
        <v/>
      </c>
      <c r="AT442" s="45"/>
      <c r="AU442" s="44" t="str">
        <f>IF(AT442&lt;&gt;"",IF(AT442&lt;&gt;"LIBSETS_DROP_MECHANIC_MONSTER_NAME",VLOOKUP(AT442,'LibSets constants'!$I$4:$L$1000,3,FALSE),""),"")</f>
        <v/>
      </c>
      <c r="AV442" s="44" t="str">
        <f>IF(AT442&lt;&gt;"",IF(AT442&lt;&gt;"LIBSETS_DROP_MECHANIC_MONSTER_NAME",VLOOKUP(AT442,'LibSets constants'!$I$4:$L$1000,4,FALSE),""),"")</f>
        <v/>
      </c>
      <c r="AW442" s="21" t="str">
        <f t="shared" si="37"/>
        <v>--[???] = {wayshrines={-1,-1,-1,}, dlcId=DLC_BASE_GAME</v>
      </c>
      <c r="AX442" s="21" t="str">
        <f t="shared" si="38"/>
        <v>, zoneIds={635}, veteran=false</v>
      </c>
      <c r="AY442" s="21" t="str">
        <f t="shared" si="39"/>
        <v>, setType=LIBSETS_SETTYPE_ARENA</v>
      </c>
      <c r="AZ442" s="21" t="str">
        <f t="shared" si="40"/>
        <v>, dropMechanic={LIBSETS_DROP_MECHANIC_ARENA_STAGE_CHEST}},</v>
      </c>
      <c r="BA442" s="21" t="str">
        <f t="shared" si="41"/>
        <v xml:space="preserve"> --The Master's Inferno Staff / Flammenstab des Meisters   [Dragonstar Arena]</v>
      </c>
    </row>
    <row r="443" spans="1:53" x14ac:dyDescent="0.25">
      <c r="A443" s="5" t="s">
        <v>1446</v>
      </c>
      <c r="B443" t="s">
        <v>1457</v>
      </c>
      <c r="C443" t="s">
        <v>1458</v>
      </c>
      <c r="D443" s="3" t="str">
        <f t="shared" si="36"/>
        <v>???</v>
      </c>
      <c r="E443" s="62" t="s">
        <v>1835</v>
      </c>
      <c r="F443" t="s">
        <v>1490</v>
      </c>
      <c r="G443" s="8" t="s">
        <v>1647</v>
      </c>
      <c r="I443" t="s">
        <v>97</v>
      </c>
      <c r="J443" t="s">
        <v>97</v>
      </c>
      <c r="K443">
        <v>-1</v>
      </c>
      <c r="L443">
        <v>-1</v>
      </c>
      <c r="M443">
        <v>-1</v>
      </c>
      <c r="N443">
        <v>0</v>
      </c>
      <c r="O443" s="70" t="s">
        <v>447</v>
      </c>
      <c r="P443" s="3">
        <f>IF(AND(G443&lt;&gt;"LIBSETS_SETTYPE_BATTLEGROUND",G443&lt;&gt;"LIBSETS_SETTYPE_SPECIAL",G443&lt;&gt;"LIBSETS_SETTYPE_MYTHIC"), IF(Q443&lt;&gt;"",VLOOKUP(Q443,'ESO zone constants'!$D$2:$H$4950,5,FALSE),""),"")</f>
        <v>635</v>
      </c>
      <c r="Q443" t="str">
        <f>IF(OR(K443="",K443&lt;=0,ISERROR(K443)),IF(AND(O443&lt;&gt;"",NOT(ISERROR(O443))),O443, ""),VLOOKUP(K443,'ESO wayshrine node constants'!$A$3:$D$10003,4,FALSE))</f>
        <v>Dragonstar Arena</v>
      </c>
      <c r="S443" s="19" t="str">
        <f>IF(AND(R443&lt;&gt;"",NOT(ISERROR(R443))),R443,IF(P443&lt;&gt;"",IF(NOT(ISERROR(VLOOKUP(P443,'ESO Dungeon constants'!$D$3:$H$9999,5,FALSE))),VLOOKUP(P443,'ESO Dungeon constants'!$D$3:$I$9999,6,FALSE),VLOOKUP(P443,'ESO zone constants'!$H$2:$K$9984,4,FALSE)),""))</f>
        <v>DLC_BASE_GAME</v>
      </c>
      <c r="T443" s="3" t="str">
        <f>IF(S443&lt;&gt;"",VLOOKUP(S443,'LibSets constants'!$B$4:$C$1000,2,FALSE),"")</f>
        <v>Included in base game</v>
      </c>
      <c r="U443" s="33" t="s">
        <v>1738</v>
      </c>
      <c r="V443" s="41" t="str">
        <f>IF(U443&lt;&gt;"",IF(U443&lt;&gt;"LIBSETS_DROP_MECHANIC_MONSTER_NAME",VLOOKUP(U443,'LibSets constants'!$I$4:$L$1000,3,FALSE),""),"")</f>
        <v>Arena stage chest</v>
      </c>
      <c r="W443" s="44" t="str">
        <f>IF(U443&lt;&gt;"",IF(U443&lt;&gt;"LIBSETS_DROP_MECHANIC_MONSTER_NAME",VLOOKUP(U443,'LibSets constants'!$I$4:$L$1000,4,FALSE),""),"")</f>
        <v>Arena-Phasen Schatztruhe</v>
      </c>
      <c r="X443" s="3" t="str">
        <f>IF(G443&lt;&gt;"LIBSETS_SETTYPE_BATTLEGROUND",IF(G443&lt;&gt;"LIBSETS_SETTYPE_SPECIAL",IF(Y443&lt;&gt;"",VLOOKUP(Y443,'ESO zone constants'!$D$2:$H$4950,5,FALSE),""),""),"")</f>
        <v/>
      </c>
      <c r="Z443" s="45"/>
      <c r="AA443" s="44" t="str">
        <f>IF(Z443&lt;&gt;"",IF(Z443&lt;&gt;"LIBSETS_DROP_MECHANIC_MONSTER_NAME",VLOOKUP(Z443,'LibSets constants'!$I$4:$L$1000,3,FALSE),""),"")</f>
        <v/>
      </c>
      <c r="AB443" s="44" t="str">
        <f>IF(Z443&lt;&gt;"",IF(Z443&lt;&gt;"LIBSETS_DROP_MECHANIC_MONSTER_NAME",VLOOKUP(Z443,'LibSets constants'!$I$4:$L$1000,4,FALSE),""),"")</f>
        <v/>
      </c>
      <c r="AC443" s="3" t="str">
        <f>IF(G443&lt;&gt;"LIBSETS_SETTYPE_BATTLEGROUND",IF(G443&lt;&gt;"LIBSETS_SETTYPE_SPECIAL",IF(AD443&lt;&gt;"",VLOOKUP(AD443,'ESO zone constants'!$D$2:$H$4950,5,FALSE),""),""),"")</f>
        <v/>
      </c>
      <c r="AE443" s="45"/>
      <c r="AF443" s="44" t="str">
        <f>IF(AE443&lt;&gt;"",IF(AE443&lt;&gt;"LIBSETS_DROP_MECHANIC_MONSTER_NAME",VLOOKUP(AE443,'LibSets constants'!$I$4:$L$1000,3,FALSE),""),"")</f>
        <v/>
      </c>
      <c r="AG443" s="44" t="str">
        <f>IF(AE443&lt;&gt;"",IF(AE443&lt;&gt;"LIBSETS_DROP_MECHANIC_MONSTER_NAME",VLOOKUP(AE443,'LibSets constants'!$I$4:$L$1000,4,FALSE),""),"")</f>
        <v/>
      </c>
      <c r="AH443" s="3" t="str">
        <f>IF(G443&lt;&gt;"LIBSETS_SETTYPE_BATTLEGROUND",IF(G443&lt;&gt;"LIBSETS_SETTYPE_SPECIAL",IF(AI443&lt;&gt;"",VLOOKUP(AI443,'ESO zone constants'!$D$2:$H$4950,5,FALSE),""),""),"")</f>
        <v/>
      </c>
      <c r="AJ443" s="45"/>
      <c r="AK443" s="44" t="str">
        <f>IF(AJ443&lt;&gt;"",IF(AJ443&lt;&gt;"LIBSETS_DROP_MECHANIC_MONSTER_NAME",VLOOKUP(AJ443,'LibSets constants'!$I$4:$L$1000,3,FALSE),""),"")</f>
        <v/>
      </c>
      <c r="AL443" s="44" t="str">
        <f>IF(AJ443&lt;&gt;"",IF(AJ443&lt;&gt;"LIBSETS_DROP_MECHANIC_MONSTER_NAME",VLOOKUP(AJ443,'LibSets constants'!$I$4:$L$1000,4,FALSE),""),"")</f>
        <v/>
      </c>
      <c r="AM443" s="3" t="str">
        <f>IF(G443&lt;&gt;"LIBSETS_SETTYPE_BATTLEGROUND",IF(G443&lt;&gt;"LIBSETS_SETTYPE_SPECIAL",IF(AN443&lt;&gt;"",VLOOKUP(AN443,'ESO zone constants'!$D$2:$H$4950,5,FALSE),""),""),"")</f>
        <v/>
      </c>
      <c r="AO443" s="45"/>
      <c r="AP443" s="44" t="str">
        <f>IF(AO443&lt;&gt;"",IF(AO443&lt;&gt;"LIBSETS_DROP_MECHANIC_MONSTER_NAME",VLOOKUP(AO443,'LibSets constants'!$I$4:$L$1000,3,FALSE),""),"")</f>
        <v/>
      </c>
      <c r="AQ443" s="44" t="str">
        <f>IF(AO443&lt;&gt;"",IF(AO443&lt;&gt;"LIBSETS_DROP_MECHANIC_MONSTER_NAME",VLOOKUP(AO443,'LibSets constants'!$I$4:$L$1000,4,FALSE),""),"")</f>
        <v/>
      </c>
      <c r="AR443" s="3" t="str">
        <f>IF(G443&lt;&gt;"LIBSETS_SETTYPE_BATTLEGROUND",IF(G443&lt;&gt;"LIBSETS_SETTYPE_SPECIAL",IF(AS443&lt;&gt;"",VLOOKUP(AS443,'ESO zone constants'!$D$2:$H$4950,5,FALSE),""),""),"")</f>
        <v/>
      </c>
      <c r="AT443" s="45"/>
      <c r="AU443" s="44" t="str">
        <f>IF(AT443&lt;&gt;"",IF(AT443&lt;&gt;"LIBSETS_DROP_MECHANIC_MONSTER_NAME",VLOOKUP(AT443,'LibSets constants'!$I$4:$L$1000,3,FALSE),""),"")</f>
        <v/>
      </c>
      <c r="AV443" s="44" t="str">
        <f>IF(AT443&lt;&gt;"",IF(AT443&lt;&gt;"LIBSETS_DROP_MECHANIC_MONSTER_NAME",VLOOKUP(AT443,'LibSets constants'!$I$4:$L$1000,4,FALSE),""),"")</f>
        <v/>
      </c>
      <c r="AW443" s="21" t="str">
        <f t="shared" si="37"/>
        <v>--[???] = {wayshrines={-1,-1,-1,}, dlcId=DLC_BASE_GAME</v>
      </c>
      <c r="AX443" s="21" t="str">
        <f t="shared" si="38"/>
        <v>, zoneIds={635}, veteran=false</v>
      </c>
      <c r="AY443" s="21" t="str">
        <f t="shared" si="39"/>
        <v>, setType=LIBSETS_SETTYPE_ARENA</v>
      </c>
      <c r="AZ443" s="21" t="str">
        <f t="shared" si="40"/>
        <v>, dropMechanic={LIBSETS_DROP_MECHANIC_ARENA_STAGE_CHEST}},</v>
      </c>
      <c r="BA443" s="21" t="str">
        <f t="shared" si="41"/>
        <v xml:space="preserve"> --The Master's Lightning Staff / Blitzstab des Meisters   [Dragonstar Arena]</v>
      </c>
    </row>
    <row r="444" spans="1:53" x14ac:dyDescent="0.25">
      <c r="A444" s="5" t="s">
        <v>1446</v>
      </c>
      <c r="B444" t="s">
        <v>1494</v>
      </c>
      <c r="C444" t="s">
        <v>1495</v>
      </c>
      <c r="D444" s="3" t="str">
        <f t="shared" si="36"/>
        <v>???</v>
      </c>
      <c r="E444" s="62" t="s">
        <v>1835</v>
      </c>
      <c r="F444" t="s">
        <v>1490</v>
      </c>
      <c r="G444" s="8" t="s">
        <v>1647</v>
      </c>
      <c r="I444" t="s">
        <v>97</v>
      </c>
      <c r="J444" t="s">
        <v>97</v>
      </c>
      <c r="K444">
        <v>-1</v>
      </c>
      <c r="L444">
        <v>-1</v>
      </c>
      <c r="M444">
        <v>-1</v>
      </c>
      <c r="N444">
        <v>0</v>
      </c>
      <c r="O444" s="70" t="s">
        <v>447</v>
      </c>
      <c r="P444" s="3">
        <f>IF(AND(G444&lt;&gt;"LIBSETS_SETTYPE_BATTLEGROUND",G444&lt;&gt;"LIBSETS_SETTYPE_SPECIAL",G444&lt;&gt;"LIBSETS_SETTYPE_MYTHIC"), IF(Q444&lt;&gt;"",VLOOKUP(Q444,'ESO zone constants'!$D$2:$H$4950,5,FALSE),""),"")</f>
        <v>635</v>
      </c>
      <c r="Q444" t="str">
        <f>IF(OR(K444="",K444&lt;=0,ISERROR(K444)),IF(AND(O444&lt;&gt;"",NOT(ISERROR(O444))),O444, ""),VLOOKUP(K444,'ESO wayshrine node constants'!$A$3:$D$10003,4,FALSE))</f>
        <v>Dragonstar Arena</v>
      </c>
      <c r="S444" s="19" t="str">
        <f>IF(AND(R444&lt;&gt;"",NOT(ISERROR(R444))),R444,IF(P444&lt;&gt;"",IF(NOT(ISERROR(VLOOKUP(P444,'ESO Dungeon constants'!$D$3:$H$9999,5,FALSE))),VLOOKUP(P444,'ESO Dungeon constants'!$D$3:$I$9999,6,FALSE),VLOOKUP(P444,'ESO zone constants'!$H$2:$K$9984,4,FALSE)),""))</f>
        <v>DLC_BASE_GAME</v>
      </c>
      <c r="T444" s="3" t="str">
        <f>IF(S444&lt;&gt;"",VLOOKUP(S444,'LibSets constants'!$B$4:$C$1000,2,FALSE),"")</f>
        <v>Included in base game</v>
      </c>
      <c r="U444" s="33" t="s">
        <v>1738</v>
      </c>
      <c r="V444" s="41" t="str">
        <f>IF(U444&lt;&gt;"",IF(U444&lt;&gt;"LIBSETS_DROP_MECHANIC_MONSTER_NAME",VLOOKUP(U444,'LibSets constants'!$I$4:$L$1000,3,FALSE),""),"")</f>
        <v>Arena stage chest</v>
      </c>
      <c r="W444" s="44" t="str">
        <f>IF(U444&lt;&gt;"",IF(U444&lt;&gt;"LIBSETS_DROP_MECHANIC_MONSTER_NAME",VLOOKUP(U444,'LibSets constants'!$I$4:$L$1000,4,FALSE),""),"")</f>
        <v>Arena-Phasen Schatztruhe</v>
      </c>
      <c r="X444" s="3" t="str">
        <f>IF(G444&lt;&gt;"LIBSETS_SETTYPE_BATTLEGROUND",IF(G444&lt;&gt;"LIBSETS_SETTYPE_SPECIAL",IF(Y444&lt;&gt;"",VLOOKUP(Y444,'ESO zone constants'!$D$2:$H$4950,5,FALSE),""),""),"")</f>
        <v/>
      </c>
      <c r="Z444" s="45"/>
      <c r="AA444" s="44" t="str">
        <f>IF(Z444&lt;&gt;"",IF(Z444&lt;&gt;"LIBSETS_DROP_MECHANIC_MONSTER_NAME",VLOOKUP(Z444,'LibSets constants'!$I$4:$L$1000,3,FALSE),""),"")</f>
        <v/>
      </c>
      <c r="AB444" s="44" t="str">
        <f>IF(Z444&lt;&gt;"",IF(Z444&lt;&gt;"LIBSETS_DROP_MECHANIC_MONSTER_NAME",VLOOKUP(Z444,'LibSets constants'!$I$4:$L$1000,4,FALSE),""),"")</f>
        <v/>
      </c>
      <c r="AC444" s="3" t="str">
        <f>IF(G444&lt;&gt;"LIBSETS_SETTYPE_BATTLEGROUND",IF(G444&lt;&gt;"LIBSETS_SETTYPE_SPECIAL",IF(AD444&lt;&gt;"",VLOOKUP(AD444,'ESO zone constants'!$D$2:$H$4950,5,FALSE),""),""),"")</f>
        <v/>
      </c>
      <c r="AE444" s="45"/>
      <c r="AF444" s="44" t="str">
        <f>IF(AE444&lt;&gt;"",IF(AE444&lt;&gt;"LIBSETS_DROP_MECHANIC_MONSTER_NAME",VLOOKUP(AE444,'LibSets constants'!$I$4:$L$1000,3,FALSE),""),"")</f>
        <v/>
      </c>
      <c r="AG444" s="44" t="str">
        <f>IF(AE444&lt;&gt;"",IF(AE444&lt;&gt;"LIBSETS_DROP_MECHANIC_MONSTER_NAME",VLOOKUP(AE444,'LibSets constants'!$I$4:$L$1000,4,FALSE),""),"")</f>
        <v/>
      </c>
      <c r="AH444" s="3" t="str">
        <f>IF(G444&lt;&gt;"LIBSETS_SETTYPE_BATTLEGROUND",IF(G444&lt;&gt;"LIBSETS_SETTYPE_SPECIAL",IF(AI444&lt;&gt;"",VLOOKUP(AI444,'ESO zone constants'!$D$2:$H$4950,5,FALSE),""),""),"")</f>
        <v/>
      </c>
      <c r="AJ444" s="45"/>
      <c r="AK444" s="44" t="str">
        <f>IF(AJ444&lt;&gt;"",IF(AJ444&lt;&gt;"LIBSETS_DROP_MECHANIC_MONSTER_NAME",VLOOKUP(AJ444,'LibSets constants'!$I$4:$L$1000,3,FALSE),""),"")</f>
        <v/>
      </c>
      <c r="AL444" s="44" t="str">
        <f>IF(AJ444&lt;&gt;"",IF(AJ444&lt;&gt;"LIBSETS_DROP_MECHANIC_MONSTER_NAME",VLOOKUP(AJ444,'LibSets constants'!$I$4:$L$1000,4,FALSE),""),"")</f>
        <v/>
      </c>
      <c r="AM444" s="3" t="str">
        <f>IF(G444&lt;&gt;"LIBSETS_SETTYPE_BATTLEGROUND",IF(G444&lt;&gt;"LIBSETS_SETTYPE_SPECIAL",IF(AN444&lt;&gt;"",VLOOKUP(AN444,'ESO zone constants'!$D$2:$H$4950,5,FALSE),""),""),"")</f>
        <v/>
      </c>
      <c r="AO444" s="45"/>
      <c r="AP444" s="44" t="str">
        <f>IF(AO444&lt;&gt;"",IF(AO444&lt;&gt;"LIBSETS_DROP_MECHANIC_MONSTER_NAME",VLOOKUP(AO444,'LibSets constants'!$I$4:$L$1000,3,FALSE),""),"")</f>
        <v/>
      </c>
      <c r="AQ444" s="44" t="str">
        <f>IF(AO444&lt;&gt;"",IF(AO444&lt;&gt;"LIBSETS_DROP_MECHANIC_MONSTER_NAME",VLOOKUP(AO444,'LibSets constants'!$I$4:$L$1000,4,FALSE),""),"")</f>
        <v/>
      </c>
      <c r="AR444" s="3" t="str">
        <f>IF(G444&lt;&gt;"LIBSETS_SETTYPE_BATTLEGROUND",IF(G444&lt;&gt;"LIBSETS_SETTYPE_SPECIAL",IF(AS444&lt;&gt;"",VLOOKUP(AS444,'ESO zone constants'!$D$2:$H$4950,5,FALSE),""),""),"")</f>
        <v/>
      </c>
      <c r="AT444" s="45"/>
      <c r="AU444" s="44" t="str">
        <f>IF(AT444&lt;&gt;"",IF(AT444&lt;&gt;"LIBSETS_DROP_MECHANIC_MONSTER_NAME",VLOOKUP(AT444,'LibSets constants'!$I$4:$L$1000,3,FALSE),""),"")</f>
        <v/>
      </c>
      <c r="AV444" s="44" t="str">
        <f>IF(AT444&lt;&gt;"",IF(AT444&lt;&gt;"LIBSETS_DROP_MECHANIC_MONSTER_NAME",VLOOKUP(AT444,'LibSets constants'!$I$4:$L$1000,4,FALSE),""),"")</f>
        <v/>
      </c>
      <c r="AW444" s="21" t="str">
        <f t="shared" si="37"/>
        <v>--[???] = {wayshrines={-1,-1,-1,}, dlcId=DLC_BASE_GAME</v>
      </c>
      <c r="AX444" s="21" t="str">
        <f t="shared" si="38"/>
        <v>, zoneIds={635}, veteran=false</v>
      </c>
      <c r="AY444" s="21" t="str">
        <f t="shared" si="39"/>
        <v>, setType=LIBSETS_SETTYPE_ARENA</v>
      </c>
      <c r="AZ444" s="21" t="str">
        <f t="shared" si="40"/>
        <v>, dropMechanic={LIBSETS_DROP_MECHANIC_ARENA_STAGE_CHEST}},</v>
      </c>
      <c r="BA444" s="21" t="str">
        <f t="shared" si="41"/>
        <v xml:space="preserve"> --The Master's Mace / Keule des Meisters   [Dragonstar Arena]</v>
      </c>
    </row>
    <row r="445" spans="1:53" x14ac:dyDescent="0.25">
      <c r="A445" s="5" t="s">
        <v>1446</v>
      </c>
      <c r="B445" t="s">
        <v>1501</v>
      </c>
      <c r="C445" t="s">
        <v>1503</v>
      </c>
      <c r="D445" s="3" t="str">
        <f t="shared" si="36"/>
        <v>???</v>
      </c>
      <c r="E445" s="62" t="s">
        <v>1835</v>
      </c>
      <c r="F445" t="s">
        <v>1490</v>
      </c>
      <c r="G445" s="8" t="s">
        <v>1647</v>
      </c>
      <c r="H445" s="43"/>
      <c r="I445" t="s">
        <v>97</v>
      </c>
      <c r="J445" t="s">
        <v>97</v>
      </c>
      <c r="K445">
        <v>-1</v>
      </c>
      <c r="L445">
        <v>-1</v>
      </c>
      <c r="M445">
        <v>-1</v>
      </c>
      <c r="N445">
        <v>0</v>
      </c>
      <c r="O445" s="70" t="s">
        <v>447</v>
      </c>
      <c r="P445" s="3">
        <f>IF(AND(G445&lt;&gt;"LIBSETS_SETTYPE_BATTLEGROUND",G445&lt;&gt;"LIBSETS_SETTYPE_SPECIAL",G445&lt;&gt;"LIBSETS_SETTYPE_MYTHIC"), IF(Q445&lt;&gt;"",VLOOKUP(Q445,'ESO zone constants'!$D$2:$H$4950,5,FALSE),""),"")</f>
        <v>635</v>
      </c>
      <c r="Q445" t="str">
        <f>IF(OR(K445="",K445&lt;=0,ISERROR(K445)),IF(AND(O445&lt;&gt;"",NOT(ISERROR(O445))),O445, ""),VLOOKUP(K445,'ESO wayshrine node constants'!$A$3:$D$10003,4,FALSE))</f>
        <v>Dragonstar Arena</v>
      </c>
      <c r="S445" s="19" t="str">
        <f>IF(AND(R445&lt;&gt;"",NOT(ISERROR(R445))),R445,IF(P445&lt;&gt;"",IF(NOT(ISERROR(VLOOKUP(P445,'ESO Dungeon constants'!$D$3:$H$9999,5,FALSE))),VLOOKUP(P445,'ESO Dungeon constants'!$D$3:$I$9999,6,FALSE),VLOOKUP(P445,'ESO zone constants'!$H$2:$K$9984,4,FALSE)),""))</f>
        <v>DLC_BASE_GAME</v>
      </c>
      <c r="T445" s="3" t="str">
        <f>IF(S445&lt;&gt;"",VLOOKUP(S445,'LibSets constants'!$B$4:$C$1000,2,FALSE),"")</f>
        <v>Included in base game</v>
      </c>
      <c r="U445" s="33" t="s">
        <v>1738</v>
      </c>
      <c r="V445" s="41" t="str">
        <f>IF(U445&lt;&gt;"",IF(U445&lt;&gt;"LIBSETS_DROP_MECHANIC_MONSTER_NAME",VLOOKUP(U445,'LibSets constants'!$I$4:$L$1000,3,FALSE),""),"")</f>
        <v>Arena stage chest</v>
      </c>
      <c r="W445" s="44" t="str">
        <f>IF(U445&lt;&gt;"",IF(U445&lt;&gt;"LIBSETS_DROP_MECHANIC_MONSTER_NAME",VLOOKUP(U445,'LibSets constants'!$I$4:$L$1000,4,FALSE),""),"")</f>
        <v>Arena-Phasen Schatztruhe</v>
      </c>
      <c r="X445" s="3" t="str">
        <f>IF(G445&lt;&gt;"LIBSETS_SETTYPE_BATTLEGROUND",IF(G445&lt;&gt;"LIBSETS_SETTYPE_SPECIAL",IF(Y445&lt;&gt;"",VLOOKUP(Y445,'ESO zone constants'!$D$2:$H$4950,5,FALSE),""),""),"")</f>
        <v/>
      </c>
      <c r="Z445" s="45"/>
      <c r="AA445" s="44" t="str">
        <f>IF(Z445&lt;&gt;"",IF(Z445&lt;&gt;"LIBSETS_DROP_MECHANIC_MONSTER_NAME",VLOOKUP(Z445,'LibSets constants'!$I$4:$L$1000,3,FALSE),""),"")</f>
        <v/>
      </c>
      <c r="AB445" s="44" t="str">
        <f>IF(Z445&lt;&gt;"",IF(Z445&lt;&gt;"LIBSETS_DROP_MECHANIC_MONSTER_NAME",VLOOKUP(Z445,'LibSets constants'!$I$4:$L$1000,4,FALSE),""),"")</f>
        <v/>
      </c>
      <c r="AC445" s="3" t="str">
        <f>IF(G445&lt;&gt;"LIBSETS_SETTYPE_BATTLEGROUND",IF(G445&lt;&gt;"LIBSETS_SETTYPE_SPECIAL",IF(AD445&lt;&gt;"",VLOOKUP(AD445,'ESO zone constants'!$D$2:$H$4950,5,FALSE),""),""),"")</f>
        <v/>
      </c>
      <c r="AE445" s="45"/>
      <c r="AF445" s="44" t="str">
        <f>IF(AE445&lt;&gt;"",IF(AE445&lt;&gt;"LIBSETS_DROP_MECHANIC_MONSTER_NAME",VLOOKUP(AE445,'LibSets constants'!$I$4:$L$1000,3,FALSE),""),"")</f>
        <v/>
      </c>
      <c r="AG445" s="44" t="str">
        <f>IF(AE445&lt;&gt;"",IF(AE445&lt;&gt;"LIBSETS_DROP_MECHANIC_MONSTER_NAME",VLOOKUP(AE445,'LibSets constants'!$I$4:$L$1000,4,FALSE),""),"")</f>
        <v/>
      </c>
      <c r="AH445" s="3" t="str">
        <f>IF(G445&lt;&gt;"LIBSETS_SETTYPE_BATTLEGROUND",IF(G445&lt;&gt;"LIBSETS_SETTYPE_SPECIAL",IF(AI445&lt;&gt;"",VLOOKUP(AI445,'ESO zone constants'!$D$2:$H$4950,5,FALSE),""),""),"")</f>
        <v/>
      </c>
      <c r="AJ445" s="45"/>
      <c r="AK445" s="44" t="str">
        <f>IF(AJ445&lt;&gt;"",IF(AJ445&lt;&gt;"LIBSETS_DROP_MECHANIC_MONSTER_NAME",VLOOKUP(AJ445,'LibSets constants'!$I$4:$L$1000,3,FALSE),""),"")</f>
        <v/>
      </c>
      <c r="AL445" s="44" t="str">
        <f>IF(AJ445&lt;&gt;"",IF(AJ445&lt;&gt;"LIBSETS_DROP_MECHANIC_MONSTER_NAME",VLOOKUP(AJ445,'LibSets constants'!$I$4:$L$1000,4,FALSE),""),"")</f>
        <v/>
      </c>
      <c r="AM445" s="3" t="str">
        <f>IF(G445&lt;&gt;"LIBSETS_SETTYPE_BATTLEGROUND",IF(G445&lt;&gt;"LIBSETS_SETTYPE_SPECIAL",IF(AN445&lt;&gt;"",VLOOKUP(AN445,'ESO zone constants'!$D$2:$H$4950,5,FALSE),""),""),"")</f>
        <v/>
      </c>
      <c r="AO445" s="45"/>
      <c r="AP445" s="44" t="str">
        <f>IF(AO445&lt;&gt;"",IF(AO445&lt;&gt;"LIBSETS_DROP_MECHANIC_MONSTER_NAME",VLOOKUP(AO445,'LibSets constants'!$I$4:$L$1000,3,FALSE),""),"")</f>
        <v/>
      </c>
      <c r="AQ445" s="44" t="str">
        <f>IF(AO445&lt;&gt;"",IF(AO445&lt;&gt;"LIBSETS_DROP_MECHANIC_MONSTER_NAME",VLOOKUP(AO445,'LibSets constants'!$I$4:$L$1000,4,FALSE),""),"")</f>
        <v/>
      </c>
      <c r="AR445" s="3" t="str">
        <f>IF(G445&lt;&gt;"LIBSETS_SETTYPE_BATTLEGROUND",IF(G445&lt;&gt;"LIBSETS_SETTYPE_SPECIAL",IF(AS445&lt;&gt;"",VLOOKUP(AS445,'ESO zone constants'!$D$2:$H$4950,5,FALSE),""),""),"")</f>
        <v/>
      </c>
      <c r="AT445" s="45"/>
      <c r="AU445" s="44" t="str">
        <f>IF(AT445&lt;&gt;"",IF(AT445&lt;&gt;"LIBSETS_DROP_MECHANIC_MONSTER_NAME",VLOOKUP(AT445,'LibSets constants'!$I$4:$L$1000,3,FALSE),""),"")</f>
        <v/>
      </c>
      <c r="AV445" s="44" t="str">
        <f>IF(AT445&lt;&gt;"",IF(AT445&lt;&gt;"LIBSETS_DROP_MECHANIC_MONSTER_NAME",VLOOKUP(AT445,'LibSets constants'!$I$4:$L$1000,4,FALSE),""),"")</f>
        <v/>
      </c>
      <c r="AW445" s="21" t="str">
        <f t="shared" si="37"/>
        <v>--[???] = {wayshrines={-1,-1,-1,}, dlcId=DLC_BASE_GAME</v>
      </c>
      <c r="AX445" s="21" t="str">
        <f t="shared" si="38"/>
        <v>, zoneIds={635}, veteran=false</v>
      </c>
      <c r="AY445" s="21" t="str">
        <f t="shared" si="39"/>
        <v>, setType=LIBSETS_SETTYPE_ARENA</v>
      </c>
      <c r="AZ445" s="21" t="str">
        <f t="shared" si="40"/>
        <v>, dropMechanic={LIBSETS_DROP_MECHANIC_ARENA_STAGE_CHEST}},</v>
      </c>
      <c r="BA445" s="21" t="str">
        <f t="shared" si="41"/>
        <v xml:space="preserve"> --The Master's Maul / Streitkolben des Meisters   [Dragonstar Arena]</v>
      </c>
    </row>
    <row r="446" spans="1:53" x14ac:dyDescent="0.25">
      <c r="A446" s="5" t="s">
        <v>1446</v>
      </c>
      <c r="B446" t="s">
        <v>1477</v>
      </c>
      <c r="C446" t="s">
        <v>1478</v>
      </c>
      <c r="D446" s="3" t="str">
        <f t="shared" si="36"/>
        <v>???</v>
      </c>
      <c r="E446" s="62" t="s">
        <v>1835</v>
      </c>
      <c r="F446" t="s">
        <v>1490</v>
      </c>
      <c r="G446" s="8" t="s">
        <v>1647</v>
      </c>
      <c r="I446" t="s">
        <v>97</v>
      </c>
      <c r="J446" t="s">
        <v>97</v>
      </c>
      <c r="K446">
        <v>-1</v>
      </c>
      <c r="L446">
        <v>-1</v>
      </c>
      <c r="M446">
        <v>-1</v>
      </c>
      <c r="N446" s="43">
        <v>0</v>
      </c>
      <c r="O446" s="70" t="s">
        <v>447</v>
      </c>
      <c r="P446" s="3">
        <f>IF(AND(G446&lt;&gt;"LIBSETS_SETTYPE_BATTLEGROUND",G446&lt;&gt;"LIBSETS_SETTYPE_SPECIAL",G446&lt;&gt;"LIBSETS_SETTYPE_MYTHIC"), IF(Q446&lt;&gt;"",VLOOKUP(Q446,'ESO zone constants'!$D$2:$H$4950,5,FALSE),""),"")</f>
        <v>635</v>
      </c>
      <c r="Q446" t="str">
        <f>IF(OR(K446="",K446&lt;=0,ISERROR(K446)),IF(AND(O446&lt;&gt;"",NOT(ISERROR(O446))),O446, ""),VLOOKUP(K446,'ESO wayshrine node constants'!$A$3:$D$10003,4,FALSE))</f>
        <v>Dragonstar Arena</v>
      </c>
      <c r="S446" s="19" t="str">
        <f>IF(AND(R446&lt;&gt;"",NOT(ISERROR(R446))),R446,IF(P446&lt;&gt;"",IF(NOT(ISERROR(VLOOKUP(P446,'ESO Dungeon constants'!$D$3:$H$9999,5,FALSE))),VLOOKUP(P446,'ESO Dungeon constants'!$D$3:$I$9999,6,FALSE),VLOOKUP(P446,'ESO zone constants'!$H$2:$K$9984,4,FALSE)),""))</f>
        <v>DLC_BASE_GAME</v>
      </c>
      <c r="T446" s="3" t="str">
        <f>IF(S446&lt;&gt;"",VLOOKUP(S446,'LibSets constants'!$B$4:$C$1000,2,FALSE),"")</f>
        <v>Included in base game</v>
      </c>
      <c r="U446" s="33" t="s">
        <v>1738</v>
      </c>
      <c r="V446" s="41" t="str">
        <f>IF(U446&lt;&gt;"",IF(U446&lt;&gt;"LIBSETS_DROP_MECHANIC_MONSTER_NAME",VLOOKUP(U446,'LibSets constants'!$I$4:$L$1000,3,FALSE),""),"")</f>
        <v>Arena stage chest</v>
      </c>
      <c r="W446" s="44" t="str">
        <f>IF(U446&lt;&gt;"",IF(U446&lt;&gt;"LIBSETS_DROP_MECHANIC_MONSTER_NAME",VLOOKUP(U446,'LibSets constants'!$I$4:$L$1000,4,FALSE),""),"")</f>
        <v>Arena-Phasen Schatztruhe</v>
      </c>
      <c r="X446" s="3" t="str">
        <f>IF(G446&lt;&gt;"LIBSETS_SETTYPE_BATTLEGROUND",IF(G446&lt;&gt;"LIBSETS_SETTYPE_SPECIAL",IF(Y446&lt;&gt;"",VLOOKUP(Y446,'ESO zone constants'!$D$2:$H$4950,5,FALSE),""),""),"")</f>
        <v/>
      </c>
      <c r="Z446" s="45"/>
      <c r="AA446" s="44" t="str">
        <f>IF(Z446&lt;&gt;"",IF(Z446&lt;&gt;"LIBSETS_DROP_MECHANIC_MONSTER_NAME",VLOOKUP(Z446,'LibSets constants'!$I$4:$L$1000,3,FALSE),""),"")</f>
        <v/>
      </c>
      <c r="AB446" s="44" t="str">
        <f>IF(Z446&lt;&gt;"",IF(Z446&lt;&gt;"LIBSETS_DROP_MECHANIC_MONSTER_NAME",VLOOKUP(Z446,'LibSets constants'!$I$4:$L$1000,4,FALSE),""),"")</f>
        <v/>
      </c>
      <c r="AC446" s="3" t="str">
        <f>IF(G446&lt;&gt;"LIBSETS_SETTYPE_BATTLEGROUND",IF(G446&lt;&gt;"LIBSETS_SETTYPE_SPECIAL",IF(AD446&lt;&gt;"",VLOOKUP(AD446,'ESO zone constants'!$D$2:$H$4950,5,FALSE),""),""),"")</f>
        <v/>
      </c>
      <c r="AE446" s="45"/>
      <c r="AF446" s="44" t="str">
        <f>IF(AE446&lt;&gt;"",IF(AE446&lt;&gt;"LIBSETS_DROP_MECHANIC_MONSTER_NAME",VLOOKUP(AE446,'LibSets constants'!$I$4:$L$1000,3,FALSE),""),"")</f>
        <v/>
      </c>
      <c r="AG446" s="44" t="str">
        <f>IF(AE446&lt;&gt;"",IF(AE446&lt;&gt;"LIBSETS_DROP_MECHANIC_MONSTER_NAME",VLOOKUP(AE446,'LibSets constants'!$I$4:$L$1000,4,FALSE),""),"")</f>
        <v/>
      </c>
      <c r="AH446" s="3" t="str">
        <f>IF(G446&lt;&gt;"LIBSETS_SETTYPE_BATTLEGROUND",IF(G446&lt;&gt;"LIBSETS_SETTYPE_SPECIAL",IF(AI446&lt;&gt;"",VLOOKUP(AI446,'ESO zone constants'!$D$2:$H$4950,5,FALSE),""),""),"")</f>
        <v/>
      </c>
      <c r="AJ446" s="45"/>
      <c r="AK446" s="44" t="str">
        <f>IF(AJ446&lt;&gt;"",IF(AJ446&lt;&gt;"LIBSETS_DROP_MECHANIC_MONSTER_NAME",VLOOKUP(AJ446,'LibSets constants'!$I$4:$L$1000,3,FALSE),""),"")</f>
        <v/>
      </c>
      <c r="AL446" s="44" t="str">
        <f>IF(AJ446&lt;&gt;"",IF(AJ446&lt;&gt;"LIBSETS_DROP_MECHANIC_MONSTER_NAME",VLOOKUP(AJ446,'LibSets constants'!$I$4:$L$1000,4,FALSE),""),"")</f>
        <v/>
      </c>
      <c r="AM446" s="3" t="str">
        <f>IF(G446&lt;&gt;"LIBSETS_SETTYPE_BATTLEGROUND",IF(G446&lt;&gt;"LIBSETS_SETTYPE_SPECIAL",IF(AN446&lt;&gt;"",VLOOKUP(AN446,'ESO zone constants'!$D$2:$H$4950,5,FALSE),""),""),"")</f>
        <v/>
      </c>
      <c r="AO446" s="45"/>
      <c r="AP446" s="44" t="str">
        <f>IF(AO446&lt;&gt;"",IF(AO446&lt;&gt;"LIBSETS_DROP_MECHANIC_MONSTER_NAME",VLOOKUP(AO446,'LibSets constants'!$I$4:$L$1000,3,FALSE),""),"")</f>
        <v/>
      </c>
      <c r="AQ446" s="44" t="str">
        <f>IF(AO446&lt;&gt;"",IF(AO446&lt;&gt;"LIBSETS_DROP_MECHANIC_MONSTER_NAME",VLOOKUP(AO446,'LibSets constants'!$I$4:$L$1000,4,FALSE),""),"")</f>
        <v/>
      </c>
      <c r="AR446" s="3" t="str">
        <f>IF(G446&lt;&gt;"LIBSETS_SETTYPE_BATTLEGROUND",IF(G446&lt;&gt;"LIBSETS_SETTYPE_SPECIAL",IF(AS446&lt;&gt;"",VLOOKUP(AS446,'ESO zone constants'!$D$2:$H$4950,5,FALSE),""),""),"")</f>
        <v/>
      </c>
      <c r="AT446" s="45"/>
      <c r="AU446" s="44" t="str">
        <f>IF(AT446&lt;&gt;"",IF(AT446&lt;&gt;"LIBSETS_DROP_MECHANIC_MONSTER_NAME",VLOOKUP(AT446,'LibSets constants'!$I$4:$L$1000,3,FALSE),""),"")</f>
        <v/>
      </c>
      <c r="AV446" s="44" t="str">
        <f>IF(AT446&lt;&gt;"",IF(AT446&lt;&gt;"LIBSETS_DROP_MECHANIC_MONSTER_NAME",VLOOKUP(AT446,'LibSets constants'!$I$4:$L$1000,4,FALSE),""),"")</f>
        <v/>
      </c>
      <c r="AW446" s="21" t="str">
        <f t="shared" si="37"/>
        <v>--[???] = {wayshrines={-1,-1,-1,}, dlcId=DLC_BASE_GAME</v>
      </c>
      <c r="AX446" s="21" t="str">
        <f t="shared" si="38"/>
        <v>, zoneIds={635}, veteran=false</v>
      </c>
      <c r="AY446" s="21" t="str">
        <f t="shared" si="39"/>
        <v>, setType=LIBSETS_SETTYPE_ARENA</v>
      </c>
      <c r="AZ446" s="21" t="str">
        <f t="shared" si="40"/>
        <v>, dropMechanic={LIBSETS_DROP_MECHANIC_ARENA_STAGE_CHEST}},</v>
      </c>
      <c r="BA446" s="21" t="str">
        <f t="shared" si="41"/>
        <v xml:space="preserve"> --The Master's Restoration Staff / Heilungsstab des Meisters   [Dragonstar Arena]</v>
      </c>
    </row>
    <row r="447" spans="1:53" x14ac:dyDescent="0.25">
      <c r="A447" s="5" t="s">
        <v>1446</v>
      </c>
      <c r="B447" t="s">
        <v>1496</v>
      </c>
      <c r="C447" t="s">
        <v>1497</v>
      </c>
      <c r="D447" s="3" t="str">
        <f t="shared" si="36"/>
        <v>???</v>
      </c>
      <c r="E447" s="62" t="s">
        <v>1835</v>
      </c>
      <c r="F447" t="s">
        <v>1490</v>
      </c>
      <c r="G447" s="8" t="s">
        <v>1647</v>
      </c>
      <c r="I447" t="s">
        <v>97</v>
      </c>
      <c r="J447" t="s">
        <v>97</v>
      </c>
      <c r="K447">
        <v>-1</v>
      </c>
      <c r="L447">
        <v>-1</v>
      </c>
      <c r="M447">
        <v>-1</v>
      </c>
      <c r="N447" s="43">
        <v>0</v>
      </c>
      <c r="O447" s="70" t="s">
        <v>447</v>
      </c>
      <c r="P447" s="3">
        <f>IF(AND(G447&lt;&gt;"LIBSETS_SETTYPE_BATTLEGROUND",G447&lt;&gt;"LIBSETS_SETTYPE_SPECIAL",G447&lt;&gt;"LIBSETS_SETTYPE_MYTHIC"), IF(Q447&lt;&gt;"",VLOOKUP(Q447,'ESO zone constants'!$D$2:$H$4950,5,FALSE),""),"")</f>
        <v>635</v>
      </c>
      <c r="Q447" t="str">
        <f>IF(OR(K447="",K447&lt;=0,ISERROR(K447)),IF(AND(O447&lt;&gt;"",NOT(ISERROR(O447))),O447, ""),VLOOKUP(K447,'ESO wayshrine node constants'!$A$3:$D$10003,4,FALSE))</f>
        <v>Dragonstar Arena</v>
      </c>
      <c r="S447" s="19" t="str">
        <f>IF(AND(R447&lt;&gt;"",NOT(ISERROR(R447))),R447,IF(P447&lt;&gt;"",IF(NOT(ISERROR(VLOOKUP(P447,'ESO Dungeon constants'!$D$3:$H$9999,5,FALSE))),VLOOKUP(P447,'ESO Dungeon constants'!$D$3:$I$9999,6,FALSE),VLOOKUP(P447,'ESO zone constants'!$H$2:$K$9984,4,FALSE)),""))</f>
        <v>DLC_BASE_GAME</v>
      </c>
      <c r="T447" s="3" t="str">
        <f>IF(S447&lt;&gt;"",VLOOKUP(S447,'LibSets constants'!$B$4:$C$1000,2,FALSE),"")</f>
        <v>Included in base game</v>
      </c>
      <c r="U447" s="33" t="s">
        <v>1738</v>
      </c>
      <c r="V447" s="41" t="str">
        <f>IF(U447&lt;&gt;"",IF(U447&lt;&gt;"LIBSETS_DROP_MECHANIC_MONSTER_NAME",VLOOKUP(U447,'LibSets constants'!$I$4:$L$1000,3,FALSE),""),"")</f>
        <v>Arena stage chest</v>
      </c>
      <c r="W447" s="44" t="str">
        <f>IF(U447&lt;&gt;"",IF(U447&lt;&gt;"LIBSETS_DROP_MECHANIC_MONSTER_NAME",VLOOKUP(U447,'LibSets constants'!$I$4:$L$1000,4,FALSE),""),"")</f>
        <v>Arena-Phasen Schatztruhe</v>
      </c>
      <c r="X447" s="3" t="str">
        <f>IF(G447&lt;&gt;"LIBSETS_SETTYPE_BATTLEGROUND",IF(G447&lt;&gt;"LIBSETS_SETTYPE_SPECIAL",IF(Y447&lt;&gt;"",VLOOKUP(Y447,'ESO zone constants'!$D$2:$H$4950,5,FALSE),""),""),"")</f>
        <v/>
      </c>
      <c r="Z447" s="45"/>
      <c r="AA447" s="44" t="str">
        <f>IF(Z447&lt;&gt;"",IF(Z447&lt;&gt;"LIBSETS_DROP_MECHANIC_MONSTER_NAME",VLOOKUP(Z447,'LibSets constants'!$I$4:$L$1000,3,FALSE),""),"")</f>
        <v/>
      </c>
      <c r="AB447" s="44" t="str">
        <f>IF(Z447&lt;&gt;"",IF(Z447&lt;&gt;"LIBSETS_DROP_MECHANIC_MONSTER_NAME",VLOOKUP(Z447,'LibSets constants'!$I$4:$L$1000,4,FALSE),""),"")</f>
        <v/>
      </c>
      <c r="AC447" s="3" t="str">
        <f>IF(G447&lt;&gt;"LIBSETS_SETTYPE_BATTLEGROUND",IF(G447&lt;&gt;"LIBSETS_SETTYPE_SPECIAL",IF(AD447&lt;&gt;"",VLOOKUP(AD447,'ESO zone constants'!$D$2:$H$4950,5,FALSE),""),""),"")</f>
        <v/>
      </c>
      <c r="AE447" s="45"/>
      <c r="AF447" s="44" t="str">
        <f>IF(AE447&lt;&gt;"",IF(AE447&lt;&gt;"LIBSETS_DROP_MECHANIC_MONSTER_NAME",VLOOKUP(AE447,'LibSets constants'!$I$4:$L$1000,3,FALSE),""),"")</f>
        <v/>
      </c>
      <c r="AG447" s="44" t="str">
        <f>IF(AE447&lt;&gt;"",IF(AE447&lt;&gt;"LIBSETS_DROP_MECHANIC_MONSTER_NAME",VLOOKUP(AE447,'LibSets constants'!$I$4:$L$1000,4,FALSE),""),"")</f>
        <v/>
      </c>
      <c r="AH447" s="3" t="str">
        <f>IF(G447&lt;&gt;"LIBSETS_SETTYPE_BATTLEGROUND",IF(G447&lt;&gt;"LIBSETS_SETTYPE_SPECIAL",IF(AI447&lt;&gt;"",VLOOKUP(AI447,'ESO zone constants'!$D$2:$H$4950,5,FALSE),""),""),"")</f>
        <v/>
      </c>
      <c r="AJ447" s="45"/>
      <c r="AK447" s="44" t="str">
        <f>IF(AJ447&lt;&gt;"",IF(AJ447&lt;&gt;"LIBSETS_DROP_MECHANIC_MONSTER_NAME",VLOOKUP(AJ447,'LibSets constants'!$I$4:$L$1000,3,FALSE),""),"")</f>
        <v/>
      </c>
      <c r="AL447" s="44" t="str">
        <f>IF(AJ447&lt;&gt;"",IF(AJ447&lt;&gt;"LIBSETS_DROP_MECHANIC_MONSTER_NAME",VLOOKUP(AJ447,'LibSets constants'!$I$4:$L$1000,4,FALSE),""),"")</f>
        <v/>
      </c>
      <c r="AM447" s="3" t="str">
        <f>IF(G447&lt;&gt;"LIBSETS_SETTYPE_BATTLEGROUND",IF(G447&lt;&gt;"LIBSETS_SETTYPE_SPECIAL",IF(AN447&lt;&gt;"",VLOOKUP(AN447,'ESO zone constants'!$D$2:$H$4950,5,FALSE),""),""),"")</f>
        <v/>
      </c>
      <c r="AO447" s="45"/>
      <c r="AP447" s="44" t="str">
        <f>IF(AO447&lt;&gt;"",IF(AO447&lt;&gt;"LIBSETS_DROP_MECHANIC_MONSTER_NAME",VLOOKUP(AO447,'LibSets constants'!$I$4:$L$1000,3,FALSE),""),"")</f>
        <v/>
      </c>
      <c r="AQ447" s="44" t="str">
        <f>IF(AO447&lt;&gt;"",IF(AO447&lt;&gt;"LIBSETS_DROP_MECHANIC_MONSTER_NAME",VLOOKUP(AO447,'LibSets constants'!$I$4:$L$1000,4,FALSE),""),"")</f>
        <v/>
      </c>
      <c r="AR447" s="3" t="str">
        <f>IF(G447&lt;&gt;"LIBSETS_SETTYPE_BATTLEGROUND",IF(G447&lt;&gt;"LIBSETS_SETTYPE_SPECIAL",IF(AS447&lt;&gt;"",VLOOKUP(AS447,'ESO zone constants'!$D$2:$H$4950,5,FALSE),""),""),"")</f>
        <v/>
      </c>
      <c r="AT447" s="45"/>
      <c r="AU447" s="44" t="str">
        <f>IF(AT447&lt;&gt;"",IF(AT447&lt;&gt;"LIBSETS_DROP_MECHANIC_MONSTER_NAME",VLOOKUP(AT447,'LibSets constants'!$I$4:$L$1000,3,FALSE),""),"")</f>
        <v/>
      </c>
      <c r="AV447" s="44" t="str">
        <f>IF(AT447&lt;&gt;"",IF(AT447&lt;&gt;"LIBSETS_DROP_MECHANIC_MONSTER_NAME",VLOOKUP(AT447,'LibSets constants'!$I$4:$L$1000,4,FALSE),""),"")</f>
        <v/>
      </c>
      <c r="AW447" s="21" t="str">
        <f t="shared" si="37"/>
        <v>--[???] = {wayshrines={-1,-1,-1,}, dlcId=DLC_BASE_GAME</v>
      </c>
      <c r="AX447" s="21" t="str">
        <f t="shared" si="38"/>
        <v>, zoneIds={635}, veteran=false</v>
      </c>
      <c r="AY447" s="21" t="str">
        <f t="shared" si="39"/>
        <v>, setType=LIBSETS_SETTYPE_ARENA</v>
      </c>
      <c r="AZ447" s="21" t="str">
        <f t="shared" si="40"/>
        <v>, dropMechanic={LIBSETS_DROP_MECHANIC_ARENA_STAGE_CHEST}},</v>
      </c>
      <c r="BA447" s="21" t="str">
        <f t="shared" si="41"/>
        <v xml:space="preserve"> --The Master's Shield / Schild des Meisters   [Dragonstar Arena]</v>
      </c>
    </row>
    <row r="448" spans="1:53" x14ac:dyDescent="0.25">
      <c r="A448" s="47" t="s">
        <v>1446</v>
      </c>
      <c r="B448" t="s">
        <v>1483</v>
      </c>
      <c r="C448" t="s">
        <v>1484</v>
      </c>
      <c r="D448" s="3" t="str">
        <f t="shared" si="36"/>
        <v>???</v>
      </c>
      <c r="E448" s="62" t="s">
        <v>1835</v>
      </c>
      <c r="F448" t="s">
        <v>1490</v>
      </c>
      <c r="G448" s="8" t="s">
        <v>1647</v>
      </c>
      <c r="I448" t="s">
        <v>97</v>
      </c>
      <c r="J448" t="s">
        <v>97</v>
      </c>
      <c r="K448">
        <v>-1</v>
      </c>
      <c r="L448">
        <v>-1</v>
      </c>
      <c r="M448">
        <v>-1</v>
      </c>
      <c r="N448">
        <v>0</v>
      </c>
      <c r="O448" s="70" t="s">
        <v>447</v>
      </c>
      <c r="P448" s="3">
        <f>IF(AND(G448&lt;&gt;"LIBSETS_SETTYPE_BATTLEGROUND",G448&lt;&gt;"LIBSETS_SETTYPE_SPECIAL",G448&lt;&gt;"LIBSETS_SETTYPE_MYTHIC"), IF(Q448&lt;&gt;"",VLOOKUP(Q448,'ESO zone constants'!$D$2:$H$4950,5,FALSE),""),"")</f>
        <v>635</v>
      </c>
      <c r="Q448" t="str">
        <f>IF(OR(K448="",K448&lt;=0,ISERROR(K448)),IF(AND(O448&lt;&gt;"",NOT(ISERROR(O448))),O448, ""),VLOOKUP(K448,'ESO wayshrine node constants'!$A$3:$D$10003,4,FALSE))</f>
        <v>Dragonstar Arena</v>
      </c>
      <c r="S448" s="19" t="str">
        <f>IF(AND(R448&lt;&gt;"",NOT(ISERROR(R448))),R448,IF(P448&lt;&gt;"",IF(NOT(ISERROR(VLOOKUP(P448,'ESO Dungeon constants'!$D$3:$H$9999,5,FALSE))),VLOOKUP(P448,'ESO Dungeon constants'!$D$3:$I$9999,6,FALSE),VLOOKUP(P448,'ESO zone constants'!$H$2:$K$9984,4,FALSE)),""))</f>
        <v>DLC_BASE_GAME</v>
      </c>
      <c r="T448" s="3" t="str">
        <f>IF(S448&lt;&gt;"",VLOOKUP(S448,'LibSets constants'!$B$4:$C$1000,2,FALSE),"")</f>
        <v>Included in base game</v>
      </c>
      <c r="U448" s="33" t="s">
        <v>1738</v>
      </c>
      <c r="V448" s="41" t="str">
        <f>IF(U448&lt;&gt;"",IF(U448&lt;&gt;"LIBSETS_DROP_MECHANIC_MONSTER_NAME",VLOOKUP(U448,'LibSets constants'!$I$4:$L$1000,3,FALSE),""),"")</f>
        <v>Arena stage chest</v>
      </c>
      <c r="W448" s="44" t="str">
        <f>IF(U448&lt;&gt;"",IF(U448&lt;&gt;"LIBSETS_DROP_MECHANIC_MONSTER_NAME",VLOOKUP(U448,'LibSets constants'!$I$4:$L$1000,4,FALSE),""),"")</f>
        <v>Arena-Phasen Schatztruhe</v>
      </c>
      <c r="X448" s="3" t="str">
        <f>IF(G448&lt;&gt;"LIBSETS_SETTYPE_BATTLEGROUND",IF(G448&lt;&gt;"LIBSETS_SETTYPE_SPECIAL",IF(Y448&lt;&gt;"",VLOOKUP(Y448,'ESO zone constants'!$D$2:$H$4950,5,FALSE),""),""),"")</f>
        <v/>
      </c>
      <c r="Z448" s="45"/>
      <c r="AA448" s="44" t="str">
        <f>IF(Z448&lt;&gt;"",IF(Z448&lt;&gt;"LIBSETS_DROP_MECHANIC_MONSTER_NAME",VLOOKUP(Z448,'LibSets constants'!$I$4:$L$1000,3,FALSE),""),"")</f>
        <v/>
      </c>
      <c r="AB448" s="44" t="str">
        <f>IF(Z448&lt;&gt;"",IF(Z448&lt;&gt;"LIBSETS_DROP_MECHANIC_MONSTER_NAME",VLOOKUP(Z448,'LibSets constants'!$I$4:$L$1000,4,FALSE),""),"")</f>
        <v/>
      </c>
      <c r="AC448" s="3" t="str">
        <f>IF(G448&lt;&gt;"LIBSETS_SETTYPE_BATTLEGROUND",IF(G448&lt;&gt;"LIBSETS_SETTYPE_SPECIAL",IF(AD448&lt;&gt;"",VLOOKUP(AD448,'ESO zone constants'!$D$2:$H$4950,5,FALSE),""),""),"")</f>
        <v/>
      </c>
      <c r="AE448" s="45"/>
      <c r="AF448" s="44" t="str">
        <f>IF(AE448&lt;&gt;"",IF(AE448&lt;&gt;"LIBSETS_DROP_MECHANIC_MONSTER_NAME",VLOOKUP(AE448,'LibSets constants'!$I$4:$L$1000,3,FALSE),""),"")</f>
        <v/>
      </c>
      <c r="AG448" s="44" t="str">
        <f>IF(AE448&lt;&gt;"",IF(AE448&lt;&gt;"LIBSETS_DROP_MECHANIC_MONSTER_NAME",VLOOKUP(AE448,'LibSets constants'!$I$4:$L$1000,4,FALSE),""),"")</f>
        <v/>
      </c>
      <c r="AH448" s="3" t="str">
        <f>IF(G448&lt;&gt;"LIBSETS_SETTYPE_BATTLEGROUND",IF(G448&lt;&gt;"LIBSETS_SETTYPE_SPECIAL",IF(AI448&lt;&gt;"",VLOOKUP(AI448,'ESO zone constants'!$D$2:$H$4950,5,FALSE),""),""),"")</f>
        <v/>
      </c>
      <c r="AJ448" s="45"/>
      <c r="AK448" s="44" t="str">
        <f>IF(AJ448&lt;&gt;"",IF(AJ448&lt;&gt;"LIBSETS_DROP_MECHANIC_MONSTER_NAME",VLOOKUP(AJ448,'LibSets constants'!$I$4:$L$1000,3,FALSE),""),"")</f>
        <v/>
      </c>
      <c r="AL448" s="44" t="str">
        <f>IF(AJ448&lt;&gt;"",IF(AJ448&lt;&gt;"LIBSETS_DROP_MECHANIC_MONSTER_NAME",VLOOKUP(AJ448,'LibSets constants'!$I$4:$L$1000,4,FALSE),""),"")</f>
        <v/>
      </c>
      <c r="AM448" s="3" t="str">
        <f>IF(G448&lt;&gt;"LIBSETS_SETTYPE_BATTLEGROUND",IF(G448&lt;&gt;"LIBSETS_SETTYPE_SPECIAL",IF(AN448&lt;&gt;"",VLOOKUP(AN448,'ESO zone constants'!$D$2:$H$4950,5,FALSE),""),""),"")</f>
        <v/>
      </c>
      <c r="AO448" s="45"/>
      <c r="AP448" s="44" t="str">
        <f>IF(AO448&lt;&gt;"",IF(AO448&lt;&gt;"LIBSETS_DROP_MECHANIC_MONSTER_NAME",VLOOKUP(AO448,'LibSets constants'!$I$4:$L$1000,3,FALSE),""),"")</f>
        <v/>
      </c>
      <c r="AQ448" s="44" t="str">
        <f>IF(AO448&lt;&gt;"",IF(AO448&lt;&gt;"LIBSETS_DROP_MECHANIC_MONSTER_NAME",VLOOKUP(AO448,'LibSets constants'!$I$4:$L$1000,4,FALSE),""),"")</f>
        <v/>
      </c>
      <c r="AR448" s="3" t="str">
        <f>IF(G448&lt;&gt;"LIBSETS_SETTYPE_BATTLEGROUND",IF(G448&lt;&gt;"LIBSETS_SETTYPE_SPECIAL",IF(AS448&lt;&gt;"",VLOOKUP(AS448,'ESO zone constants'!$D$2:$H$4950,5,FALSE),""),""),"")</f>
        <v/>
      </c>
      <c r="AT448" s="45"/>
      <c r="AU448" s="44" t="str">
        <f>IF(AT448&lt;&gt;"",IF(AT448&lt;&gt;"LIBSETS_DROP_MECHANIC_MONSTER_NAME",VLOOKUP(AT448,'LibSets constants'!$I$4:$L$1000,3,FALSE),""),"")</f>
        <v/>
      </c>
      <c r="AV448" s="44" t="str">
        <f>IF(AT448&lt;&gt;"",IF(AT448&lt;&gt;"LIBSETS_DROP_MECHANIC_MONSTER_NAME",VLOOKUP(AT448,'LibSets constants'!$I$4:$L$1000,4,FALSE),""),"")</f>
        <v/>
      </c>
      <c r="AW448" s="21" t="str">
        <f t="shared" si="37"/>
        <v>--[???] = {wayshrines={-1,-1,-1,}, dlcId=DLC_BASE_GAME</v>
      </c>
      <c r="AX448" s="21" t="str">
        <f t="shared" si="38"/>
        <v>, zoneIds={635}, veteran=false</v>
      </c>
      <c r="AY448" s="21" t="str">
        <f t="shared" si="39"/>
        <v>, setType=LIBSETS_SETTYPE_ARENA</v>
      </c>
      <c r="AZ448" s="21" t="str">
        <f t="shared" si="40"/>
        <v>, dropMechanic={LIBSETS_DROP_MECHANIC_ARENA_STAGE_CHEST}},</v>
      </c>
      <c r="BA448" s="21" t="str">
        <f t="shared" si="41"/>
        <v xml:space="preserve"> --The Master's Sword / Schwert des Meisters   [Dragonstar Arena]</v>
      </c>
    </row>
    <row r="449" spans="1:53" x14ac:dyDescent="0.25">
      <c r="A449" s="5">
        <v>483</v>
      </c>
      <c r="B449" t="s">
        <v>2349</v>
      </c>
      <c r="C449" t="s">
        <v>2349</v>
      </c>
      <c r="D449" s="3">
        <f t="shared" ref="D449:D491" si="42">A449</f>
        <v>483</v>
      </c>
      <c r="E449" s="62" t="s">
        <v>2424</v>
      </c>
      <c r="F449" s="30" t="s">
        <v>1639</v>
      </c>
      <c r="G449" s="8" t="s">
        <v>1657</v>
      </c>
      <c r="I449" t="s">
        <v>97</v>
      </c>
      <c r="J449" t="s">
        <v>97</v>
      </c>
      <c r="K449">
        <v>-1</v>
      </c>
      <c r="L449">
        <v>-1</v>
      </c>
      <c r="M449">
        <v>-1</v>
      </c>
      <c r="N449">
        <v>0</v>
      </c>
      <c r="O449" s="70" t="s">
        <v>1886</v>
      </c>
      <c r="P449" s="3" t="str">
        <f>IF(AND(G449&lt;&gt;"LIBSETS_SETTYPE_BATTLEGROUND",G449&lt;&gt;"LIBSETS_SETTYPE_SPECIAL",G449&lt;&gt;"LIBSETS_SETTYPE_MYTHIC"), IF(Q449&lt;&gt;"",VLOOKUP(Q449,'ESO zone constants'!$D$2:$H$4950,5,FALSE),""),"")</f>
        <v/>
      </c>
      <c r="Q449" t="str">
        <f>IF(OR(K449="",K449&lt;=0,ISERROR(K449)),IF(AND(O449&lt;&gt;"",NOT(ISERROR(O449))),O449, ""),VLOOKUP(K449,'ESO wayshrine node constants'!$A$3:$D$10003,4,FALSE))</f>
        <v>Western Skyrim</v>
      </c>
      <c r="S449" s="19" t="str">
        <f>IF(AND(R449&lt;&gt;"",NOT(ISERROR(R449))),R449,IF(P449&lt;&gt;"",IF(NOT(ISERROR(VLOOKUP(P449,'ESO Dungeon constants'!$D$3:$H$9999,5,FALSE))),VLOOKUP(P449,'ESO Dungeon constants'!$D$3:$I$9999,6,FALSE),VLOOKUP(P449,'ESO zone constants'!$H$2:$K$9984,4,FALSE)),""))</f>
        <v/>
      </c>
      <c r="T449" s="3" t="str">
        <f>IF(S449&lt;&gt;"",VLOOKUP(S449,'LibSets constants'!$B$4:$C$1000,2,FALSE),"")</f>
        <v/>
      </c>
      <c r="U449" s="33" t="s">
        <v>2433</v>
      </c>
      <c r="V449" s="41" t="e">
        <f>IF(U449&lt;&gt;"",IF(U449&lt;&gt;"LIBSETS_DROP_MECHANIC_MONSTER_NAME",VLOOKUP(U449,'LibSets constants'!$I$4:$L$1000,3,FALSE),""),"")</f>
        <v>#N/A</v>
      </c>
      <c r="W449" s="44" t="e">
        <f>IF(U449&lt;&gt;"",IF(U449&lt;&gt;"LIBSETS_DROP_MECHANIC_MONSTER_NAME",VLOOKUP(U449,'LibSets constants'!$I$4:$L$1000,4,FALSE),""),"")</f>
        <v>#N/A</v>
      </c>
      <c r="X449" s="3" t="str">
        <f>IF(G449&lt;&gt;"LIBSETS_SETTYPE_BATTLEGROUND",IF(G449&lt;&gt;"LIBSETS_SETTYPE_SPECIAL",IF(Y449&lt;&gt;"",VLOOKUP(Y449,'ESO zone constants'!$D$2:$H$4950,5,FALSE),""),""),"")</f>
        <v/>
      </c>
      <c r="Z449" s="45"/>
      <c r="AA449" s="44" t="str">
        <f>IF(Z449&lt;&gt;"",IF(Z449&lt;&gt;"LIBSETS_DROP_MECHANIC_MONSTER_NAME",VLOOKUP(Z449,'LibSets constants'!$I$4:$L$1000,3,FALSE),""),"")</f>
        <v/>
      </c>
      <c r="AB449" s="44" t="str">
        <f>IF(Z449&lt;&gt;"",IF(Z449&lt;&gt;"LIBSETS_DROP_MECHANIC_MONSTER_NAME",VLOOKUP(Z449,'LibSets constants'!$I$4:$L$1000,4,FALSE),""),"")</f>
        <v/>
      </c>
      <c r="AC449" s="3" t="str">
        <f>IF(G449&lt;&gt;"LIBSETS_SETTYPE_BATTLEGROUND",IF(G449&lt;&gt;"LIBSETS_SETTYPE_SPECIAL",IF(AD449&lt;&gt;"",VLOOKUP(AD449,'ESO zone constants'!$D$2:$H$4950,5,FALSE),""),""),"")</f>
        <v/>
      </c>
      <c r="AE449" s="45"/>
      <c r="AF449" s="44" t="str">
        <f>IF(AE449&lt;&gt;"",IF(AE449&lt;&gt;"LIBSETS_DROP_MECHANIC_MONSTER_NAME",VLOOKUP(AE449,'LibSets constants'!$I$4:$L$1000,3,FALSE),""),"")</f>
        <v/>
      </c>
      <c r="AG449" s="44" t="str">
        <f>IF(AE449&lt;&gt;"",IF(AE449&lt;&gt;"LIBSETS_DROP_MECHANIC_MONSTER_NAME",VLOOKUP(AE449,'LibSets constants'!$I$4:$L$1000,4,FALSE),""),"")</f>
        <v/>
      </c>
      <c r="AH449" s="3" t="str">
        <f>IF(G449&lt;&gt;"LIBSETS_SETTYPE_BATTLEGROUND",IF(G449&lt;&gt;"LIBSETS_SETTYPE_SPECIAL",IF(AI449&lt;&gt;"",VLOOKUP(AI449,'ESO zone constants'!$D$2:$H$4950,5,FALSE),""),""),"")</f>
        <v/>
      </c>
      <c r="AJ449" s="45"/>
      <c r="AK449" s="44" t="str">
        <f>IF(AJ449&lt;&gt;"",IF(AJ449&lt;&gt;"LIBSETS_DROP_MECHANIC_MONSTER_NAME",VLOOKUP(AJ449,'LibSets constants'!$I$4:$L$1000,3,FALSE),""),"")</f>
        <v/>
      </c>
      <c r="AL449" s="44" t="str">
        <f>IF(AJ449&lt;&gt;"",IF(AJ449&lt;&gt;"LIBSETS_DROP_MECHANIC_MONSTER_NAME",VLOOKUP(AJ449,'LibSets constants'!$I$4:$L$1000,4,FALSE),""),"")</f>
        <v/>
      </c>
      <c r="AM449" s="3" t="str">
        <f>IF(G449&lt;&gt;"LIBSETS_SETTYPE_BATTLEGROUND",IF(G449&lt;&gt;"LIBSETS_SETTYPE_SPECIAL",IF(AN449&lt;&gt;"",VLOOKUP(AN449,'ESO zone constants'!$D$2:$H$4950,5,FALSE),""),""),"")</f>
        <v/>
      </c>
      <c r="AO449" s="45"/>
      <c r="AP449" s="44" t="str">
        <f>IF(AO449&lt;&gt;"",IF(AO449&lt;&gt;"LIBSETS_DROP_MECHANIC_MONSTER_NAME",VLOOKUP(AO449,'LibSets constants'!$I$4:$L$1000,3,FALSE),""),"")</f>
        <v/>
      </c>
      <c r="AQ449" s="44" t="str">
        <f>IF(AO449&lt;&gt;"",IF(AO449&lt;&gt;"LIBSETS_DROP_MECHANIC_MONSTER_NAME",VLOOKUP(AO449,'LibSets constants'!$I$4:$L$1000,4,FALSE),""),"")</f>
        <v/>
      </c>
      <c r="AR449" s="3" t="str">
        <f>IF(G449&lt;&gt;"LIBSETS_SETTYPE_BATTLEGROUND",IF(G449&lt;&gt;"LIBSETS_SETTYPE_SPECIAL",IF(AS449&lt;&gt;"",VLOOKUP(AS449,'ESO zone constants'!$D$2:$H$4950,5,FALSE),""),""),"")</f>
        <v/>
      </c>
      <c r="AT449" s="45"/>
      <c r="AU449" s="44" t="str">
        <f>IF(AT449&lt;&gt;"",IF(AT449&lt;&gt;"LIBSETS_DROP_MECHANIC_MONSTER_NAME",VLOOKUP(AT449,'LibSets constants'!$I$4:$L$1000,3,FALSE),""),"")</f>
        <v/>
      </c>
      <c r="AV449" s="44" t="str">
        <f>IF(AT449&lt;&gt;"",IF(AT449&lt;&gt;"LIBSETS_DROP_MECHANIC_MONSTER_NAME",VLOOKUP(AT449,'LibSets constants'!$I$4:$L$1000,4,FALSE),""),"")</f>
        <v/>
      </c>
      <c r="AW449" s="21" t="str">
        <f t="shared" si="37"/>
        <v/>
      </c>
      <c r="AX449" s="21" t="str">
        <f t="shared" si="38"/>
        <v/>
      </c>
      <c r="AY449" s="21" t="str">
        <f t="shared" si="39"/>
        <v/>
      </c>
      <c r="AZ449" s="21" t="str">
        <f t="shared" ref="AZ449:AZ491" si="43">IF(F449&lt;&gt;"Not in the game (anymore)",IF(U449&lt;&gt;"",", dropMechanic={"&amp;U449&amp;IF(Z449&lt;&gt;"",","&amp;Z449,"")&amp;IF(AE449&lt;&gt;"",","&amp;AE449,"")&amp;IF(AJ449&lt;&gt;"",","&amp;AJ449,"")&amp;IF(AO449&lt;&gt;"",","&amp;AO449,"")&amp;IF(AT449&lt;&gt;"",","&amp;AT449,"")&amp;"}"&amp;IF(U449="LIBSETS_DROP_MECHANIC_MONSTER_NAME",", dropMechanicNames={" &amp; IF(V449&lt;&gt;"","['en']='"&amp;V449&amp;"'","") &amp; IF(W449&lt;&gt;"",", ['de']='" &amp; W449&amp;"'","") &amp; "}",""),"")&amp;"},","")</f>
        <v/>
      </c>
      <c r="BA449" s="21" t="str">
        <f t="shared" si="41"/>
        <v/>
      </c>
    </row>
    <row r="450" spans="1:53" x14ac:dyDescent="0.25">
      <c r="A450" s="5">
        <v>484</v>
      </c>
      <c r="B450" t="s">
        <v>2350</v>
      </c>
      <c r="C450" t="s">
        <v>2350</v>
      </c>
      <c r="D450" s="3">
        <f t="shared" si="42"/>
        <v>484</v>
      </c>
      <c r="E450" s="62" t="s">
        <v>2424</v>
      </c>
      <c r="F450" s="30" t="s">
        <v>1639</v>
      </c>
      <c r="G450" s="8" t="s">
        <v>1657</v>
      </c>
      <c r="I450" t="s">
        <v>97</v>
      </c>
      <c r="J450" t="s">
        <v>97</v>
      </c>
      <c r="K450">
        <v>-1</v>
      </c>
      <c r="L450">
        <v>-1</v>
      </c>
      <c r="M450">
        <v>-1</v>
      </c>
      <c r="N450">
        <v>0</v>
      </c>
      <c r="O450" s="70" t="s">
        <v>1886</v>
      </c>
      <c r="P450" s="3" t="str">
        <f>IF(AND(G450&lt;&gt;"LIBSETS_SETTYPE_BATTLEGROUND",G450&lt;&gt;"LIBSETS_SETTYPE_SPECIAL",G450&lt;&gt;"LIBSETS_SETTYPE_MYTHIC"), IF(Q450&lt;&gt;"",VLOOKUP(Q450,'ESO zone constants'!$D$2:$H$4950,5,FALSE),""),"")</f>
        <v/>
      </c>
      <c r="Q450" t="str">
        <f>IF(OR(K450="",K450&lt;=0,ISERROR(K450)),IF(AND(O450&lt;&gt;"",NOT(ISERROR(O450))),O450, ""),VLOOKUP(K450,'ESO wayshrine node constants'!$A$3:$D$10003,4,FALSE))</f>
        <v>Western Skyrim</v>
      </c>
      <c r="S450" s="19" t="str">
        <f>IF(AND(R450&lt;&gt;"",NOT(ISERROR(R450))),R450,IF(P450&lt;&gt;"",IF(NOT(ISERROR(VLOOKUP(P450,'ESO Dungeon constants'!$D$3:$H$9999,5,FALSE))),VLOOKUP(P450,'ESO Dungeon constants'!$D$3:$I$9999,6,FALSE),VLOOKUP(P450,'ESO zone constants'!$H$2:$K$9984,4,FALSE)),""))</f>
        <v/>
      </c>
      <c r="T450" s="3" t="str">
        <f>IF(S450&lt;&gt;"",VLOOKUP(S450,'LibSets constants'!$B$4:$C$1000,2,FALSE),"")</f>
        <v/>
      </c>
      <c r="U450" s="33" t="s">
        <v>2433</v>
      </c>
      <c r="V450" s="41" t="e">
        <f>IF(U450&lt;&gt;"",IF(U450&lt;&gt;"LIBSETS_DROP_MECHANIC_MONSTER_NAME",VLOOKUP(U450,'LibSets constants'!$I$4:$L$1000,3,FALSE),""),"")</f>
        <v>#N/A</v>
      </c>
      <c r="W450" s="44" t="e">
        <f>IF(U450&lt;&gt;"",IF(U450&lt;&gt;"LIBSETS_DROP_MECHANIC_MONSTER_NAME",VLOOKUP(U450,'LibSets constants'!$I$4:$L$1000,4,FALSE),""),"")</f>
        <v>#N/A</v>
      </c>
      <c r="X450" s="3" t="str">
        <f>IF(G450&lt;&gt;"LIBSETS_SETTYPE_BATTLEGROUND",IF(G450&lt;&gt;"LIBSETS_SETTYPE_SPECIAL",IF(Y450&lt;&gt;"",VLOOKUP(Y450,'ESO zone constants'!$D$2:$H$4950,5,FALSE),""),""),"")</f>
        <v/>
      </c>
      <c r="Z450" s="45"/>
      <c r="AA450" s="44" t="str">
        <f>IF(Z450&lt;&gt;"",IF(Z450&lt;&gt;"LIBSETS_DROP_MECHANIC_MONSTER_NAME",VLOOKUP(Z450,'LibSets constants'!$I$4:$L$1000,3,FALSE),""),"")</f>
        <v/>
      </c>
      <c r="AB450" s="44" t="str">
        <f>IF(Z450&lt;&gt;"",IF(Z450&lt;&gt;"LIBSETS_DROP_MECHANIC_MONSTER_NAME",VLOOKUP(Z450,'LibSets constants'!$I$4:$L$1000,4,FALSE),""),"")</f>
        <v/>
      </c>
      <c r="AC450" s="3" t="str">
        <f>IF(G450&lt;&gt;"LIBSETS_SETTYPE_BATTLEGROUND",IF(G450&lt;&gt;"LIBSETS_SETTYPE_SPECIAL",IF(AD450&lt;&gt;"",VLOOKUP(AD450,'ESO zone constants'!$D$2:$H$4950,5,FALSE),""),""),"")</f>
        <v/>
      </c>
      <c r="AE450" s="45"/>
      <c r="AF450" s="44" t="str">
        <f>IF(AE450&lt;&gt;"",IF(AE450&lt;&gt;"LIBSETS_DROP_MECHANIC_MONSTER_NAME",VLOOKUP(AE450,'LibSets constants'!$I$4:$L$1000,3,FALSE),""),"")</f>
        <v/>
      </c>
      <c r="AG450" s="44" t="str">
        <f>IF(AE450&lt;&gt;"",IF(AE450&lt;&gt;"LIBSETS_DROP_MECHANIC_MONSTER_NAME",VLOOKUP(AE450,'LibSets constants'!$I$4:$L$1000,4,FALSE),""),"")</f>
        <v/>
      </c>
      <c r="AH450" s="3" t="str">
        <f>IF(G450&lt;&gt;"LIBSETS_SETTYPE_BATTLEGROUND",IF(G450&lt;&gt;"LIBSETS_SETTYPE_SPECIAL",IF(AI450&lt;&gt;"",VLOOKUP(AI450,'ESO zone constants'!$D$2:$H$4950,5,FALSE),""),""),"")</f>
        <v/>
      </c>
      <c r="AJ450" s="45"/>
      <c r="AK450" s="44" t="str">
        <f>IF(AJ450&lt;&gt;"",IF(AJ450&lt;&gt;"LIBSETS_DROP_MECHANIC_MONSTER_NAME",VLOOKUP(AJ450,'LibSets constants'!$I$4:$L$1000,3,FALSE),""),"")</f>
        <v/>
      </c>
      <c r="AL450" s="44" t="str">
        <f>IF(AJ450&lt;&gt;"",IF(AJ450&lt;&gt;"LIBSETS_DROP_MECHANIC_MONSTER_NAME",VLOOKUP(AJ450,'LibSets constants'!$I$4:$L$1000,4,FALSE),""),"")</f>
        <v/>
      </c>
      <c r="AM450" s="3" t="str">
        <f>IF(G450&lt;&gt;"LIBSETS_SETTYPE_BATTLEGROUND",IF(G450&lt;&gt;"LIBSETS_SETTYPE_SPECIAL",IF(AN450&lt;&gt;"",VLOOKUP(AN450,'ESO zone constants'!$D$2:$H$4950,5,FALSE),""),""),"")</f>
        <v/>
      </c>
      <c r="AO450" s="45"/>
      <c r="AP450" s="44" t="str">
        <f>IF(AO450&lt;&gt;"",IF(AO450&lt;&gt;"LIBSETS_DROP_MECHANIC_MONSTER_NAME",VLOOKUP(AO450,'LibSets constants'!$I$4:$L$1000,3,FALSE),""),"")</f>
        <v/>
      </c>
      <c r="AQ450" s="44" t="str">
        <f>IF(AO450&lt;&gt;"",IF(AO450&lt;&gt;"LIBSETS_DROP_MECHANIC_MONSTER_NAME",VLOOKUP(AO450,'LibSets constants'!$I$4:$L$1000,4,FALSE),""),"")</f>
        <v/>
      </c>
      <c r="AR450" s="3" t="str">
        <f>IF(G450&lt;&gt;"LIBSETS_SETTYPE_BATTLEGROUND",IF(G450&lt;&gt;"LIBSETS_SETTYPE_SPECIAL",IF(AS450&lt;&gt;"",VLOOKUP(AS450,'ESO zone constants'!$D$2:$H$4950,5,FALSE),""),""),"")</f>
        <v/>
      </c>
      <c r="AT450" s="45"/>
      <c r="AU450" s="44" t="str">
        <f>IF(AT450&lt;&gt;"",IF(AT450&lt;&gt;"LIBSETS_DROP_MECHANIC_MONSTER_NAME",VLOOKUP(AT450,'LibSets constants'!$I$4:$L$1000,3,FALSE),""),"")</f>
        <v/>
      </c>
      <c r="AV450" s="44" t="str">
        <f>IF(AT450&lt;&gt;"",IF(AT450&lt;&gt;"LIBSETS_DROP_MECHANIC_MONSTER_NAME",VLOOKUP(AT450,'LibSets constants'!$I$4:$L$1000,4,FALSE),""),"")</f>
        <v/>
      </c>
      <c r="AW450" s="21" t="str">
        <f t="shared" si="37"/>
        <v/>
      </c>
      <c r="AX450" s="21" t="str">
        <f t="shared" si="38"/>
        <v/>
      </c>
      <c r="AY450" s="21" t="str">
        <f t="shared" si="39"/>
        <v/>
      </c>
      <c r="AZ450" s="21" t="str">
        <f t="shared" si="43"/>
        <v/>
      </c>
      <c r="BA450" s="21" t="str">
        <f t="shared" si="41"/>
        <v/>
      </c>
    </row>
    <row r="451" spans="1:53" x14ac:dyDescent="0.25">
      <c r="A451" s="5">
        <v>485</v>
      </c>
      <c r="B451" t="s">
        <v>2351</v>
      </c>
      <c r="C451" t="s">
        <v>2351</v>
      </c>
      <c r="D451" s="3">
        <f t="shared" si="42"/>
        <v>485</v>
      </c>
      <c r="E451" s="62" t="s">
        <v>2424</v>
      </c>
      <c r="F451" s="30" t="s">
        <v>1639</v>
      </c>
      <c r="G451" s="8" t="s">
        <v>1657</v>
      </c>
      <c r="I451" t="s">
        <v>97</v>
      </c>
      <c r="J451" t="s">
        <v>97</v>
      </c>
      <c r="K451">
        <v>-1</v>
      </c>
      <c r="L451">
        <v>-1</v>
      </c>
      <c r="M451">
        <v>-1</v>
      </c>
      <c r="N451">
        <v>0</v>
      </c>
      <c r="O451" s="70" t="s">
        <v>1886</v>
      </c>
      <c r="P451" s="3" t="str">
        <f>IF(AND(G451&lt;&gt;"LIBSETS_SETTYPE_BATTLEGROUND",G451&lt;&gt;"LIBSETS_SETTYPE_SPECIAL",G451&lt;&gt;"LIBSETS_SETTYPE_MYTHIC"), IF(Q451&lt;&gt;"",VLOOKUP(Q451,'ESO zone constants'!$D$2:$H$4950,5,FALSE),""),"")</f>
        <v/>
      </c>
      <c r="Q451" t="str">
        <f>IF(OR(K451="",K451&lt;=0,ISERROR(K451)),IF(AND(O451&lt;&gt;"",NOT(ISERROR(O451))),O451, ""),VLOOKUP(K451,'ESO wayshrine node constants'!$A$3:$D$10003,4,FALSE))</f>
        <v>Western Skyrim</v>
      </c>
      <c r="S451" s="19" t="str">
        <f>IF(AND(R451&lt;&gt;"",NOT(ISERROR(R451))),R451,IF(P451&lt;&gt;"",IF(NOT(ISERROR(VLOOKUP(P451,'ESO Dungeon constants'!$D$3:$H$9999,5,FALSE))),VLOOKUP(P451,'ESO Dungeon constants'!$D$3:$I$9999,6,FALSE),VLOOKUP(P451,'ESO zone constants'!$H$2:$K$9984,4,FALSE)),""))</f>
        <v/>
      </c>
      <c r="T451" s="3" t="str">
        <f>IF(S451&lt;&gt;"",VLOOKUP(S451,'LibSets constants'!$B$4:$C$1000,2,FALSE),"")</f>
        <v/>
      </c>
      <c r="U451" s="33" t="s">
        <v>2433</v>
      </c>
      <c r="V451" s="41" t="e">
        <f>IF(U451&lt;&gt;"",IF(U451&lt;&gt;"LIBSETS_DROP_MECHANIC_MONSTER_NAME",VLOOKUP(U451,'LibSets constants'!$I$4:$L$1000,3,FALSE),""),"")</f>
        <v>#N/A</v>
      </c>
      <c r="W451" s="44" t="e">
        <f>IF(U451&lt;&gt;"",IF(U451&lt;&gt;"LIBSETS_DROP_MECHANIC_MONSTER_NAME",VLOOKUP(U451,'LibSets constants'!$I$4:$L$1000,4,FALSE),""),"")</f>
        <v>#N/A</v>
      </c>
      <c r="X451" s="3" t="str">
        <f>IF(G451&lt;&gt;"LIBSETS_SETTYPE_BATTLEGROUND",IF(G451&lt;&gt;"LIBSETS_SETTYPE_SPECIAL",IF(Y451&lt;&gt;"",VLOOKUP(Y451,'ESO zone constants'!$D$2:$H$4950,5,FALSE),""),""),"")</f>
        <v/>
      </c>
      <c r="Z451" s="45"/>
      <c r="AA451" s="44" t="str">
        <f>IF(Z451&lt;&gt;"",IF(Z451&lt;&gt;"LIBSETS_DROP_MECHANIC_MONSTER_NAME",VLOOKUP(Z451,'LibSets constants'!$I$4:$L$1000,3,FALSE),""),"")</f>
        <v/>
      </c>
      <c r="AB451" s="44" t="str">
        <f>IF(Z451&lt;&gt;"",IF(Z451&lt;&gt;"LIBSETS_DROP_MECHANIC_MONSTER_NAME",VLOOKUP(Z451,'LibSets constants'!$I$4:$L$1000,4,FALSE),""),"")</f>
        <v/>
      </c>
      <c r="AC451" s="3" t="str">
        <f>IF(G451&lt;&gt;"LIBSETS_SETTYPE_BATTLEGROUND",IF(G451&lt;&gt;"LIBSETS_SETTYPE_SPECIAL",IF(AD451&lt;&gt;"",VLOOKUP(AD451,'ESO zone constants'!$D$2:$H$4950,5,FALSE),""),""),"")</f>
        <v/>
      </c>
      <c r="AE451" s="45"/>
      <c r="AF451" s="44" t="str">
        <f>IF(AE451&lt;&gt;"",IF(AE451&lt;&gt;"LIBSETS_DROP_MECHANIC_MONSTER_NAME",VLOOKUP(AE451,'LibSets constants'!$I$4:$L$1000,3,FALSE),""),"")</f>
        <v/>
      </c>
      <c r="AG451" s="44" t="str">
        <f>IF(AE451&lt;&gt;"",IF(AE451&lt;&gt;"LIBSETS_DROP_MECHANIC_MONSTER_NAME",VLOOKUP(AE451,'LibSets constants'!$I$4:$L$1000,4,FALSE),""),"")</f>
        <v/>
      </c>
      <c r="AH451" s="3" t="str">
        <f>IF(G451&lt;&gt;"LIBSETS_SETTYPE_BATTLEGROUND",IF(G451&lt;&gt;"LIBSETS_SETTYPE_SPECIAL",IF(AI451&lt;&gt;"",VLOOKUP(AI451,'ESO zone constants'!$D$2:$H$4950,5,FALSE),""),""),"")</f>
        <v/>
      </c>
      <c r="AJ451" s="45"/>
      <c r="AK451" s="44" t="str">
        <f>IF(AJ451&lt;&gt;"",IF(AJ451&lt;&gt;"LIBSETS_DROP_MECHANIC_MONSTER_NAME",VLOOKUP(AJ451,'LibSets constants'!$I$4:$L$1000,3,FALSE),""),"")</f>
        <v/>
      </c>
      <c r="AL451" s="44" t="str">
        <f>IF(AJ451&lt;&gt;"",IF(AJ451&lt;&gt;"LIBSETS_DROP_MECHANIC_MONSTER_NAME",VLOOKUP(AJ451,'LibSets constants'!$I$4:$L$1000,4,FALSE),""),"")</f>
        <v/>
      </c>
      <c r="AM451" s="3" t="str">
        <f>IF(G451&lt;&gt;"LIBSETS_SETTYPE_BATTLEGROUND",IF(G451&lt;&gt;"LIBSETS_SETTYPE_SPECIAL",IF(AN451&lt;&gt;"",VLOOKUP(AN451,'ESO zone constants'!$D$2:$H$4950,5,FALSE),""),""),"")</f>
        <v/>
      </c>
      <c r="AO451" s="45"/>
      <c r="AP451" s="44" t="str">
        <f>IF(AO451&lt;&gt;"",IF(AO451&lt;&gt;"LIBSETS_DROP_MECHANIC_MONSTER_NAME",VLOOKUP(AO451,'LibSets constants'!$I$4:$L$1000,3,FALSE),""),"")</f>
        <v/>
      </c>
      <c r="AQ451" s="44" t="str">
        <f>IF(AO451&lt;&gt;"",IF(AO451&lt;&gt;"LIBSETS_DROP_MECHANIC_MONSTER_NAME",VLOOKUP(AO451,'LibSets constants'!$I$4:$L$1000,4,FALSE),""),"")</f>
        <v/>
      </c>
      <c r="AR451" s="3" t="str">
        <f>IF(G451&lt;&gt;"LIBSETS_SETTYPE_BATTLEGROUND",IF(G451&lt;&gt;"LIBSETS_SETTYPE_SPECIAL",IF(AS451&lt;&gt;"",VLOOKUP(AS451,'ESO zone constants'!$D$2:$H$4950,5,FALSE),""),""),"")</f>
        <v/>
      </c>
      <c r="AT451" s="45"/>
      <c r="AU451" s="44" t="str">
        <f>IF(AT451&lt;&gt;"",IF(AT451&lt;&gt;"LIBSETS_DROP_MECHANIC_MONSTER_NAME",VLOOKUP(AT451,'LibSets constants'!$I$4:$L$1000,3,FALSE),""),"")</f>
        <v/>
      </c>
      <c r="AV451" s="44" t="str">
        <f>IF(AT451&lt;&gt;"",IF(AT451&lt;&gt;"LIBSETS_DROP_MECHANIC_MONSTER_NAME",VLOOKUP(AT451,'LibSets constants'!$I$4:$L$1000,4,FALSE),""),"")</f>
        <v/>
      </c>
      <c r="AW451" s="21" t="str">
        <f t="shared" ref="AW451:AW491" si="44">IF(A451="???","--","")&amp;IF(F451&lt;&gt;"Not in the game (anymore)",IF(A451&lt;&gt;"",CONCATENATE("[",A451,"] = {wayshrines={")&amp;IF(K451&lt;&gt;"",CONCATENATE(K451,","),"")&amp;IF(L451&lt;&gt;"",CONCATENATE(L451,","),"")&amp;IF(M451&lt;&gt;"",CONCATENATE(M451,","),"")&amp;CONCATENATE("}")&amp;IF(VALUE(N451)&gt;0,CONCATENATE(", traitsNeeded=",N451),"")&amp;CONCATENATE(", dlcId=",IF(S451&lt;&gt;"",S451,"DLC_BASE_GAME")),""),"")</f>
        <v/>
      </c>
      <c r="AX451" s="21" t="str">
        <f t="shared" ref="AX451:AX491" si="45">IF(F451&lt;&gt;"Not in the game (anymore)",IF(A451&lt;&gt;"",IF(P451&lt;&gt;"",CONCATENATE(", zoneIds={",P451),"")&amp;IF(X451&lt;&gt;"",CONCATENATE(",",X451),"")&amp;IF(AC451&lt;&gt;"",CONCATENATE(",",AC451),"")&amp;IF(AH451&lt;&gt;"",CONCATENATE(",",AH451),"")&amp;IF(AM451&lt;&gt;"",CONCATENATE(",",AM451),"")&amp;IF(AR451&lt;&gt;"",CONCATENATE(",",AR451),"")&amp;IF(P451&lt;&gt;"",CONCATENATE("}",""),"")&amp;IF(OR(I451="true",I451="false",I451&lt;&gt;""), CONCATENATE(", veteran=", I451), ""),""),"")</f>
        <v/>
      </c>
      <c r="AY451" s="21" t="str">
        <f t="shared" ref="AY451:AY491" si="46">IF(F451&lt;&gt;"Not in the game (anymore)",IF(A451&lt;&gt;"",", setType="&amp;G451,"")&amp;IF(J451="true",", multiTrialSet=true",""),"")</f>
        <v/>
      </c>
      <c r="AZ451" s="21" t="str">
        <f t="shared" si="43"/>
        <v/>
      </c>
      <c r="BA451" s="21" t="str">
        <f t="shared" ref="BA451:BA491" si="47">IF(F451&lt;&gt;"Not in the game (anymore)",IF(C451&lt;&gt;"",CONCATENATE(" --",C451," / ",B451,"   [",IF(Q451&lt;&gt;"",Q451,""),IF(Y451&lt;&gt;"",", "&amp;Y451,""),IF(AD451&lt;&gt;"",", "&amp;AD451,""),IF(AI451&lt;&gt;"",", "&amp;AI451,""),IF(AN451&lt;&gt;"",", "&amp;AN451,""),IF(AS451&lt;&gt;"",", "&amp;AS451,""),"]")),"")</f>
        <v/>
      </c>
    </row>
    <row r="452" spans="1:53" x14ac:dyDescent="0.25">
      <c r="A452" s="5">
        <v>486</v>
      </c>
      <c r="B452" t="s">
        <v>2352</v>
      </c>
      <c r="C452" t="s">
        <v>2352</v>
      </c>
      <c r="D452" s="3">
        <f t="shared" si="42"/>
        <v>486</v>
      </c>
      <c r="E452" s="62" t="s">
        <v>2424</v>
      </c>
      <c r="F452" s="30" t="s">
        <v>1639</v>
      </c>
      <c r="G452" s="8" t="s">
        <v>1657</v>
      </c>
      <c r="I452" t="s">
        <v>97</v>
      </c>
      <c r="J452" t="s">
        <v>97</v>
      </c>
      <c r="K452">
        <v>-1</v>
      </c>
      <c r="L452">
        <v>-1</v>
      </c>
      <c r="M452">
        <v>-1</v>
      </c>
      <c r="N452">
        <v>0</v>
      </c>
      <c r="O452" s="70" t="s">
        <v>1886</v>
      </c>
      <c r="P452" s="3" t="str">
        <f>IF(AND(G452&lt;&gt;"LIBSETS_SETTYPE_BATTLEGROUND",G452&lt;&gt;"LIBSETS_SETTYPE_SPECIAL",G452&lt;&gt;"LIBSETS_SETTYPE_MYTHIC"), IF(Q452&lt;&gt;"",VLOOKUP(Q452,'ESO zone constants'!$D$2:$H$4950,5,FALSE),""),"")</f>
        <v/>
      </c>
      <c r="Q452" t="str">
        <f>IF(OR(K452="",K452&lt;=0,ISERROR(K452)),IF(AND(O452&lt;&gt;"",NOT(ISERROR(O452))),O452, ""),VLOOKUP(K452,'ESO wayshrine node constants'!$A$3:$D$10003,4,FALSE))</f>
        <v>Western Skyrim</v>
      </c>
      <c r="S452" s="19" t="str">
        <f>IF(AND(R452&lt;&gt;"",NOT(ISERROR(R452))),R452,IF(P452&lt;&gt;"",IF(NOT(ISERROR(VLOOKUP(P452,'ESO Dungeon constants'!$D$3:$H$9999,5,FALSE))),VLOOKUP(P452,'ESO Dungeon constants'!$D$3:$I$9999,6,FALSE),VLOOKUP(P452,'ESO zone constants'!$H$2:$K$9984,4,FALSE)),""))</f>
        <v/>
      </c>
      <c r="T452" s="3" t="str">
        <f>IF(S452&lt;&gt;"",VLOOKUP(S452,'LibSets constants'!$B$4:$C$1000,2,FALSE),"")</f>
        <v/>
      </c>
      <c r="U452" s="33" t="s">
        <v>2433</v>
      </c>
      <c r="V452" s="41" t="e">
        <f>IF(U452&lt;&gt;"",IF(U452&lt;&gt;"LIBSETS_DROP_MECHANIC_MONSTER_NAME",VLOOKUP(U452,'LibSets constants'!$I$4:$L$1000,3,FALSE),""),"")</f>
        <v>#N/A</v>
      </c>
      <c r="W452" s="44" t="e">
        <f>IF(U452&lt;&gt;"",IF(U452&lt;&gt;"LIBSETS_DROP_MECHANIC_MONSTER_NAME",VLOOKUP(U452,'LibSets constants'!$I$4:$L$1000,4,FALSE),""),"")</f>
        <v>#N/A</v>
      </c>
      <c r="X452" s="3" t="str">
        <f>IF(G452&lt;&gt;"LIBSETS_SETTYPE_BATTLEGROUND",IF(G452&lt;&gt;"LIBSETS_SETTYPE_SPECIAL",IF(Y452&lt;&gt;"",VLOOKUP(Y452,'ESO zone constants'!$D$2:$H$4950,5,FALSE),""),""),"")</f>
        <v/>
      </c>
      <c r="Z452" s="45"/>
      <c r="AA452" s="44" t="str">
        <f>IF(Z452&lt;&gt;"",IF(Z452&lt;&gt;"LIBSETS_DROP_MECHANIC_MONSTER_NAME",VLOOKUP(Z452,'LibSets constants'!$I$4:$L$1000,3,FALSE),""),"")</f>
        <v/>
      </c>
      <c r="AB452" s="44" t="str">
        <f>IF(Z452&lt;&gt;"",IF(Z452&lt;&gt;"LIBSETS_DROP_MECHANIC_MONSTER_NAME",VLOOKUP(Z452,'LibSets constants'!$I$4:$L$1000,4,FALSE),""),"")</f>
        <v/>
      </c>
      <c r="AC452" s="3" t="str">
        <f>IF(G452&lt;&gt;"LIBSETS_SETTYPE_BATTLEGROUND",IF(G452&lt;&gt;"LIBSETS_SETTYPE_SPECIAL",IF(AD452&lt;&gt;"",VLOOKUP(AD452,'ESO zone constants'!$D$2:$H$4950,5,FALSE),""),""),"")</f>
        <v/>
      </c>
      <c r="AE452" s="45"/>
      <c r="AF452" s="44" t="str">
        <f>IF(AE452&lt;&gt;"",IF(AE452&lt;&gt;"LIBSETS_DROP_MECHANIC_MONSTER_NAME",VLOOKUP(AE452,'LibSets constants'!$I$4:$L$1000,3,FALSE),""),"")</f>
        <v/>
      </c>
      <c r="AG452" s="44" t="str">
        <f>IF(AE452&lt;&gt;"",IF(AE452&lt;&gt;"LIBSETS_DROP_MECHANIC_MONSTER_NAME",VLOOKUP(AE452,'LibSets constants'!$I$4:$L$1000,4,FALSE),""),"")</f>
        <v/>
      </c>
      <c r="AH452" s="3" t="str">
        <f>IF(G452&lt;&gt;"LIBSETS_SETTYPE_BATTLEGROUND",IF(G452&lt;&gt;"LIBSETS_SETTYPE_SPECIAL",IF(AI452&lt;&gt;"",VLOOKUP(AI452,'ESO zone constants'!$D$2:$H$4950,5,FALSE),""),""),"")</f>
        <v/>
      </c>
      <c r="AJ452" s="45"/>
      <c r="AK452" s="44" t="str">
        <f>IF(AJ452&lt;&gt;"",IF(AJ452&lt;&gt;"LIBSETS_DROP_MECHANIC_MONSTER_NAME",VLOOKUP(AJ452,'LibSets constants'!$I$4:$L$1000,3,FALSE),""),"")</f>
        <v/>
      </c>
      <c r="AL452" s="44" t="str">
        <f>IF(AJ452&lt;&gt;"",IF(AJ452&lt;&gt;"LIBSETS_DROP_MECHANIC_MONSTER_NAME",VLOOKUP(AJ452,'LibSets constants'!$I$4:$L$1000,4,FALSE),""),"")</f>
        <v/>
      </c>
      <c r="AM452" s="3" t="str">
        <f>IF(G452&lt;&gt;"LIBSETS_SETTYPE_BATTLEGROUND",IF(G452&lt;&gt;"LIBSETS_SETTYPE_SPECIAL",IF(AN452&lt;&gt;"",VLOOKUP(AN452,'ESO zone constants'!$D$2:$H$4950,5,FALSE),""),""),"")</f>
        <v/>
      </c>
      <c r="AO452" s="45"/>
      <c r="AP452" s="44" t="str">
        <f>IF(AO452&lt;&gt;"",IF(AO452&lt;&gt;"LIBSETS_DROP_MECHANIC_MONSTER_NAME",VLOOKUP(AO452,'LibSets constants'!$I$4:$L$1000,3,FALSE),""),"")</f>
        <v/>
      </c>
      <c r="AQ452" s="44" t="str">
        <f>IF(AO452&lt;&gt;"",IF(AO452&lt;&gt;"LIBSETS_DROP_MECHANIC_MONSTER_NAME",VLOOKUP(AO452,'LibSets constants'!$I$4:$L$1000,4,FALSE),""),"")</f>
        <v/>
      </c>
      <c r="AR452" s="3" t="str">
        <f>IF(G452&lt;&gt;"LIBSETS_SETTYPE_BATTLEGROUND",IF(G452&lt;&gt;"LIBSETS_SETTYPE_SPECIAL",IF(AS452&lt;&gt;"",VLOOKUP(AS452,'ESO zone constants'!$D$2:$H$4950,5,FALSE),""),""),"")</f>
        <v/>
      </c>
      <c r="AT452" s="45"/>
      <c r="AU452" s="44" t="str">
        <f>IF(AT452&lt;&gt;"",IF(AT452&lt;&gt;"LIBSETS_DROP_MECHANIC_MONSTER_NAME",VLOOKUP(AT452,'LibSets constants'!$I$4:$L$1000,3,FALSE),""),"")</f>
        <v/>
      </c>
      <c r="AV452" s="44" t="str">
        <f>IF(AT452&lt;&gt;"",IF(AT452&lt;&gt;"LIBSETS_DROP_MECHANIC_MONSTER_NAME",VLOOKUP(AT452,'LibSets constants'!$I$4:$L$1000,4,FALSE),""),"")</f>
        <v/>
      </c>
      <c r="AW452" s="21" t="str">
        <f t="shared" si="44"/>
        <v/>
      </c>
      <c r="AX452" s="21" t="str">
        <f t="shared" si="45"/>
        <v/>
      </c>
      <c r="AY452" s="21" t="str">
        <f t="shared" si="46"/>
        <v/>
      </c>
      <c r="AZ452" s="21" t="str">
        <f t="shared" si="43"/>
        <v/>
      </c>
      <c r="BA452" s="21" t="str">
        <f t="shared" si="47"/>
        <v/>
      </c>
    </row>
    <row r="453" spans="1:53" x14ac:dyDescent="0.25">
      <c r="A453" s="5">
        <v>487</v>
      </c>
      <c r="B453" t="s">
        <v>2354</v>
      </c>
      <c r="C453" t="s">
        <v>2353</v>
      </c>
      <c r="D453" s="3">
        <f t="shared" si="42"/>
        <v>487</v>
      </c>
      <c r="G453" s="8" t="s">
        <v>1655</v>
      </c>
      <c r="I453" t="s">
        <v>97</v>
      </c>
      <c r="J453" t="s">
        <v>97</v>
      </c>
      <c r="K453">
        <v>418</v>
      </c>
      <c r="L453">
        <v>419</v>
      </c>
      <c r="M453">
        <v>421</v>
      </c>
      <c r="N453">
        <v>0</v>
      </c>
      <c r="O453" s="70" t="s">
        <v>1886</v>
      </c>
      <c r="P453" s="3">
        <f>IF(AND(G453&lt;&gt;"LIBSETS_SETTYPE_BATTLEGROUND",G453&lt;&gt;"LIBSETS_SETTYPE_SPECIAL",G453&lt;&gt;"LIBSETS_SETTYPE_MYTHIC"), IF(Q453&lt;&gt;"",VLOOKUP(Q453,'ESO zone constants'!$D$2:$H$4950,5,FALSE),""),"")</f>
        <v>1160</v>
      </c>
      <c r="Q453" t="str">
        <f>IF(OR(K453="",K453&lt;=0,ISERROR(K453)),IF(AND(O453&lt;&gt;"",NOT(ISERROR(O453))),O453, ""),VLOOKUP(K453,'ESO wayshrine node constants'!$A$3:$D$10003,4,FALSE))</f>
        <v>Western Skyrim</v>
      </c>
      <c r="S453" s="19" t="str">
        <f>IF(AND(R453&lt;&gt;"",NOT(ISERROR(R453))),R453,IF(P453&lt;&gt;"",IF(NOT(ISERROR(VLOOKUP(P453,'ESO Dungeon constants'!$D$3:$H$9999,5,FALSE))),VLOOKUP(P453,'ESO Dungeon constants'!$D$3:$I$9999,6,FALSE),VLOOKUP(P453,'ESO zone constants'!$H$2:$K$9984,4,FALSE)),""))</f>
        <v>DLC_GREYMOOR</v>
      </c>
      <c r="T453" s="3" t="str">
        <f>IF(S453&lt;&gt;"",VLOOKUP(S453,'LibSets constants'!$B$4:$C$1000,2,FALSE),"")</f>
        <v>Greymoor</v>
      </c>
      <c r="V453" s="41" t="str">
        <f>IF(U453&lt;&gt;"",IF(U453&lt;&gt;"LIBSETS_DROP_MECHANIC_MONSTER_NAME",VLOOKUP(U453,'LibSets constants'!$I$4:$L$1000,3,FALSE),""),"")</f>
        <v/>
      </c>
      <c r="W453" s="44" t="str">
        <f>IF(U453&lt;&gt;"",IF(U453&lt;&gt;"LIBSETS_DROP_MECHANIC_MONSTER_NAME",VLOOKUP(U453,'LibSets constants'!$I$4:$L$1000,4,FALSE),""),"")</f>
        <v/>
      </c>
      <c r="X453" s="3" t="str">
        <f>IF(G453&lt;&gt;"LIBSETS_SETTYPE_BATTLEGROUND",IF(G453&lt;&gt;"LIBSETS_SETTYPE_SPECIAL",IF(Y453&lt;&gt;"",VLOOKUP(Y453,'ESO zone constants'!$D$2:$H$4950,5,FALSE),""),""),"")</f>
        <v/>
      </c>
      <c r="Z453" s="45"/>
      <c r="AA453" s="44" t="str">
        <f>IF(Z453&lt;&gt;"",IF(Z453&lt;&gt;"LIBSETS_DROP_MECHANIC_MONSTER_NAME",VLOOKUP(Z453,'LibSets constants'!$I$4:$L$1000,3,FALSE),""),"")</f>
        <v/>
      </c>
      <c r="AB453" s="44" t="str">
        <f>IF(Z453&lt;&gt;"",IF(Z453&lt;&gt;"LIBSETS_DROP_MECHANIC_MONSTER_NAME",VLOOKUP(Z453,'LibSets constants'!$I$4:$L$1000,4,FALSE),""),"")</f>
        <v/>
      </c>
      <c r="AC453" s="3" t="str">
        <f>IF(G453&lt;&gt;"LIBSETS_SETTYPE_BATTLEGROUND",IF(G453&lt;&gt;"LIBSETS_SETTYPE_SPECIAL",IF(AD453&lt;&gt;"",VLOOKUP(AD453,'ESO zone constants'!$D$2:$H$4950,5,FALSE),""),""),"")</f>
        <v/>
      </c>
      <c r="AE453" s="45"/>
      <c r="AF453" s="44" t="str">
        <f>IF(AE453&lt;&gt;"",IF(AE453&lt;&gt;"LIBSETS_DROP_MECHANIC_MONSTER_NAME",VLOOKUP(AE453,'LibSets constants'!$I$4:$L$1000,3,FALSE),""),"")</f>
        <v/>
      </c>
      <c r="AG453" s="44" t="str">
        <f>IF(AE453&lt;&gt;"",IF(AE453&lt;&gt;"LIBSETS_DROP_MECHANIC_MONSTER_NAME",VLOOKUP(AE453,'LibSets constants'!$I$4:$L$1000,4,FALSE),""),"")</f>
        <v/>
      </c>
      <c r="AH453" s="3" t="str">
        <f>IF(G453&lt;&gt;"LIBSETS_SETTYPE_BATTLEGROUND",IF(G453&lt;&gt;"LIBSETS_SETTYPE_SPECIAL",IF(AI453&lt;&gt;"",VLOOKUP(AI453,'ESO zone constants'!$D$2:$H$4950,5,FALSE),""),""),"")</f>
        <v/>
      </c>
      <c r="AJ453" s="45"/>
      <c r="AK453" s="44" t="str">
        <f>IF(AJ453&lt;&gt;"",IF(AJ453&lt;&gt;"LIBSETS_DROP_MECHANIC_MONSTER_NAME",VLOOKUP(AJ453,'LibSets constants'!$I$4:$L$1000,3,FALSE),""),"")</f>
        <v/>
      </c>
      <c r="AL453" s="44" t="str">
        <f>IF(AJ453&lt;&gt;"",IF(AJ453&lt;&gt;"LIBSETS_DROP_MECHANIC_MONSTER_NAME",VLOOKUP(AJ453,'LibSets constants'!$I$4:$L$1000,4,FALSE),""),"")</f>
        <v/>
      </c>
      <c r="AM453" s="3" t="str">
        <f>IF(G453&lt;&gt;"LIBSETS_SETTYPE_BATTLEGROUND",IF(G453&lt;&gt;"LIBSETS_SETTYPE_SPECIAL",IF(AN453&lt;&gt;"",VLOOKUP(AN453,'ESO zone constants'!$D$2:$H$4950,5,FALSE),""),""),"")</f>
        <v/>
      </c>
      <c r="AO453" s="45"/>
      <c r="AP453" s="44" t="str">
        <f>IF(AO453&lt;&gt;"",IF(AO453&lt;&gt;"LIBSETS_DROP_MECHANIC_MONSTER_NAME",VLOOKUP(AO453,'LibSets constants'!$I$4:$L$1000,3,FALSE),""),"")</f>
        <v/>
      </c>
      <c r="AQ453" s="44" t="str">
        <f>IF(AO453&lt;&gt;"",IF(AO453&lt;&gt;"LIBSETS_DROP_MECHANIC_MONSTER_NAME",VLOOKUP(AO453,'LibSets constants'!$I$4:$L$1000,4,FALSE),""),"")</f>
        <v/>
      </c>
      <c r="AR453" s="3" t="str">
        <f>IF(G453&lt;&gt;"LIBSETS_SETTYPE_BATTLEGROUND",IF(G453&lt;&gt;"LIBSETS_SETTYPE_SPECIAL",IF(AS453&lt;&gt;"",VLOOKUP(AS453,'ESO zone constants'!$D$2:$H$4950,5,FALSE),""),""),"")</f>
        <v/>
      </c>
      <c r="AT453" s="45"/>
      <c r="AU453" s="44" t="str">
        <f>IF(AT453&lt;&gt;"",IF(AT453&lt;&gt;"LIBSETS_DROP_MECHANIC_MONSTER_NAME",VLOOKUP(AT453,'LibSets constants'!$I$4:$L$1000,3,FALSE),""),"")</f>
        <v/>
      </c>
      <c r="AV453" s="44" t="str">
        <f>IF(AT453&lt;&gt;"",IF(AT453&lt;&gt;"LIBSETS_DROP_MECHANIC_MONSTER_NAME",VLOOKUP(AT453,'LibSets constants'!$I$4:$L$1000,4,FALSE),""),"")</f>
        <v/>
      </c>
      <c r="AW453" s="21" t="str">
        <f t="shared" si="44"/>
        <v>[487] = {wayshrines={418,419,421,}, dlcId=DLC_GREYMOOR</v>
      </c>
      <c r="AX453" s="21" t="str">
        <f t="shared" si="45"/>
        <v>, zoneIds={1160}, veteran=false</v>
      </c>
      <c r="AY453" s="21" t="str">
        <f t="shared" si="46"/>
        <v>, setType=LIBSETS_SETTYPE_OVERLAND</v>
      </c>
      <c r="AZ453" s="21" t="str">
        <f t="shared" si="43"/>
        <v>},</v>
      </c>
      <c r="BA453" s="21" t="str">
        <f t="shared" si="47"/>
        <v xml:space="preserve"> --Winter's Respite / Winterruhe   [Western Skyrim]</v>
      </c>
    </row>
    <row r="454" spans="1:53" x14ac:dyDescent="0.25">
      <c r="A454" s="5">
        <v>488</v>
      </c>
      <c r="B454" t="s">
        <v>2355</v>
      </c>
      <c r="C454" t="s">
        <v>2356</v>
      </c>
      <c r="D454" s="3">
        <f t="shared" si="42"/>
        <v>488</v>
      </c>
      <c r="G454" s="8" t="s">
        <v>1655</v>
      </c>
      <c r="I454" t="s">
        <v>97</v>
      </c>
      <c r="J454" t="s">
        <v>97</v>
      </c>
      <c r="K454">
        <v>418</v>
      </c>
      <c r="L454">
        <v>419</v>
      </c>
      <c r="M454">
        <v>421</v>
      </c>
      <c r="N454">
        <v>0</v>
      </c>
      <c r="O454" s="70" t="s">
        <v>1886</v>
      </c>
      <c r="P454" s="3">
        <f>IF(AND(G454&lt;&gt;"LIBSETS_SETTYPE_BATTLEGROUND",G454&lt;&gt;"LIBSETS_SETTYPE_SPECIAL",G454&lt;&gt;"LIBSETS_SETTYPE_MYTHIC"), IF(Q454&lt;&gt;"",VLOOKUP(Q454,'ESO zone constants'!$D$2:$H$4950,5,FALSE),""),"")</f>
        <v>1160</v>
      </c>
      <c r="Q454" t="str">
        <f>IF(OR(K454="",K454&lt;=0,ISERROR(K454)),IF(AND(O454&lt;&gt;"",NOT(ISERROR(O454))),O454, ""),VLOOKUP(K454,'ESO wayshrine node constants'!$A$3:$D$10003,4,FALSE))</f>
        <v>Western Skyrim</v>
      </c>
      <c r="S454" s="19" t="str">
        <f>IF(AND(R454&lt;&gt;"",NOT(ISERROR(R454))),R454,IF(P454&lt;&gt;"",IF(NOT(ISERROR(VLOOKUP(P454,'ESO Dungeon constants'!$D$3:$H$9999,5,FALSE))),VLOOKUP(P454,'ESO Dungeon constants'!$D$3:$I$9999,6,FALSE),VLOOKUP(P454,'ESO zone constants'!$H$2:$K$9984,4,FALSE)),""))</f>
        <v>DLC_GREYMOOR</v>
      </c>
      <c r="T454" s="3" t="str">
        <f>IF(S454&lt;&gt;"",VLOOKUP(S454,'LibSets constants'!$B$4:$C$1000,2,FALSE),"")</f>
        <v>Greymoor</v>
      </c>
      <c r="V454" s="41" t="str">
        <f>IF(U454&lt;&gt;"",IF(U454&lt;&gt;"LIBSETS_DROP_MECHANIC_MONSTER_NAME",VLOOKUP(U454,'LibSets constants'!$I$4:$L$1000,3,FALSE),""),"")</f>
        <v/>
      </c>
      <c r="W454" s="44" t="str">
        <f>IF(U454&lt;&gt;"",IF(U454&lt;&gt;"LIBSETS_DROP_MECHANIC_MONSTER_NAME",VLOOKUP(U454,'LibSets constants'!$I$4:$L$1000,4,FALSE),""),"")</f>
        <v/>
      </c>
      <c r="X454" s="3" t="str">
        <f>IF(G454&lt;&gt;"LIBSETS_SETTYPE_BATTLEGROUND",IF(G454&lt;&gt;"LIBSETS_SETTYPE_SPECIAL",IF(Y454&lt;&gt;"",VLOOKUP(Y454,'ESO zone constants'!$D$2:$H$4950,5,FALSE),""),""),"")</f>
        <v/>
      </c>
      <c r="Z454" s="45"/>
      <c r="AA454" s="44" t="str">
        <f>IF(Z454&lt;&gt;"",IF(Z454&lt;&gt;"LIBSETS_DROP_MECHANIC_MONSTER_NAME",VLOOKUP(Z454,'LibSets constants'!$I$4:$L$1000,3,FALSE),""),"")</f>
        <v/>
      </c>
      <c r="AB454" s="44" t="str">
        <f>IF(Z454&lt;&gt;"",IF(Z454&lt;&gt;"LIBSETS_DROP_MECHANIC_MONSTER_NAME",VLOOKUP(Z454,'LibSets constants'!$I$4:$L$1000,4,FALSE),""),"")</f>
        <v/>
      </c>
      <c r="AC454" s="3" t="str">
        <f>IF(G454&lt;&gt;"LIBSETS_SETTYPE_BATTLEGROUND",IF(G454&lt;&gt;"LIBSETS_SETTYPE_SPECIAL",IF(AD454&lt;&gt;"",VLOOKUP(AD454,'ESO zone constants'!$D$2:$H$4950,5,FALSE),""),""),"")</f>
        <v/>
      </c>
      <c r="AE454" s="45"/>
      <c r="AF454" s="44" t="str">
        <f>IF(AE454&lt;&gt;"",IF(AE454&lt;&gt;"LIBSETS_DROP_MECHANIC_MONSTER_NAME",VLOOKUP(AE454,'LibSets constants'!$I$4:$L$1000,3,FALSE),""),"")</f>
        <v/>
      </c>
      <c r="AG454" s="44" t="str">
        <f>IF(AE454&lt;&gt;"",IF(AE454&lt;&gt;"LIBSETS_DROP_MECHANIC_MONSTER_NAME",VLOOKUP(AE454,'LibSets constants'!$I$4:$L$1000,4,FALSE),""),"")</f>
        <v/>
      </c>
      <c r="AH454" s="3" t="str">
        <f>IF(G454&lt;&gt;"LIBSETS_SETTYPE_BATTLEGROUND",IF(G454&lt;&gt;"LIBSETS_SETTYPE_SPECIAL",IF(AI454&lt;&gt;"",VLOOKUP(AI454,'ESO zone constants'!$D$2:$H$4950,5,FALSE),""),""),"")</f>
        <v/>
      </c>
      <c r="AJ454" s="45"/>
      <c r="AK454" s="44" t="str">
        <f>IF(AJ454&lt;&gt;"",IF(AJ454&lt;&gt;"LIBSETS_DROP_MECHANIC_MONSTER_NAME",VLOOKUP(AJ454,'LibSets constants'!$I$4:$L$1000,3,FALSE),""),"")</f>
        <v/>
      </c>
      <c r="AL454" s="44" t="str">
        <f>IF(AJ454&lt;&gt;"",IF(AJ454&lt;&gt;"LIBSETS_DROP_MECHANIC_MONSTER_NAME",VLOOKUP(AJ454,'LibSets constants'!$I$4:$L$1000,4,FALSE),""),"")</f>
        <v/>
      </c>
      <c r="AM454" s="3" t="str">
        <f>IF(G454&lt;&gt;"LIBSETS_SETTYPE_BATTLEGROUND",IF(G454&lt;&gt;"LIBSETS_SETTYPE_SPECIAL",IF(AN454&lt;&gt;"",VLOOKUP(AN454,'ESO zone constants'!$D$2:$H$4950,5,FALSE),""),""),"")</f>
        <v/>
      </c>
      <c r="AO454" s="45"/>
      <c r="AP454" s="44" t="str">
        <f>IF(AO454&lt;&gt;"",IF(AO454&lt;&gt;"LIBSETS_DROP_MECHANIC_MONSTER_NAME",VLOOKUP(AO454,'LibSets constants'!$I$4:$L$1000,3,FALSE),""),"")</f>
        <v/>
      </c>
      <c r="AQ454" s="44" t="str">
        <f>IF(AO454&lt;&gt;"",IF(AO454&lt;&gt;"LIBSETS_DROP_MECHANIC_MONSTER_NAME",VLOOKUP(AO454,'LibSets constants'!$I$4:$L$1000,4,FALSE),""),"")</f>
        <v/>
      </c>
      <c r="AR454" s="3" t="str">
        <f>IF(G454&lt;&gt;"LIBSETS_SETTYPE_BATTLEGROUND",IF(G454&lt;&gt;"LIBSETS_SETTYPE_SPECIAL",IF(AS454&lt;&gt;"",VLOOKUP(AS454,'ESO zone constants'!$D$2:$H$4950,5,FALSE),""),""),"")</f>
        <v/>
      </c>
      <c r="AT454" s="45"/>
      <c r="AU454" s="44" t="str">
        <f>IF(AT454&lt;&gt;"",IF(AT454&lt;&gt;"LIBSETS_DROP_MECHANIC_MONSTER_NAME",VLOOKUP(AT454,'LibSets constants'!$I$4:$L$1000,3,FALSE),""),"")</f>
        <v/>
      </c>
      <c r="AV454" s="44" t="str">
        <f>IF(AT454&lt;&gt;"",IF(AT454&lt;&gt;"LIBSETS_DROP_MECHANIC_MONSTER_NAME",VLOOKUP(AT454,'LibSets constants'!$I$4:$L$1000,4,FALSE),""),"")</f>
        <v/>
      </c>
      <c r="AW454" s="21" t="str">
        <f t="shared" si="44"/>
        <v>[488] = {wayshrines={418,419,421,}, dlcId=DLC_GREYMOOR</v>
      </c>
      <c r="AX454" s="21" t="str">
        <f t="shared" si="45"/>
        <v>, zoneIds={1160}, veteran=false</v>
      </c>
      <c r="AY454" s="21" t="str">
        <f t="shared" si="46"/>
        <v>, setType=LIBSETS_SETTYPE_OVERLAND</v>
      </c>
      <c r="AZ454" s="21" t="str">
        <f t="shared" si="43"/>
        <v>},</v>
      </c>
      <c r="BA454" s="21" t="str">
        <f t="shared" si="47"/>
        <v xml:space="preserve"> --Venomous Smite / Giftschlag   [Western Skyrim]</v>
      </c>
    </row>
    <row r="455" spans="1:53" x14ac:dyDescent="0.25">
      <c r="A455" s="5">
        <v>489</v>
      </c>
      <c r="B455" t="s">
        <v>2357</v>
      </c>
      <c r="C455" t="s">
        <v>2358</v>
      </c>
      <c r="D455" s="3">
        <f t="shared" si="42"/>
        <v>489</v>
      </c>
      <c r="G455" s="8" t="s">
        <v>1655</v>
      </c>
      <c r="I455" t="s">
        <v>97</v>
      </c>
      <c r="J455" t="s">
        <v>97</v>
      </c>
      <c r="K455">
        <v>418</v>
      </c>
      <c r="L455">
        <v>419</v>
      </c>
      <c r="M455">
        <v>421</v>
      </c>
      <c r="N455">
        <v>0</v>
      </c>
      <c r="O455" s="70" t="s">
        <v>1886</v>
      </c>
      <c r="P455" s="3">
        <f>IF(AND(G455&lt;&gt;"LIBSETS_SETTYPE_BATTLEGROUND",G455&lt;&gt;"LIBSETS_SETTYPE_SPECIAL",G455&lt;&gt;"LIBSETS_SETTYPE_MYTHIC"), IF(Q455&lt;&gt;"",VLOOKUP(Q455,'ESO zone constants'!$D$2:$H$4950,5,FALSE),""),"")</f>
        <v>1160</v>
      </c>
      <c r="Q455" t="str">
        <f>IF(OR(K455="",K455&lt;=0,ISERROR(K455)),IF(AND(O455&lt;&gt;"",NOT(ISERROR(O455))),O455, ""),VLOOKUP(K455,'ESO wayshrine node constants'!$A$3:$D$10003,4,FALSE))</f>
        <v>Western Skyrim</v>
      </c>
      <c r="S455" s="19" t="str">
        <f>IF(AND(R455&lt;&gt;"",NOT(ISERROR(R455))),R455,IF(P455&lt;&gt;"",IF(NOT(ISERROR(VLOOKUP(P455,'ESO Dungeon constants'!$D$3:$H$9999,5,FALSE))),VLOOKUP(P455,'ESO Dungeon constants'!$D$3:$I$9999,6,FALSE),VLOOKUP(P455,'ESO zone constants'!$H$2:$K$9984,4,FALSE)),""))</f>
        <v>DLC_GREYMOOR</v>
      </c>
      <c r="T455" s="3" t="str">
        <f>IF(S455&lt;&gt;"",VLOOKUP(S455,'LibSets constants'!$B$4:$C$1000,2,FALSE),"")</f>
        <v>Greymoor</v>
      </c>
      <c r="V455" s="41" t="str">
        <f>IF(U455&lt;&gt;"",IF(U455&lt;&gt;"LIBSETS_DROP_MECHANIC_MONSTER_NAME",VLOOKUP(U455,'LibSets constants'!$I$4:$L$1000,3,FALSE),""),"")</f>
        <v/>
      </c>
      <c r="W455" s="44" t="str">
        <f>IF(U455&lt;&gt;"",IF(U455&lt;&gt;"LIBSETS_DROP_MECHANIC_MONSTER_NAME",VLOOKUP(U455,'LibSets constants'!$I$4:$L$1000,4,FALSE),""),"")</f>
        <v/>
      </c>
      <c r="X455" s="3" t="str">
        <f>IF(G455&lt;&gt;"LIBSETS_SETTYPE_BATTLEGROUND",IF(G455&lt;&gt;"LIBSETS_SETTYPE_SPECIAL",IF(Y455&lt;&gt;"",VLOOKUP(Y455,'ESO zone constants'!$D$2:$H$4950,5,FALSE),""),""),"")</f>
        <v/>
      </c>
      <c r="Z455" s="45"/>
      <c r="AA455" s="44" t="str">
        <f>IF(Z455&lt;&gt;"",IF(Z455&lt;&gt;"LIBSETS_DROP_MECHANIC_MONSTER_NAME",VLOOKUP(Z455,'LibSets constants'!$I$4:$L$1000,3,FALSE),""),"")</f>
        <v/>
      </c>
      <c r="AB455" s="44" t="str">
        <f>IF(Z455&lt;&gt;"",IF(Z455&lt;&gt;"LIBSETS_DROP_MECHANIC_MONSTER_NAME",VLOOKUP(Z455,'LibSets constants'!$I$4:$L$1000,4,FALSE),""),"")</f>
        <v/>
      </c>
      <c r="AC455" s="3" t="str">
        <f>IF(G455&lt;&gt;"LIBSETS_SETTYPE_BATTLEGROUND",IF(G455&lt;&gt;"LIBSETS_SETTYPE_SPECIAL",IF(AD455&lt;&gt;"",VLOOKUP(AD455,'ESO zone constants'!$D$2:$H$4950,5,FALSE),""),""),"")</f>
        <v/>
      </c>
      <c r="AE455" s="45"/>
      <c r="AF455" s="44" t="str">
        <f>IF(AE455&lt;&gt;"",IF(AE455&lt;&gt;"LIBSETS_DROP_MECHANIC_MONSTER_NAME",VLOOKUP(AE455,'LibSets constants'!$I$4:$L$1000,3,FALSE),""),"")</f>
        <v/>
      </c>
      <c r="AG455" s="44" t="str">
        <f>IF(AE455&lt;&gt;"",IF(AE455&lt;&gt;"LIBSETS_DROP_MECHANIC_MONSTER_NAME",VLOOKUP(AE455,'LibSets constants'!$I$4:$L$1000,4,FALSE),""),"")</f>
        <v/>
      </c>
      <c r="AH455" s="3" t="str">
        <f>IF(G455&lt;&gt;"LIBSETS_SETTYPE_BATTLEGROUND",IF(G455&lt;&gt;"LIBSETS_SETTYPE_SPECIAL",IF(AI455&lt;&gt;"",VLOOKUP(AI455,'ESO zone constants'!$D$2:$H$4950,5,FALSE),""),""),"")</f>
        <v/>
      </c>
      <c r="AJ455" s="45"/>
      <c r="AK455" s="44" t="str">
        <f>IF(AJ455&lt;&gt;"",IF(AJ455&lt;&gt;"LIBSETS_DROP_MECHANIC_MONSTER_NAME",VLOOKUP(AJ455,'LibSets constants'!$I$4:$L$1000,3,FALSE),""),"")</f>
        <v/>
      </c>
      <c r="AL455" s="44" t="str">
        <f>IF(AJ455&lt;&gt;"",IF(AJ455&lt;&gt;"LIBSETS_DROP_MECHANIC_MONSTER_NAME",VLOOKUP(AJ455,'LibSets constants'!$I$4:$L$1000,4,FALSE),""),"")</f>
        <v/>
      </c>
      <c r="AM455" s="3" t="str">
        <f>IF(G455&lt;&gt;"LIBSETS_SETTYPE_BATTLEGROUND",IF(G455&lt;&gt;"LIBSETS_SETTYPE_SPECIAL",IF(AN455&lt;&gt;"",VLOOKUP(AN455,'ESO zone constants'!$D$2:$H$4950,5,FALSE),""),""),"")</f>
        <v/>
      </c>
      <c r="AO455" s="45"/>
      <c r="AP455" s="44" t="str">
        <f>IF(AO455&lt;&gt;"",IF(AO455&lt;&gt;"LIBSETS_DROP_MECHANIC_MONSTER_NAME",VLOOKUP(AO455,'LibSets constants'!$I$4:$L$1000,3,FALSE),""),"")</f>
        <v/>
      </c>
      <c r="AQ455" s="44" t="str">
        <f>IF(AO455&lt;&gt;"",IF(AO455&lt;&gt;"LIBSETS_DROP_MECHANIC_MONSTER_NAME",VLOOKUP(AO455,'LibSets constants'!$I$4:$L$1000,4,FALSE),""),"")</f>
        <v/>
      </c>
      <c r="AR455" s="3" t="str">
        <f>IF(G455&lt;&gt;"LIBSETS_SETTYPE_BATTLEGROUND",IF(G455&lt;&gt;"LIBSETS_SETTYPE_SPECIAL",IF(AS455&lt;&gt;"",VLOOKUP(AS455,'ESO zone constants'!$D$2:$H$4950,5,FALSE),""),""),"")</f>
        <v/>
      </c>
      <c r="AT455" s="45"/>
      <c r="AU455" s="44" t="str">
        <f>IF(AT455&lt;&gt;"",IF(AT455&lt;&gt;"LIBSETS_DROP_MECHANIC_MONSTER_NAME",VLOOKUP(AT455,'LibSets constants'!$I$4:$L$1000,3,FALSE),""),"")</f>
        <v/>
      </c>
      <c r="AV455" s="44" t="str">
        <f>IF(AT455&lt;&gt;"",IF(AT455&lt;&gt;"LIBSETS_DROP_MECHANIC_MONSTER_NAME",VLOOKUP(AT455,'LibSets constants'!$I$4:$L$1000,4,FALSE),""),"")</f>
        <v/>
      </c>
      <c r="AW455" s="21" t="str">
        <f t="shared" si="44"/>
        <v>[489] = {wayshrines={418,419,421,}, dlcId=DLC_GREYMOOR</v>
      </c>
      <c r="AX455" s="21" t="str">
        <f t="shared" si="45"/>
        <v>, zoneIds={1160}, veteran=false</v>
      </c>
      <c r="AY455" s="21" t="str">
        <f t="shared" si="46"/>
        <v>, setType=LIBSETS_SETTYPE_OVERLAND</v>
      </c>
      <c r="AZ455" s="21" t="str">
        <f t="shared" si="43"/>
        <v>},</v>
      </c>
      <c r="BA455" s="21" t="str">
        <f t="shared" si="47"/>
        <v xml:space="preserve"> --Eternal Vigor / Ewiger Elan   [Western Skyrim]</v>
      </c>
    </row>
    <row r="456" spans="1:53" x14ac:dyDescent="0.25">
      <c r="A456" s="5">
        <v>490</v>
      </c>
      <c r="B456" t="s">
        <v>2359</v>
      </c>
      <c r="C456" t="s">
        <v>2360</v>
      </c>
      <c r="D456" s="3">
        <f t="shared" si="42"/>
        <v>490</v>
      </c>
      <c r="G456" s="8" t="s">
        <v>1649</v>
      </c>
      <c r="I456" t="s">
        <v>97</v>
      </c>
      <c r="J456" t="s">
        <v>97</v>
      </c>
      <c r="K456">
        <v>418</v>
      </c>
      <c r="L456">
        <v>418</v>
      </c>
      <c r="M456">
        <v>418</v>
      </c>
      <c r="N456">
        <v>5</v>
      </c>
      <c r="O456" s="70" t="s">
        <v>1886</v>
      </c>
      <c r="P456" s="3">
        <f>IF(AND(G456&lt;&gt;"LIBSETS_SETTYPE_BATTLEGROUND",G456&lt;&gt;"LIBSETS_SETTYPE_SPECIAL",G456&lt;&gt;"LIBSETS_SETTYPE_MYTHIC"), IF(Q456&lt;&gt;"",VLOOKUP(Q456,'ESO zone constants'!$D$2:$H$4950,5,FALSE),""),"")</f>
        <v>1160</v>
      </c>
      <c r="Q456" t="str">
        <f>IF(OR(K456="",K456&lt;=0,ISERROR(K456)),IF(AND(O456&lt;&gt;"",NOT(ISERROR(O456))),O456, ""),VLOOKUP(K456,'ESO wayshrine node constants'!$A$3:$D$10003,4,FALSE))</f>
        <v>Western Skyrim</v>
      </c>
      <c r="S456" s="19" t="str">
        <f>IF(AND(R456&lt;&gt;"",NOT(ISERROR(R456))),R456,IF(P456&lt;&gt;"",IF(NOT(ISERROR(VLOOKUP(P456,'ESO Dungeon constants'!$D$3:$H$9999,5,FALSE))),VLOOKUP(P456,'ESO Dungeon constants'!$D$3:$I$9999,6,FALSE),VLOOKUP(P456,'ESO zone constants'!$H$2:$K$9984,4,FALSE)),""))</f>
        <v>DLC_GREYMOOR</v>
      </c>
      <c r="T456" s="3" t="str">
        <f>IF(S456&lt;&gt;"",VLOOKUP(S456,'LibSets constants'!$B$4:$C$1000,2,FALSE),"")</f>
        <v>Greymoor</v>
      </c>
      <c r="V456" s="41" t="str">
        <f>IF(U456&lt;&gt;"",IF(U456&lt;&gt;"LIBSETS_DROP_MECHANIC_MONSTER_NAME",VLOOKUP(U456,'LibSets constants'!$I$4:$L$1000,3,FALSE),""),"")</f>
        <v/>
      </c>
      <c r="W456" s="44" t="str">
        <f>IF(U456&lt;&gt;"",IF(U456&lt;&gt;"LIBSETS_DROP_MECHANIC_MONSTER_NAME",VLOOKUP(U456,'LibSets constants'!$I$4:$L$1000,4,FALSE),""),"")</f>
        <v/>
      </c>
      <c r="X456" s="3" t="str">
        <f>IF(G456&lt;&gt;"LIBSETS_SETTYPE_BATTLEGROUND",IF(G456&lt;&gt;"LIBSETS_SETTYPE_SPECIAL",IF(Y456&lt;&gt;"",VLOOKUP(Y456,'ESO zone constants'!$D$2:$H$4950,5,FALSE),""),""),"")</f>
        <v/>
      </c>
      <c r="Z456" s="45"/>
      <c r="AA456" s="44" t="str">
        <f>IF(Z456&lt;&gt;"",IF(Z456&lt;&gt;"LIBSETS_DROP_MECHANIC_MONSTER_NAME",VLOOKUP(Z456,'LibSets constants'!$I$4:$L$1000,3,FALSE),""),"")</f>
        <v/>
      </c>
      <c r="AB456" s="44" t="str">
        <f>IF(Z456&lt;&gt;"",IF(Z456&lt;&gt;"LIBSETS_DROP_MECHANIC_MONSTER_NAME",VLOOKUP(Z456,'LibSets constants'!$I$4:$L$1000,4,FALSE),""),"")</f>
        <v/>
      </c>
      <c r="AC456" s="3" t="str">
        <f>IF(G456&lt;&gt;"LIBSETS_SETTYPE_BATTLEGROUND",IF(G456&lt;&gt;"LIBSETS_SETTYPE_SPECIAL",IF(AD456&lt;&gt;"",VLOOKUP(AD456,'ESO zone constants'!$D$2:$H$4950,5,FALSE),""),""),"")</f>
        <v/>
      </c>
      <c r="AE456" s="45"/>
      <c r="AF456" s="44" t="str">
        <f>IF(AE456&lt;&gt;"",IF(AE456&lt;&gt;"LIBSETS_DROP_MECHANIC_MONSTER_NAME",VLOOKUP(AE456,'LibSets constants'!$I$4:$L$1000,3,FALSE),""),"")</f>
        <v/>
      </c>
      <c r="AG456" s="44" t="str">
        <f>IF(AE456&lt;&gt;"",IF(AE456&lt;&gt;"LIBSETS_DROP_MECHANIC_MONSTER_NAME",VLOOKUP(AE456,'LibSets constants'!$I$4:$L$1000,4,FALSE),""),"")</f>
        <v/>
      </c>
      <c r="AH456" s="3" t="str">
        <f>IF(G456&lt;&gt;"LIBSETS_SETTYPE_BATTLEGROUND",IF(G456&lt;&gt;"LIBSETS_SETTYPE_SPECIAL",IF(AI456&lt;&gt;"",VLOOKUP(AI456,'ESO zone constants'!$D$2:$H$4950,5,FALSE),""),""),"")</f>
        <v/>
      </c>
      <c r="AJ456" s="45"/>
      <c r="AK456" s="44" t="str">
        <f>IF(AJ456&lt;&gt;"",IF(AJ456&lt;&gt;"LIBSETS_DROP_MECHANIC_MONSTER_NAME",VLOOKUP(AJ456,'LibSets constants'!$I$4:$L$1000,3,FALSE),""),"")</f>
        <v/>
      </c>
      <c r="AL456" s="44" t="str">
        <f>IF(AJ456&lt;&gt;"",IF(AJ456&lt;&gt;"LIBSETS_DROP_MECHANIC_MONSTER_NAME",VLOOKUP(AJ456,'LibSets constants'!$I$4:$L$1000,4,FALSE),""),"")</f>
        <v/>
      </c>
      <c r="AM456" s="3" t="str">
        <f>IF(G456&lt;&gt;"LIBSETS_SETTYPE_BATTLEGROUND",IF(G456&lt;&gt;"LIBSETS_SETTYPE_SPECIAL",IF(AN456&lt;&gt;"",VLOOKUP(AN456,'ESO zone constants'!$D$2:$H$4950,5,FALSE),""),""),"")</f>
        <v/>
      </c>
      <c r="AO456" s="45"/>
      <c r="AP456" s="44" t="str">
        <f>IF(AO456&lt;&gt;"",IF(AO456&lt;&gt;"LIBSETS_DROP_MECHANIC_MONSTER_NAME",VLOOKUP(AO456,'LibSets constants'!$I$4:$L$1000,3,FALSE),""),"")</f>
        <v/>
      </c>
      <c r="AQ456" s="44" t="str">
        <f>IF(AO456&lt;&gt;"",IF(AO456&lt;&gt;"LIBSETS_DROP_MECHANIC_MONSTER_NAME",VLOOKUP(AO456,'LibSets constants'!$I$4:$L$1000,4,FALSE),""),"")</f>
        <v/>
      </c>
      <c r="AR456" s="3" t="str">
        <f>IF(G456&lt;&gt;"LIBSETS_SETTYPE_BATTLEGROUND",IF(G456&lt;&gt;"LIBSETS_SETTYPE_SPECIAL",IF(AS456&lt;&gt;"",VLOOKUP(AS456,'ESO zone constants'!$D$2:$H$4950,5,FALSE),""),""),"")</f>
        <v/>
      </c>
      <c r="AT456" s="45"/>
      <c r="AU456" s="44" t="str">
        <f>IF(AT456&lt;&gt;"",IF(AT456&lt;&gt;"LIBSETS_DROP_MECHANIC_MONSTER_NAME",VLOOKUP(AT456,'LibSets constants'!$I$4:$L$1000,3,FALSE),""),"")</f>
        <v/>
      </c>
      <c r="AV456" s="44" t="str">
        <f>IF(AT456&lt;&gt;"",IF(AT456&lt;&gt;"LIBSETS_DROP_MECHANIC_MONSTER_NAME",VLOOKUP(AT456,'LibSets constants'!$I$4:$L$1000,4,FALSE),""),"")</f>
        <v/>
      </c>
      <c r="AW456" s="21" t="str">
        <f t="shared" si="44"/>
        <v>[490] = {wayshrines={418,418,418,}, traitsNeeded=5, dlcId=DLC_GREYMOOR</v>
      </c>
      <c r="AX456" s="21" t="str">
        <f t="shared" si="45"/>
        <v>, zoneIds={1160}, veteran=false</v>
      </c>
      <c r="AY456" s="21" t="str">
        <f t="shared" si="46"/>
        <v>, setType=LIBSETS_SETTYPE_CRAFTED</v>
      </c>
      <c r="AZ456" s="21" t="str">
        <f t="shared" si="43"/>
        <v>},</v>
      </c>
      <c r="BA456" s="21" t="str">
        <f t="shared" si="47"/>
        <v xml:space="preserve"> --Stuhn's Favor / Stuhns Gunst   [Western Skyrim]</v>
      </c>
    </row>
    <row r="457" spans="1:53" x14ac:dyDescent="0.25">
      <c r="A457" s="5">
        <v>491</v>
      </c>
      <c r="B457" t="s">
        <v>2361</v>
      </c>
      <c r="C457" t="s">
        <v>2362</v>
      </c>
      <c r="D457" s="3">
        <f t="shared" si="42"/>
        <v>491</v>
      </c>
      <c r="G457" s="8" t="s">
        <v>1649</v>
      </c>
      <c r="I457" t="s">
        <v>97</v>
      </c>
      <c r="J457" t="s">
        <v>97</v>
      </c>
      <c r="K457">
        <v>417</v>
      </c>
      <c r="L457">
        <v>417</v>
      </c>
      <c r="M457">
        <v>417</v>
      </c>
      <c r="N457">
        <v>7</v>
      </c>
      <c r="O457" s="70" t="s">
        <v>1886</v>
      </c>
      <c r="P457" s="3">
        <f>IF(AND(G457&lt;&gt;"LIBSETS_SETTYPE_BATTLEGROUND",G457&lt;&gt;"LIBSETS_SETTYPE_SPECIAL",G457&lt;&gt;"LIBSETS_SETTYPE_MYTHIC"), IF(Q457&lt;&gt;"",VLOOKUP(Q457,'ESO zone constants'!$D$2:$H$4950,5,FALSE),""),"")</f>
        <v>1160</v>
      </c>
      <c r="Q457" t="str">
        <f>IF(OR(K457="",K457&lt;=0,ISERROR(K457)),IF(AND(O457&lt;&gt;"",NOT(ISERROR(O457))),O457, ""),VLOOKUP(K457,'ESO wayshrine node constants'!$A$3:$D$10003,4,FALSE))</f>
        <v>Western Skyrim</v>
      </c>
      <c r="S457" s="19" t="str">
        <f>IF(AND(R457&lt;&gt;"",NOT(ISERROR(R457))),R457,IF(P457&lt;&gt;"",IF(NOT(ISERROR(VLOOKUP(P457,'ESO Dungeon constants'!$D$3:$H$9999,5,FALSE))),VLOOKUP(P457,'ESO Dungeon constants'!$D$3:$I$9999,6,FALSE),VLOOKUP(P457,'ESO zone constants'!$H$2:$K$9984,4,FALSE)),""))</f>
        <v>DLC_GREYMOOR</v>
      </c>
      <c r="T457" s="3" t="str">
        <f>IF(S457&lt;&gt;"",VLOOKUP(S457,'LibSets constants'!$B$4:$C$1000,2,FALSE),"")</f>
        <v>Greymoor</v>
      </c>
      <c r="V457" s="41" t="str">
        <f>IF(U457&lt;&gt;"",IF(U457&lt;&gt;"LIBSETS_DROP_MECHANIC_MONSTER_NAME",VLOOKUP(U457,'LibSets constants'!$I$4:$L$1000,3,FALSE),""),"")</f>
        <v/>
      </c>
      <c r="W457" s="44" t="str">
        <f>IF(U457&lt;&gt;"",IF(U457&lt;&gt;"LIBSETS_DROP_MECHANIC_MONSTER_NAME",VLOOKUP(U457,'LibSets constants'!$I$4:$L$1000,4,FALSE),""),"")</f>
        <v/>
      </c>
      <c r="X457" s="3" t="str">
        <f>IF(G457&lt;&gt;"LIBSETS_SETTYPE_BATTLEGROUND",IF(G457&lt;&gt;"LIBSETS_SETTYPE_SPECIAL",IF(Y457&lt;&gt;"",VLOOKUP(Y457,'ESO zone constants'!$D$2:$H$4950,5,FALSE),""),""),"")</f>
        <v/>
      </c>
      <c r="Z457" s="45"/>
      <c r="AA457" s="44" t="str">
        <f>IF(Z457&lt;&gt;"",IF(Z457&lt;&gt;"LIBSETS_DROP_MECHANIC_MONSTER_NAME",VLOOKUP(Z457,'LibSets constants'!$I$4:$L$1000,3,FALSE),""),"")</f>
        <v/>
      </c>
      <c r="AB457" s="44" t="str">
        <f>IF(Z457&lt;&gt;"",IF(Z457&lt;&gt;"LIBSETS_DROP_MECHANIC_MONSTER_NAME",VLOOKUP(Z457,'LibSets constants'!$I$4:$L$1000,4,FALSE),""),"")</f>
        <v/>
      </c>
      <c r="AC457" s="3" t="str">
        <f>IF(G457&lt;&gt;"LIBSETS_SETTYPE_BATTLEGROUND",IF(G457&lt;&gt;"LIBSETS_SETTYPE_SPECIAL",IF(AD457&lt;&gt;"",VLOOKUP(AD457,'ESO zone constants'!$D$2:$H$4950,5,FALSE),""),""),"")</f>
        <v/>
      </c>
      <c r="AE457" s="45"/>
      <c r="AF457" s="44" t="str">
        <f>IF(AE457&lt;&gt;"",IF(AE457&lt;&gt;"LIBSETS_DROP_MECHANIC_MONSTER_NAME",VLOOKUP(AE457,'LibSets constants'!$I$4:$L$1000,3,FALSE),""),"")</f>
        <v/>
      </c>
      <c r="AG457" s="44" t="str">
        <f>IF(AE457&lt;&gt;"",IF(AE457&lt;&gt;"LIBSETS_DROP_MECHANIC_MONSTER_NAME",VLOOKUP(AE457,'LibSets constants'!$I$4:$L$1000,4,FALSE),""),"")</f>
        <v/>
      </c>
      <c r="AH457" s="3" t="str">
        <f>IF(G457&lt;&gt;"LIBSETS_SETTYPE_BATTLEGROUND",IF(G457&lt;&gt;"LIBSETS_SETTYPE_SPECIAL",IF(AI457&lt;&gt;"",VLOOKUP(AI457,'ESO zone constants'!$D$2:$H$4950,5,FALSE),""),""),"")</f>
        <v/>
      </c>
      <c r="AJ457" s="45"/>
      <c r="AK457" s="44" t="str">
        <f>IF(AJ457&lt;&gt;"",IF(AJ457&lt;&gt;"LIBSETS_DROP_MECHANIC_MONSTER_NAME",VLOOKUP(AJ457,'LibSets constants'!$I$4:$L$1000,3,FALSE),""),"")</f>
        <v/>
      </c>
      <c r="AL457" s="44" t="str">
        <f>IF(AJ457&lt;&gt;"",IF(AJ457&lt;&gt;"LIBSETS_DROP_MECHANIC_MONSTER_NAME",VLOOKUP(AJ457,'LibSets constants'!$I$4:$L$1000,4,FALSE),""),"")</f>
        <v/>
      </c>
      <c r="AM457" s="3" t="str">
        <f>IF(G457&lt;&gt;"LIBSETS_SETTYPE_BATTLEGROUND",IF(G457&lt;&gt;"LIBSETS_SETTYPE_SPECIAL",IF(AN457&lt;&gt;"",VLOOKUP(AN457,'ESO zone constants'!$D$2:$H$4950,5,FALSE),""),""),"")</f>
        <v/>
      </c>
      <c r="AO457" s="45"/>
      <c r="AP457" s="44" t="str">
        <f>IF(AO457&lt;&gt;"",IF(AO457&lt;&gt;"LIBSETS_DROP_MECHANIC_MONSTER_NAME",VLOOKUP(AO457,'LibSets constants'!$I$4:$L$1000,3,FALSE),""),"")</f>
        <v/>
      </c>
      <c r="AQ457" s="44" t="str">
        <f>IF(AO457&lt;&gt;"",IF(AO457&lt;&gt;"LIBSETS_DROP_MECHANIC_MONSTER_NAME",VLOOKUP(AO457,'LibSets constants'!$I$4:$L$1000,4,FALSE),""),"")</f>
        <v/>
      </c>
      <c r="AR457" s="3" t="str">
        <f>IF(G457&lt;&gt;"LIBSETS_SETTYPE_BATTLEGROUND",IF(G457&lt;&gt;"LIBSETS_SETTYPE_SPECIAL",IF(AS457&lt;&gt;"",VLOOKUP(AS457,'ESO zone constants'!$D$2:$H$4950,5,FALSE),""),""),"")</f>
        <v/>
      </c>
      <c r="AT457" s="45"/>
      <c r="AU457" s="44" t="str">
        <f>IF(AT457&lt;&gt;"",IF(AT457&lt;&gt;"LIBSETS_DROP_MECHANIC_MONSTER_NAME",VLOOKUP(AT457,'LibSets constants'!$I$4:$L$1000,3,FALSE),""),"")</f>
        <v/>
      </c>
      <c r="AV457" s="44" t="str">
        <f>IF(AT457&lt;&gt;"",IF(AT457&lt;&gt;"LIBSETS_DROP_MECHANIC_MONSTER_NAME",VLOOKUP(AT457,'LibSets constants'!$I$4:$L$1000,4,FALSE),""),"")</f>
        <v/>
      </c>
      <c r="AW457" s="21" t="str">
        <f t="shared" si="44"/>
        <v>[491] = {wayshrines={417,417,417,}, traitsNeeded=7, dlcId=DLC_GREYMOOR</v>
      </c>
      <c r="AX457" s="21" t="str">
        <f t="shared" si="45"/>
        <v>, zoneIds={1160}, veteran=false</v>
      </c>
      <c r="AY457" s="21" t="str">
        <f t="shared" si="46"/>
        <v>, setType=LIBSETS_SETTYPE_CRAFTED</v>
      </c>
      <c r="AZ457" s="21" t="str">
        <f t="shared" si="43"/>
        <v>},</v>
      </c>
      <c r="BA457" s="21" t="str">
        <f t="shared" si="47"/>
        <v xml:space="preserve"> --Dragon's Appetite / Appetit des Drachen   [Western Skyrim]</v>
      </c>
    </row>
    <row r="458" spans="1:53" x14ac:dyDescent="0.25">
      <c r="A458" s="5">
        <v>492</v>
      </c>
      <c r="B458" t="s">
        <v>2363</v>
      </c>
      <c r="C458" t="s">
        <v>2364</v>
      </c>
      <c r="D458" s="3">
        <f t="shared" si="42"/>
        <v>492</v>
      </c>
      <c r="G458" s="8" t="s">
        <v>1656</v>
      </c>
      <c r="I458" t="s">
        <v>97</v>
      </c>
      <c r="J458" t="s">
        <v>97</v>
      </c>
      <c r="K458">
        <v>-1</v>
      </c>
      <c r="L458">
        <v>-1</v>
      </c>
      <c r="M458">
        <v>-1</v>
      </c>
      <c r="N458">
        <v>0</v>
      </c>
      <c r="O458" s="70" t="s">
        <v>1886</v>
      </c>
      <c r="P458" s="3">
        <f>IF(AND(G458&lt;&gt;"LIBSETS_SETTYPE_BATTLEGROUND",G458&lt;&gt;"LIBSETS_SETTYPE_SPECIAL",G458&lt;&gt;"LIBSETS_SETTYPE_MYTHIC"), IF(Q458&lt;&gt;"",VLOOKUP(Q458,'ESO zone constants'!$D$2:$H$4950,5,FALSE),""),"")</f>
        <v>1160</v>
      </c>
      <c r="Q458" t="str">
        <f>IF(OR(K458="",K458&lt;=0,ISERROR(K458)),IF(AND(O458&lt;&gt;"",NOT(ISERROR(O458))),O458, ""),VLOOKUP(K458,'ESO wayshrine node constants'!$A$3:$D$10003,4,FALSE))</f>
        <v>Western Skyrim</v>
      </c>
      <c r="S458" s="19" t="str">
        <f>IF(AND(R458&lt;&gt;"",NOT(ISERROR(R458))),R458,IF(P458&lt;&gt;"",IF(NOT(ISERROR(VLOOKUP(P458,'ESO Dungeon constants'!$D$3:$H$9999,5,FALSE))),VLOOKUP(P458,'ESO Dungeon constants'!$D$3:$I$9999,6,FALSE),VLOOKUP(P458,'ESO zone constants'!$H$2:$K$9984,4,FALSE)),""))</f>
        <v>DLC_GREYMOOR</v>
      </c>
      <c r="T458" s="3" t="str">
        <f>IF(S458&lt;&gt;"",VLOOKUP(S458,'LibSets constants'!$B$4:$C$1000,2,FALSE),"")</f>
        <v>Greymoor</v>
      </c>
      <c r="V458" s="41" t="str">
        <f>IF(U458&lt;&gt;"",IF(U458&lt;&gt;"LIBSETS_DROP_MECHANIC_MONSTER_NAME",VLOOKUP(U458,'LibSets constants'!$I$4:$L$1000,3,FALSE),""),"")</f>
        <v/>
      </c>
      <c r="W458" s="44" t="str">
        <f>IF(U458&lt;&gt;"",IF(U458&lt;&gt;"LIBSETS_DROP_MECHANIC_MONSTER_NAME",VLOOKUP(U458,'LibSets constants'!$I$4:$L$1000,4,FALSE),""),"")</f>
        <v/>
      </c>
      <c r="X458" s="3" t="str">
        <f>IF(G458&lt;&gt;"LIBSETS_SETTYPE_BATTLEGROUND",IF(G458&lt;&gt;"LIBSETS_SETTYPE_SPECIAL",IF(Y458&lt;&gt;"",VLOOKUP(Y458,'ESO zone constants'!$D$2:$H$4950,5,FALSE),""),""),"")</f>
        <v/>
      </c>
      <c r="Z458" s="45"/>
      <c r="AA458" s="44" t="str">
        <f>IF(Z458&lt;&gt;"",IF(Z458&lt;&gt;"LIBSETS_DROP_MECHANIC_MONSTER_NAME",VLOOKUP(Z458,'LibSets constants'!$I$4:$L$1000,3,FALSE),""),"")</f>
        <v/>
      </c>
      <c r="AB458" s="44" t="str">
        <f>IF(Z458&lt;&gt;"",IF(Z458&lt;&gt;"LIBSETS_DROP_MECHANIC_MONSTER_NAME",VLOOKUP(Z458,'LibSets constants'!$I$4:$L$1000,4,FALSE),""),"")</f>
        <v/>
      </c>
      <c r="AC458" s="3" t="str">
        <f>IF(G458&lt;&gt;"LIBSETS_SETTYPE_BATTLEGROUND",IF(G458&lt;&gt;"LIBSETS_SETTYPE_SPECIAL",IF(AD458&lt;&gt;"",VLOOKUP(AD458,'ESO zone constants'!$D$2:$H$4950,5,FALSE),""),""),"")</f>
        <v/>
      </c>
      <c r="AE458" s="45"/>
      <c r="AF458" s="44" t="str">
        <f>IF(AE458&lt;&gt;"",IF(AE458&lt;&gt;"LIBSETS_DROP_MECHANIC_MONSTER_NAME",VLOOKUP(AE458,'LibSets constants'!$I$4:$L$1000,3,FALSE),""),"")</f>
        <v/>
      </c>
      <c r="AG458" s="44" t="str">
        <f>IF(AE458&lt;&gt;"",IF(AE458&lt;&gt;"LIBSETS_DROP_MECHANIC_MONSTER_NAME",VLOOKUP(AE458,'LibSets constants'!$I$4:$L$1000,4,FALSE),""),"")</f>
        <v/>
      </c>
      <c r="AH458" s="3" t="str">
        <f>IF(G458&lt;&gt;"LIBSETS_SETTYPE_BATTLEGROUND",IF(G458&lt;&gt;"LIBSETS_SETTYPE_SPECIAL",IF(AI458&lt;&gt;"",VLOOKUP(AI458,'ESO zone constants'!$D$2:$H$4950,5,FALSE),""),""),"")</f>
        <v/>
      </c>
      <c r="AJ458" s="45"/>
      <c r="AK458" s="44" t="str">
        <f>IF(AJ458&lt;&gt;"",IF(AJ458&lt;&gt;"LIBSETS_DROP_MECHANIC_MONSTER_NAME",VLOOKUP(AJ458,'LibSets constants'!$I$4:$L$1000,3,FALSE),""),"")</f>
        <v/>
      </c>
      <c r="AL458" s="44" t="str">
        <f>IF(AJ458&lt;&gt;"",IF(AJ458&lt;&gt;"LIBSETS_DROP_MECHANIC_MONSTER_NAME",VLOOKUP(AJ458,'LibSets constants'!$I$4:$L$1000,4,FALSE),""),"")</f>
        <v/>
      </c>
      <c r="AM458" s="3" t="str">
        <f>IF(G458&lt;&gt;"LIBSETS_SETTYPE_BATTLEGROUND",IF(G458&lt;&gt;"LIBSETS_SETTYPE_SPECIAL",IF(AN458&lt;&gt;"",VLOOKUP(AN458,'ESO zone constants'!$D$2:$H$4950,5,FALSE),""),""),"")</f>
        <v/>
      </c>
      <c r="AO458" s="45"/>
      <c r="AP458" s="44" t="str">
        <f>IF(AO458&lt;&gt;"",IF(AO458&lt;&gt;"LIBSETS_DROP_MECHANIC_MONSTER_NAME",VLOOKUP(AO458,'LibSets constants'!$I$4:$L$1000,3,FALSE),""),"")</f>
        <v/>
      </c>
      <c r="AQ458" s="44" t="str">
        <f>IF(AO458&lt;&gt;"",IF(AO458&lt;&gt;"LIBSETS_DROP_MECHANIC_MONSTER_NAME",VLOOKUP(AO458,'LibSets constants'!$I$4:$L$1000,4,FALSE),""),"")</f>
        <v/>
      </c>
      <c r="AR458" s="3" t="str">
        <f>IF(G458&lt;&gt;"LIBSETS_SETTYPE_BATTLEGROUND",IF(G458&lt;&gt;"LIBSETS_SETTYPE_SPECIAL",IF(AS458&lt;&gt;"",VLOOKUP(AS458,'ESO zone constants'!$D$2:$H$4950,5,FALSE),""),""),"")</f>
        <v/>
      </c>
      <c r="AT458" s="45"/>
      <c r="AU458" s="44" t="str">
        <f>IF(AT458&lt;&gt;"",IF(AT458&lt;&gt;"LIBSETS_DROP_MECHANIC_MONSTER_NAME",VLOOKUP(AT458,'LibSets constants'!$I$4:$L$1000,3,FALSE),""),"")</f>
        <v/>
      </c>
      <c r="AV458" s="44" t="str">
        <f>IF(AT458&lt;&gt;"",IF(AT458&lt;&gt;"LIBSETS_DROP_MECHANIC_MONSTER_NAME",VLOOKUP(AT458,'LibSets constants'!$I$4:$L$1000,4,FALSE),""),"")</f>
        <v/>
      </c>
      <c r="AW458" s="21" t="str">
        <f t="shared" si="44"/>
        <v>[492] = {wayshrines={-1,-1,-1,}, dlcId=DLC_GREYMOOR</v>
      </c>
      <c r="AX458" s="21" t="str">
        <f t="shared" si="45"/>
        <v>, zoneIds={1160}, veteran=false</v>
      </c>
      <c r="AY458" s="21" t="str">
        <f t="shared" si="46"/>
        <v>, setType=LIBSETS_SETTYPE_TRIAL</v>
      </c>
      <c r="AZ458" s="21" t="str">
        <f t="shared" si="43"/>
        <v>},</v>
      </c>
      <c r="BA458" s="21" t="str">
        <f t="shared" si="47"/>
        <v xml:space="preserve"> --Kyne's Wind / Kynes Wind   [Western Skyrim]</v>
      </c>
    </row>
    <row r="459" spans="1:53" x14ac:dyDescent="0.25">
      <c r="A459" s="5">
        <v>493</v>
      </c>
      <c r="B459" t="s">
        <v>2365</v>
      </c>
      <c r="C459" t="s">
        <v>2366</v>
      </c>
      <c r="D459" s="3">
        <f t="shared" si="42"/>
        <v>493</v>
      </c>
      <c r="G459" s="8" t="s">
        <v>1656</v>
      </c>
      <c r="I459" t="s">
        <v>98</v>
      </c>
      <c r="J459" t="s">
        <v>97</v>
      </c>
      <c r="K459">
        <v>-1</v>
      </c>
      <c r="L459">
        <v>-1</v>
      </c>
      <c r="M459">
        <v>-1</v>
      </c>
      <c r="N459">
        <v>0</v>
      </c>
      <c r="O459" s="70" t="s">
        <v>1886</v>
      </c>
      <c r="P459" s="3">
        <f>IF(AND(G459&lt;&gt;"LIBSETS_SETTYPE_BATTLEGROUND",G459&lt;&gt;"LIBSETS_SETTYPE_SPECIAL",G459&lt;&gt;"LIBSETS_SETTYPE_MYTHIC"), IF(Q459&lt;&gt;"",VLOOKUP(Q459,'ESO zone constants'!$D$2:$H$4950,5,FALSE),""),"")</f>
        <v>1160</v>
      </c>
      <c r="Q459" t="str">
        <f>IF(OR(K459="",K459&lt;=0,ISERROR(K459)),IF(AND(O459&lt;&gt;"",NOT(ISERROR(O459))),O459, ""),VLOOKUP(K459,'ESO wayshrine node constants'!$A$3:$D$10003,4,FALSE))</f>
        <v>Western Skyrim</v>
      </c>
      <c r="S459" s="19" t="str">
        <f>IF(AND(R459&lt;&gt;"",NOT(ISERROR(R459))),R459,IF(P459&lt;&gt;"",IF(NOT(ISERROR(VLOOKUP(P459,'ESO Dungeon constants'!$D$3:$H$9999,5,FALSE))),VLOOKUP(P459,'ESO Dungeon constants'!$D$3:$I$9999,6,FALSE),VLOOKUP(P459,'ESO zone constants'!$H$2:$K$9984,4,FALSE)),""))</f>
        <v>DLC_GREYMOOR</v>
      </c>
      <c r="T459" s="3" t="str">
        <f>IF(S459&lt;&gt;"",VLOOKUP(S459,'LibSets constants'!$B$4:$C$1000,2,FALSE),"")</f>
        <v>Greymoor</v>
      </c>
      <c r="V459" s="41" t="str">
        <f>IF(U459&lt;&gt;"",IF(U459&lt;&gt;"LIBSETS_DROP_MECHANIC_MONSTER_NAME",VLOOKUP(U459,'LibSets constants'!$I$4:$L$1000,3,FALSE),""),"")</f>
        <v/>
      </c>
      <c r="W459" s="44" t="str">
        <f>IF(U459&lt;&gt;"",IF(U459&lt;&gt;"LIBSETS_DROP_MECHANIC_MONSTER_NAME",VLOOKUP(U459,'LibSets constants'!$I$4:$L$1000,4,FALSE),""),"")</f>
        <v/>
      </c>
      <c r="X459" s="3" t="str">
        <f>IF(G459&lt;&gt;"LIBSETS_SETTYPE_BATTLEGROUND",IF(G459&lt;&gt;"LIBSETS_SETTYPE_SPECIAL",IF(Y459&lt;&gt;"",VLOOKUP(Y459,'ESO zone constants'!$D$2:$H$4950,5,FALSE),""),""),"")</f>
        <v/>
      </c>
      <c r="Z459" s="45"/>
      <c r="AA459" s="44" t="str">
        <f>IF(Z459&lt;&gt;"",IF(Z459&lt;&gt;"LIBSETS_DROP_MECHANIC_MONSTER_NAME",VLOOKUP(Z459,'LibSets constants'!$I$4:$L$1000,3,FALSE),""),"")</f>
        <v/>
      </c>
      <c r="AB459" s="44" t="str">
        <f>IF(Z459&lt;&gt;"",IF(Z459&lt;&gt;"LIBSETS_DROP_MECHANIC_MONSTER_NAME",VLOOKUP(Z459,'LibSets constants'!$I$4:$L$1000,4,FALSE),""),"")</f>
        <v/>
      </c>
      <c r="AC459" s="3" t="str">
        <f>IF(G459&lt;&gt;"LIBSETS_SETTYPE_BATTLEGROUND",IF(G459&lt;&gt;"LIBSETS_SETTYPE_SPECIAL",IF(AD459&lt;&gt;"",VLOOKUP(AD459,'ESO zone constants'!$D$2:$H$4950,5,FALSE),""),""),"")</f>
        <v/>
      </c>
      <c r="AE459" s="45"/>
      <c r="AF459" s="44" t="str">
        <f>IF(AE459&lt;&gt;"",IF(AE459&lt;&gt;"LIBSETS_DROP_MECHANIC_MONSTER_NAME",VLOOKUP(AE459,'LibSets constants'!$I$4:$L$1000,3,FALSE),""),"")</f>
        <v/>
      </c>
      <c r="AG459" s="44" t="str">
        <f>IF(AE459&lt;&gt;"",IF(AE459&lt;&gt;"LIBSETS_DROP_MECHANIC_MONSTER_NAME",VLOOKUP(AE459,'LibSets constants'!$I$4:$L$1000,4,FALSE),""),"")</f>
        <v/>
      </c>
      <c r="AH459" s="3" t="str">
        <f>IF(G459&lt;&gt;"LIBSETS_SETTYPE_BATTLEGROUND",IF(G459&lt;&gt;"LIBSETS_SETTYPE_SPECIAL",IF(AI459&lt;&gt;"",VLOOKUP(AI459,'ESO zone constants'!$D$2:$H$4950,5,FALSE),""),""),"")</f>
        <v/>
      </c>
      <c r="AJ459" s="45"/>
      <c r="AK459" s="44" t="str">
        <f>IF(AJ459&lt;&gt;"",IF(AJ459&lt;&gt;"LIBSETS_DROP_MECHANIC_MONSTER_NAME",VLOOKUP(AJ459,'LibSets constants'!$I$4:$L$1000,3,FALSE),""),"")</f>
        <v/>
      </c>
      <c r="AL459" s="44" t="str">
        <f>IF(AJ459&lt;&gt;"",IF(AJ459&lt;&gt;"LIBSETS_DROP_MECHANIC_MONSTER_NAME",VLOOKUP(AJ459,'LibSets constants'!$I$4:$L$1000,4,FALSE),""),"")</f>
        <v/>
      </c>
      <c r="AM459" s="3" t="str">
        <f>IF(G459&lt;&gt;"LIBSETS_SETTYPE_BATTLEGROUND",IF(G459&lt;&gt;"LIBSETS_SETTYPE_SPECIAL",IF(AN459&lt;&gt;"",VLOOKUP(AN459,'ESO zone constants'!$D$2:$H$4950,5,FALSE),""),""),"")</f>
        <v/>
      </c>
      <c r="AO459" s="45"/>
      <c r="AP459" s="44" t="str">
        <f>IF(AO459&lt;&gt;"",IF(AO459&lt;&gt;"LIBSETS_DROP_MECHANIC_MONSTER_NAME",VLOOKUP(AO459,'LibSets constants'!$I$4:$L$1000,3,FALSE),""),"")</f>
        <v/>
      </c>
      <c r="AQ459" s="44" t="str">
        <f>IF(AO459&lt;&gt;"",IF(AO459&lt;&gt;"LIBSETS_DROP_MECHANIC_MONSTER_NAME",VLOOKUP(AO459,'LibSets constants'!$I$4:$L$1000,4,FALSE),""),"")</f>
        <v/>
      </c>
      <c r="AR459" s="3" t="str">
        <f>IF(G459&lt;&gt;"LIBSETS_SETTYPE_BATTLEGROUND",IF(G459&lt;&gt;"LIBSETS_SETTYPE_SPECIAL",IF(AS459&lt;&gt;"",VLOOKUP(AS459,'ESO zone constants'!$D$2:$H$4950,5,FALSE),""),""),"")</f>
        <v/>
      </c>
      <c r="AT459" s="45"/>
      <c r="AU459" s="44" t="str">
        <f>IF(AT459&lt;&gt;"",IF(AT459&lt;&gt;"LIBSETS_DROP_MECHANIC_MONSTER_NAME",VLOOKUP(AT459,'LibSets constants'!$I$4:$L$1000,3,FALSE),""),"")</f>
        <v/>
      </c>
      <c r="AV459" s="44" t="str">
        <f>IF(AT459&lt;&gt;"",IF(AT459&lt;&gt;"LIBSETS_DROP_MECHANIC_MONSTER_NAME",VLOOKUP(AT459,'LibSets constants'!$I$4:$L$1000,4,FALSE),""),"")</f>
        <v/>
      </c>
      <c r="AW459" s="21" t="str">
        <f t="shared" si="44"/>
        <v>[493] = {wayshrines={-1,-1,-1,}, dlcId=DLC_GREYMOOR</v>
      </c>
      <c r="AX459" s="21" t="str">
        <f t="shared" si="45"/>
        <v>, zoneIds={1160}, veteran=true</v>
      </c>
      <c r="AY459" s="21" t="str">
        <f t="shared" si="46"/>
        <v>, setType=LIBSETS_SETTYPE_TRIAL</v>
      </c>
      <c r="AZ459" s="21" t="str">
        <f t="shared" si="43"/>
        <v>},</v>
      </c>
      <c r="BA459" s="21" t="str">
        <f t="shared" si="47"/>
        <v xml:space="preserve"> --Perfected Kyne's Wind / Kynes perfektionierter Wind   [Western Skyrim]</v>
      </c>
    </row>
    <row r="460" spans="1:53" x14ac:dyDescent="0.25">
      <c r="A460" s="5">
        <v>494</v>
      </c>
      <c r="B460" t="s">
        <v>2367</v>
      </c>
      <c r="C460" t="s">
        <v>2368</v>
      </c>
      <c r="D460" s="3">
        <f t="shared" si="42"/>
        <v>494</v>
      </c>
      <c r="G460" s="8" t="s">
        <v>1656</v>
      </c>
      <c r="I460" t="s">
        <v>97</v>
      </c>
      <c r="J460" t="s">
        <v>97</v>
      </c>
      <c r="K460">
        <v>-1</v>
      </c>
      <c r="L460">
        <v>-1</v>
      </c>
      <c r="M460">
        <v>-1</v>
      </c>
      <c r="N460">
        <v>0</v>
      </c>
      <c r="O460" s="70" t="s">
        <v>1886</v>
      </c>
      <c r="P460" s="3">
        <f>IF(AND(G460&lt;&gt;"LIBSETS_SETTYPE_BATTLEGROUND",G460&lt;&gt;"LIBSETS_SETTYPE_SPECIAL",G460&lt;&gt;"LIBSETS_SETTYPE_MYTHIC"), IF(Q460&lt;&gt;"",VLOOKUP(Q460,'ESO zone constants'!$D$2:$H$4950,5,FALSE),""),"")</f>
        <v>1160</v>
      </c>
      <c r="Q460" t="str">
        <f>IF(OR(K460="",K460&lt;=0,ISERROR(K460)),IF(AND(O460&lt;&gt;"",NOT(ISERROR(O460))),O460, ""),VLOOKUP(K460,'ESO wayshrine node constants'!$A$3:$D$10003,4,FALSE))</f>
        <v>Western Skyrim</v>
      </c>
      <c r="S460" s="19" t="str">
        <f>IF(AND(R460&lt;&gt;"",NOT(ISERROR(R460))),R460,IF(P460&lt;&gt;"",IF(NOT(ISERROR(VLOOKUP(P460,'ESO Dungeon constants'!$D$3:$H$9999,5,FALSE))),VLOOKUP(P460,'ESO Dungeon constants'!$D$3:$I$9999,6,FALSE),VLOOKUP(P460,'ESO zone constants'!$H$2:$K$9984,4,FALSE)),""))</f>
        <v>DLC_GREYMOOR</v>
      </c>
      <c r="T460" s="3" t="str">
        <f>IF(S460&lt;&gt;"",VLOOKUP(S460,'LibSets constants'!$B$4:$C$1000,2,FALSE),"")</f>
        <v>Greymoor</v>
      </c>
      <c r="V460" s="41" t="str">
        <f>IF(U460&lt;&gt;"",IF(U460&lt;&gt;"LIBSETS_DROP_MECHANIC_MONSTER_NAME",VLOOKUP(U460,'LibSets constants'!$I$4:$L$1000,3,FALSE),""),"")</f>
        <v/>
      </c>
      <c r="W460" s="44" t="str">
        <f>IF(U460&lt;&gt;"",IF(U460&lt;&gt;"LIBSETS_DROP_MECHANIC_MONSTER_NAME",VLOOKUP(U460,'LibSets constants'!$I$4:$L$1000,4,FALSE),""),"")</f>
        <v/>
      </c>
      <c r="X460" s="3" t="str">
        <f>IF(G460&lt;&gt;"LIBSETS_SETTYPE_BATTLEGROUND",IF(G460&lt;&gt;"LIBSETS_SETTYPE_SPECIAL",IF(Y460&lt;&gt;"",VLOOKUP(Y460,'ESO zone constants'!$D$2:$H$4950,5,FALSE),""),""),"")</f>
        <v/>
      </c>
      <c r="Z460" s="45"/>
      <c r="AA460" s="44" t="str">
        <f>IF(Z460&lt;&gt;"",IF(Z460&lt;&gt;"LIBSETS_DROP_MECHANIC_MONSTER_NAME",VLOOKUP(Z460,'LibSets constants'!$I$4:$L$1000,3,FALSE),""),"")</f>
        <v/>
      </c>
      <c r="AB460" s="44" t="str">
        <f>IF(Z460&lt;&gt;"",IF(Z460&lt;&gt;"LIBSETS_DROP_MECHANIC_MONSTER_NAME",VLOOKUP(Z460,'LibSets constants'!$I$4:$L$1000,4,FALSE),""),"")</f>
        <v/>
      </c>
      <c r="AC460" s="3" t="str">
        <f>IF(G460&lt;&gt;"LIBSETS_SETTYPE_BATTLEGROUND",IF(G460&lt;&gt;"LIBSETS_SETTYPE_SPECIAL",IF(AD460&lt;&gt;"",VLOOKUP(AD460,'ESO zone constants'!$D$2:$H$4950,5,FALSE),""),""),"")</f>
        <v/>
      </c>
      <c r="AE460" s="45"/>
      <c r="AF460" s="44" t="str">
        <f>IF(AE460&lt;&gt;"",IF(AE460&lt;&gt;"LIBSETS_DROP_MECHANIC_MONSTER_NAME",VLOOKUP(AE460,'LibSets constants'!$I$4:$L$1000,3,FALSE),""),"")</f>
        <v/>
      </c>
      <c r="AG460" s="44" t="str">
        <f>IF(AE460&lt;&gt;"",IF(AE460&lt;&gt;"LIBSETS_DROP_MECHANIC_MONSTER_NAME",VLOOKUP(AE460,'LibSets constants'!$I$4:$L$1000,4,FALSE),""),"")</f>
        <v/>
      </c>
      <c r="AH460" s="3" t="str">
        <f>IF(G460&lt;&gt;"LIBSETS_SETTYPE_BATTLEGROUND",IF(G460&lt;&gt;"LIBSETS_SETTYPE_SPECIAL",IF(AI460&lt;&gt;"",VLOOKUP(AI460,'ESO zone constants'!$D$2:$H$4950,5,FALSE),""),""),"")</f>
        <v/>
      </c>
      <c r="AJ460" s="45"/>
      <c r="AK460" s="44" t="str">
        <f>IF(AJ460&lt;&gt;"",IF(AJ460&lt;&gt;"LIBSETS_DROP_MECHANIC_MONSTER_NAME",VLOOKUP(AJ460,'LibSets constants'!$I$4:$L$1000,3,FALSE),""),"")</f>
        <v/>
      </c>
      <c r="AL460" s="44" t="str">
        <f>IF(AJ460&lt;&gt;"",IF(AJ460&lt;&gt;"LIBSETS_DROP_MECHANIC_MONSTER_NAME",VLOOKUP(AJ460,'LibSets constants'!$I$4:$L$1000,4,FALSE),""),"")</f>
        <v/>
      </c>
      <c r="AM460" s="3" t="str">
        <f>IF(G460&lt;&gt;"LIBSETS_SETTYPE_BATTLEGROUND",IF(G460&lt;&gt;"LIBSETS_SETTYPE_SPECIAL",IF(AN460&lt;&gt;"",VLOOKUP(AN460,'ESO zone constants'!$D$2:$H$4950,5,FALSE),""),""),"")</f>
        <v/>
      </c>
      <c r="AO460" s="45"/>
      <c r="AP460" s="44" t="str">
        <f>IF(AO460&lt;&gt;"",IF(AO460&lt;&gt;"LIBSETS_DROP_MECHANIC_MONSTER_NAME",VLOOKUP(AO460,'LibSets constants'!$I$4:$L$1000,3,FALSE),""),"")</f>
        <v/>
      </c>
      <c r="AQ460" s="44" t="str">
        <f>IF(AO460&lt;&gt;"",IF(AO460&lt;&gt;"LIBSETS_DROP_MECHANIC_MONSTER_NAME",VLOOKUP(AO460,'LibSets constants'!$I$4:$L$1000,4,FALSE),""),"")</f>
        <v/>
      </c>
      <c r="AR460" s="3" t="str">
        <f>IF(G460&lt;&gt;"LIBSETS_SETTYPE_BATTLEGROUND",IF(G460&lt;&gt;"LIBSETS_SETTYPE_SPECIAL",IF(AS460&lt;&gt;"",VLOOKUP(AS460,'ESO zone constants'!$D$2:$H$4950,5,FALSE),""),""),"")</f>
        <v/>
      </c>
      <c r="AT460" s="45"/>
      <c r="AU460" s="44" t="str">
        <f>IF(AT460&lt;&gt;"",IF(AT460&lt;&gt;"LIBSETS_DROP_MECHANIC_MONSTER_NAME",VLOOKUP(AT460,'LibSets constants'!$I$4:$L$1000,3,FALSE),""),"")</f>
        <v/>
      </c>
      <c r="AV460" s="44" t="str">
        <f>IF(AT460&lt;&gt;"",IF(AT460&lt;&gt;"LIBSETS_DROP_MECHANIC_MONSTER_NAME",VLOOKUP(AT460,'LibSets constants'!$I$4:$L$1000,4,FALSE),""),"")</f>
        <v/>
      </c>
      <c r="AW460" s="21" t="str">
        <f t="shared" si="44"/>
        <v>[494] = {wayshrines={-1,-1,-1,}, dlcId=DLC_GREYMOOR</v>
      </c>
      <c r="AX460" s="21" t="str">
        <f t="shared" si="45"/>
        <v>, zoneIds={1160}, veteran=false</v>
      </c>
      <c r="AY460" s="21" t="str">
        <f t="shared" si="46"/>
        <v>, setType=LIBSETS_SETTYPE_TRIAL</v>
      </c>
      <c r="AZ460" s="21" t="str">
        <f t="shared" si="43"/>
        <v>},</v>
      </c>
      <c r="BA460" s="21" t="str">
        <f t="shared" si="47"/>
        <v xml:space="preserve"> --Vrol's Command / Vrols Befehl   [Western Skyrim]</v>
      </c>
    </row>
    <row r="461" spans="1:53" x14ac:dyDescent="0.25">
      <c r="A461" s="5">
        <v>495</v>
      </c>
      <c r="B461" t="s">
        <v>2369</v>
      </c>
      <c r="C461" t="s">
        <v>2370</v>
      </c>
      <c r="D461" s="3">
        <f t="shared" si="42"/>
        <v>495</v>
      </c>
      <c r="G461" s="8" t="s">
        <v>1656</v>
      </c>
      <c r="I461" t="s">
        <v>98</v>
      </c>
      <c r="J461" t="s">
        <v>97</v>
      </c>
      <c r="K461">
        <v>-1</v>
      </c>
      <c r="L461">
        <v>-1</v>
      </c>
      <c r="M461">
        <v>-1</v>
      </c>
      <c r="N461">
        <v>0</v>
      </c>
      <c r="O461" s="70" t="s">
        <v>1886</v>
      </c>
      <c r="P461" s="3">
        <f>IF(AND(G461&lt;&gt;"LIBSETS_SETTYPE_BATTLEGROUND",G461&lt;&gt;"LIBSETS_SETTYPE_SPECIAL",G461&lt;&gt;"LIBSETS_SETTYPE_MYTHIC"), IF(Q461&lt;&gt;"",VLOOKUP(Q461,'ESO zone constants'!$D$2:$H$4950,5,FALSE),""),"")</f>
        <v>1160</v>
      </c>
      <c r="Q461" t="str">
        <f>IF(OR(K461="",K461&lt;=0,ISERROR(K461)),IF(AND(O461&lt;&gt;"",NOT(ISERROR(O461))),O461, ""),VLOOKUP(K461,'ESO wayshrine node constants'!$A$3:$D$10003,4,FALSE))</f>
        <v>Western Skyrim</v>
      </c>
      <c r="S461" s="19" t="str">
        <f>IF(AND(R461&lt;&gt;"",NOT(ISERROR(R461))),R461,IF(P461&lt;&gt;"",IF(NOT(ISERROR(VLOOKUP(P461,'ESO Dungeon constants'!$D$3:$H$9999,5,FALSE))),VLOOKUP(P461,'ESO Dungeon constants'!$D$3:$I$9999,6,FALSE),VLOOKUP(P461,'ESO zone constants'!$H$2:$K$9984,4,FALSE)),""))</f>
        <v>DLC_GREYMOOR</v>
      </c>
      <c r="T461" s="3" t="str">
        <f>IF(S461&lt;&gt;"",VLOOKUP(S461,'LibSets constants'!$B$4:$C$1000,2,FALSE),"")</f>
        <v>Greymoor</v>
      </c>
      <c r="V461" s="41" t="str">
        <f>IF(U461&lt;&gt;"",IF(U461&lt;&gt;"LIBSETS_DROP_MECHANIC_MONSTER_NAME",VLOOKUP(U461,'LibSets constants'!$I$4:$L$1000,3,FALSE),""),"")</f>
        <v/>
      </c>
      <c r="W461" s="44" t="str">
        <f>IF(U461&lt;&gt;"",IF(U461&lt;&gt;"LIBSETS_DROP_MECHANIC_MONSTER_NAME",VLOOKUP(U461,'LibSets constants'!$I$4:$L$1000,4,FALSE),""),"")</f>
        <v/>
      </c>
      <c r="X461" s="3" t="str">
        <f>IF(G461&lt;&gt;"LIBSETS_SETTYPE_BATTLEGROUND",IF(G461&lt;&gt;"LIBSETS_SETTYPE_SPECIAL",IF(Y461&lt;&gt;"",VLOOKUP(Y461,'ESO zone constants'!$D$2:$H$4950,5,FALSE),""),""),"")</f>
        <v/>
      </c>
      <c r="Z461" s="45"/>
      <c r="AA461" s="44" t="str">
        <f>IF(Z461&lt;&gt;"",IF(Z461&lt;&gt;"LIBSETS_DROP_MECHANIC_MONSTER_NAME",VLOOKUP(Z461,'LibSets constants'!$I$4:$L$1000,3,FALSE),""),"")</f>
        <v/>
      </c>
      <c r="AB461" s="44" t="str">
        <f>IF(Z461&lt;&gt;"",IF(Z461&lt;&gt;"LIBSETS_DROP_MECHANIC_MONSTER_NAME",VLOOKUP(Z461,'LibSets constants'!$I$4:$L$1000,4,FALSE),""),"")</f>
        <v/>
      </c>
      <c r="AC461" s="3" t="str">
        <f>IF(G461&lt;&gt;"LIBSETS_SETTYPE_BATTLEGROUND",IF(G461&lt;&gt;"LIBSETS_SETTYPE_SPECIAL",IF(AD461&lt;&gt;"",VLOOKUP(AD461,'ESO zone constants'!$D$2:$H$4950,5,FALSE),""),""),"")</f>
        <v/>
      </c>
      <c r="AE461" s="45"/>
      <c r="AF461" s="44" t="str">
        <f>IF(AE461&lt;&gt;"",IF(AE461&lt;&gt;"LIBSETS_DROP_MECHANIC_MONSTER_NAME",VLOOKUP(AE461,'LibSets constants'!$I$4:$L$1000,3,FALSE),""),"")</f>
        <v/>
      </c>
      <c r="AG461" s="44" t="str">
        <f>IF(AE461&lt;&gt;"",IF(AE461&lt;&gt;"LIBSETS_DROP_MECHANIC_MONSTER_NAME",VLOOKUP(AE461,'LibSets constants'!$I$4:$L$1000,4,FALSE),""),"")</f>
        <v/>
      </c>
      <c r="AH461" s="3" t="str">
        <f>IF(G461&lt;&gt;"LIBSETS_SETTYPE_BATTLEGROUND",IF(G461&lt;&gt;"LIBSETS_SETTYPE_SPECIAL",IF(AI461&lt;&gt;"",VLOOKUP(AI461,'ESO zone constants'!$D$2:$H$4950,5,FALSE),""),""),"")</f>
        <v/>
      </c>
      <c r="AJ461" s="45"/>
      <c r="AK461" s="44" t="str">
        <f>IF(AJ461&lt;&gt;"",IF(AJ461&lt;&gt;"LIBSETS_DROP_MECHANIC_MONSTER_NAME",VLOOKUP(AJ461,'LibSets constants'!$I$4:$L$1000,3,FALSE),""),"")</f>
        <v/>
      </c>
      <c r="AL461" s="44" t="str">
        <f>IF(AJ461&lt;&gt;"",IF(AJ461&lt;&gt;"LIBSETS_DROP_MECHANIC_MONSTER_NAME",VLOOKUP(AJ461,'LibSets constants'!$I$4:$L$1000,4,FALSE),""),"")</f>
        <v/>
      </c>
      <c r="AM461" s="3" t="str">
        <f>IF(G461&lt;&gt;"LIBSETS_SETTYPE_BATTLEGROUND",IF(G461&lt;&gt;"LIBSETS_SETTYPE_SPECIAL",IF(AN461&lt;&gt;"",VLOOKUP(AN461,'ESO zone constants'!$D$2:$H$4950,5,FALSE),""),""),"")</f>
        <v/>
      </c>
      <c r="AO461" s="45"/>
      <c r="AP461" s="44" t="str">
        <f>IF(AO461&lt;&gt;"",IF(AO461&lt;&gt;"LIBSETS_DROP_MECHANIC_MONSTER_NAME",VLOOKUP(AO461,'LibSets constants'!$I$4:$L$1000,3,FALSE),""),"")</f>
        <v/>
      </c>
      <c r="AQ461" s="44" t="str">
        <f>IF(AO461&lt;&gt;"",IF(AO461&lt;&gt;"LIBSETS_DROP_MECHANIC_MONSTER_NAME",VLOOKUP(AO461,'LibSets constants'!$I$4:$L$1000,4,FALSE),""),"")</f>
        <v/>
      </c>
      <c r="AR461" s="3" t="str">
        <f>IF(G461&lt;&gt;"LIBSETS_SETTYPE_BATTLEGROUND",IF(G461&lt;&gt;"LIBSETS_SETTYPE_SPECIAL",IF(AS461&lt;&gt;"",VLOOKUP(AS461,'ESO zone constants'!$D$2:$H$4950,5,FALSE),""),""),"")</f>
        <v/>
      </c>
      <c r="AT461" s="45"/>
      <c r="AU461" s="44" t="str">
        <f>IF(AT461&lt;&gt;"",IF(AT461&lt;&gt;"LIBSETS_DROP_MECHANIC_MONSTER_NAME",VLOOKUP(AT461,'LibSets constants'!$I$4:$L$1000,3,FALSE),""),"")</f>
        <v/>
      </c>
      <c r="AV461" s="44" t="str">
        <f>IF(AT461&lt;&gt;"",IF(AT461&lt;&gt;"LIBSETS_DROP_MECHANIC_MONSTER_NAME",VLOOKUP(AT461,'LibSets constants'!$I$4:$L$1000,4,FALSE),""),"")</f>
        <v/>
      </c>
      <c r="AW461" s="21" t="str">
        <f t="shared" si="44"/>
        <v>[495] = {wayshrines={-1,-1,-1,}, dlcId=DLC_GREYMOOR</v>
      </c>
      <c r="AX461" s="21" t="str">
        <f t="shared" si="45"/>
        <v>, zoneIds={1160}, veteran=true</v>
      </c>
      <c r="AY461" s="21" t="str">
        <f t="shared" si="46"/>
        <v>, setType=LIBSETS_SETTYPE_TRIAL</v>
      </c>
      <c r="AZ461" s="21" t="str">
        <f t="shared" si="43"/>
        <v>},</v>
      </c>
      <c r="BA461" s="21" t="str">
        <f t="shared" si="47"/>
        <v xml:space="preserve"> --Perfected Vrol's Command / Vrols perfektionierter Befehl   [Western Skyrim]</v>
      </c>
    </row>
    <row r="462" spans="1:53" x14ac:dyDescent="0.25">
      <c r="A462" s="5">
        <v>496</v>
      </c>
      <c r="B462" t="s">
        <v>2371</v>
      </c>
      <c r="C462" t="s">
        <v>2372</v>
      </c>
      <c r="D462" s="3">
        <f t="shared" si="42"/>
        <v>496</v>
      </c>
      <c r="G462" s="8" t="s">
        <v>1656</v>
      </c>
      <c r="I462" t="s">
        <v>97</v>
      </c>
      <c r="J462" t="s">
        <v>97</v>
      </c>
      <c r="K462">
        <v>-1</v>
      </c>
      <c r="L462">
        <v>-1</v>
      </c>
      <c r="M462">
        <v>-1</v>
      </c>
      <c r="N462">
        <v>0</v>
      </c>
      <c r="O462" s="70" t="s">
        <v>1886</v>
      </c>
      <c r="P462" s="3">
        <f>IF(AND(G462&lt;&gt;"LIBSETS_SETTYPE_BATTLEGROUND",G462&lt;&gt;"LIBSETS_SETTYPE_SPECIAL",G462&lt;&gt;"LIBSETS_SETTYPE_MYTHIC"), IF(Q462&lt;&gt;"",VLOOKUP(Q462,'ESO zone constants'!$D$2:$H$4950,5,FALSE),""),"")</f>
        <v>1160</v>
      </c>
      <c r="Q462" t="str">
        <f>IF(OR(K462="",K462&lt;=0,ISERROR(K462)),IF(AND(O462&lt;&gt;"",NOT(ISERROR(O462))),O462, ""),VLOOKUP(K462,'ESO wayshrine node constants'!$A$3:$D$10003,4,FALSE))</f>
        <v>Western Skyrim</v>
      </c>
      <c r="S462" s="19" t="str">
        <f>IF(AND(R462&lt;&gt;"",NOT(ISERROR(R462))),R462,IF(P462&lt;&gt;"",IF(NOT(ISERROR(VLOOKUP(P462,'ESO Dungeon constants'!$D$3:$H$9999,5,FALSE))),VLOOKUP(P462,'ESO Dungeon constants'!$D$3:$I$9999,6,FALSE),VLOOKUP(P462,'ESO zone constants'!$H$2:$K$9984,4,FALSE)),""))</f>
        <v>DLC_GREYMOOR</v>
      </c>
      <c r="T462" s="3" t="str">
        <f>IF(S462&lt;&gt;"",VLOOKUP(S462,'LibSets constants'!$B$4:$C$1000,2,FALSE),"")</f>
        <v>Greymoor</v>
      </c>
      <c r="V462" s="41" t="str">
        <f>IF(U462&lt;&gt;"",IF(U462&lt;&gt;"LIBSETS_DROP_MECHANIC_MONSTER_NAME",VLOOKUP(U462,'LibSets constants'!$I$4:$L$1000,3,FALSE),""),"")</f>
        <v/>
      </c>
      <c r="W462" s="44" t="str">
        <f>IF(U462&lt;&gt;"",IF(U462&lt;&gt;"LIBSETS_DROP_MECHANIC_MONSTER_NAME",VLOOKUP(U462,'LibSets constants'!$I$4:$L$1000,4,FALSE),""),"")</f>
        <v/>
      </c>
      <c r="X462" s="3" t="str">
        <f>IF(G462&lt;&gt;"LIBSETS_SETTYPE_BATTLEGROUND",IF(G462&lt;&gt;"LIBSETS_SETTYPE_SPECIAL",IF(Y462&lt;&gt;"",VLOOKUP(Y462,'ESO zone constants'!$D$2:$H$4950,5,FALSE),""),""),"")</f>
        <v/>
      </c>
      <c r="Z462" s="45"/>
      <c r="AA462" s="44" t="str">
        <f>IF(Z462&lt;&gt;"",IF(Z462&lt;&gt;"LIBSETS_DROP_MECHANIC_MONSTER_NAME",VLOOKUP(Z462,'LibSets constants'!$I$4:$L$1000,3,FALSE),""),"")</f>
        <v/>
      </c>
      <c r="AB462" s="44" t="str">
        <f>IF(Z462&lt;&gt;"",IF(Z462&lt;&gt;"LIBSETS_DROP_MECHANIC_MONSTER_NAME",VLOOKUP(Z462,'LibSets constants'!$I$4:$L$1000,4,FALSE),""),"")</f>
        <v/>
      </c>
      <c r="AC462" s="3" t="str">
        <f>IF(G462&lt;&gt;"LIBSETS_SETTYPE_BATTLEGROUND",IF(G462&lt;&gt;"LIBSETS_SETTYPE_SPECIAL",IF(AD462&lt;&gt;"",VLOOKUP(AD462,'ESO zone constants'!$D$2:$H$4950,5,FALSE),""),""),"")</f>
        <v/>
      </c>
      <c r="AE462" s="45"/>
      <c r="AF462" s="44" t="str">
        <f>IF(AE462&lt;&gt;"",IF(AE462&lt;&gt;"LIBSETS_DROP_MECHANIC_MONSTER_NAME",VLOOKUP(AE462,'LibSets constants'!$I$4:$L$1000,3,FALSE),""),"")</f>
        <v/>
      </c>
      <c r="AG462" s="44" t="str">
        <f>IF(AE462&lt;&gt;"",IF(AE462&lt;&gt;"LIBSETS_DROP_MECHANIC_MONSTER_NAME",VLOOKUP(AE462,'LibSets constants'!$I$4:$L$1000,4,FALSE),""),"")</f>
        <v/>
      </c>
      <c r="AH462" s="3" t="str">
        <f>IF(G462&lt;&gt;"LIBSETS_SETTYPE_BATTLEGROUND",IF(G462&lt;&gt;"LIBSETS_SETTYPE_SPECIAL",IF(AI462&lt;&gt;"",VLOOKUP(AI462,'ESO zone constants'!$D$2:$H$4950,5,FALSE),""),""),"")</f>
        <v/>
      </c>
      <c r="AJ462" s="45"/>
      <c r="AK462" s="44" t="str">
        <f>IF(AJ462&lt;&gt;"",IF(AJ462&lt;&gt;"LIBSETS_DROP_MECHANIC_MONSTER_NAME",VLOOKUP(AJ462,'LibSets constants'!$I$4:$L$1000,3,FALSE),""),"")</f>
        <v/>
      </c>
      <c r="AL462" s="44" t="str">
        <f>IF(AJ462&lt;&gt;"",IF(AJ462&lt;&gt;"LIBSETS_DROP_MECHANIC_MONSTER_NAME",VLOOKUP(AJ462,'LibSets constants'!$I$4:$L$1000,4,FALSE),""),"")</f>
        <v/>
      </c>
      <c r="AM462" s="3" t="str">
        <f>IF(G462&lt;&gt;"LIBSETS_SETTYPE_BATTLEGROUND",IF(G462&lt;&gt;"LIBSETS_SETTYPE_SPECIAL",IF(AN462&lt;&gt;"",VLOOKUP(AN462,'ESO zone constants'!$D$2:$H$4950,5,FALSE),""),""),"")</f>
        <v/>
      </c>
      <c r="AO462" s="45"/>
      <c r="AP462" s="44" t="str">
        <f>IF(AO462&lt;&gt;"",IF(AO462&lt;&gt;"LIBSETS_DROP_MECHANIC_MONSTER_NAME",VLOOKUP(AO462,'LibSets constants'!$I$4:$L$1000,3,FALSE),""),"")</f>
        <v/>
      </c>
      <c r="AQ462" s="44" t="str">
        <f>IF(AO462&lt;&gt;"",IF(AO462&lt;&gt;"LIBSETS_DROP_MECHANIC_MONSTER_NAME",VLOOKUP(AO462,'LibSets constants'!$I$4:$L$1000,4,FALSE),""),"")</f>
        <v/>
      </c>
      <c r="AR462" s="3" t="str">
        <f>IF(G462&lt;&gt;"LIBSETS_SETTYPE_BATTLEGROUND",IF(G462&lt;&gt;"LIBSETS_SETTYPE_SPECIAL",IF(AS462&lt;&gt;"",VLOOKUP(AS462,'ESO zone constants'!$D$2:$H$4950,5,FALSE),""),""),"")</f>
        <v/>
      </c>
      <c r="AT462" s="45"/>
      <c r="AU462" s="44" t="str">
        <f>IF(AT462&lt;&gt;"",IF(AT462&lt;&gt;"LIBSETS_DROP_MECHANIC_MONSTER_NAME",VLOOKUP(AT462,'LibSets constants'!$I$4:$L$1000,3,FALSE),""),"")</f>
        <v/>
      </c>
      <c r="AV462" s="44" t="str">
        <f>IF(AT462&lt;&gt;"",IF(AT462&lt;&gt;"LIBSETS_DROP_MECHANIC_MONSTER_NAME",VLOOKUP(AT462,'LibSets constants'!$I$4:$L$1000,4,FALSE),""),"")</f>
        <v/>
      </c>
      <c r="AW462" s="21" t="str">
        <f t="shared" si="44"/>
        <v>[496] = {wayshrines={-1,-1,-1,}, dlcId=DLC_GREYMOOR</v>
      </c>
      <c r="AX462" s="21" t="str">
        <f t="shared" si="45"/>
        <v>, zoneIds={1160}, veteran=false</v>
      </c>
      <c r="AY462" s="21" t="str">
        <f t="shared" si="46"/>
        <v>, setType=LIBSETS_SETTYPE_TRIAL</v>
      </c>
      <c r="AZ462" s="21" t="str">
        <f t="shared" si="43"/>
        <v>},</v>
      </c>
      <c r="BA462" s="21" t="str">
        <f t="shared" si="47"/>
        <v xml:space="preserve"> --Roaring Opportunist / Brüllender Opportunist   [Western Skyrim]</v>
      </c>
    </row>
    <row r="463" spans="1:53" x14ac:dyDescent="0.25">
      <c r="A463" s="5">
        <v>497</v>
      </c>
      <c r="B463" t="s">
        <v>2373</v>
      </c>
      <c r="C463" t="s">
        <v>2374</v>
      </c>
      <c r="D463" s="3">
        <f t="shared" si="42"/>
        <v>497</v>
      </c>
      <c r="G463" s="8" t="s">
        <v>1656</v>
      </c>
      <c r="I463" t="s">
        <v>98</v>
      </c>
      <c r="J463" t="s">
        <v>97</v>
      </c>
      <c r="K463">
        <v>-1</v>
      </c>
      <c r="L463">
        <v>-1</v>
      </c>
      <c r="M463">
        <v>-1</v>
      </c>
      <c r="N463">
        <v>0</v>
      </c>
      <c r="O463" s="70" t="s">
        <v>1886</v>
      </c>
      <c r="P463" s="3">
        <f>IF(AND(G463&lt;&gt;"LIBSETS_SETTYPE_BATTLEGROUND",G463&lt;&gt;"LIBSETS_SETTYPE_SPECIAL",G463&lt;&gt;"LIBSETS_SETTYPE_MYTHIC"), IF(Q463&lt;&gt;"",VLOOKUP(Q463,'ESO zone constants'!$D$2:$H$4950,5,FALSE),""),"")</f>
        <v>1160</v>
      </c>
      <c r="Q463" t="str">
        <f>IF(OR(K463="",K463&lt;=0,ISERROR(K463)),IF(AND(O463&lt;&gt;"",NOT(ISERROR(O463))),O463, ""),VLOOKUP(K463,'ESO wayshrine node constants'!$A$3:$D$10003,4,FALSE))</f>
        <v>Western Skyrim</v>
      </c>
      <c r="S463" s="19" t="str">
        <f>IF(AND(R463&lt;&gt;"",NOT(ISERROR(R463))),R463,IF(P463&lt;&gt;"",IF(NOT(ISERROR(VLOOKUP(P463,'ESO Dungeon constants'!$D$3:$H$9999,5,FALSE))),VLOOKUP(P463,'ESO Dungeon constants'!$D$3:$I$9999,6,FALSE),VLOOKUP(P463,'ESO zone constants'!$H$2:$K$9984,4,FALSE)),""))</f>
        <v>DLC_GREYMOOR</v>
      </c>
      <c r="T463" s="3" t="str">
        <f>IF(S463&lt;&gt;"",VLOOKUP(S463,'LibSets constants'!$B$4:$C$1000,2,FALSE),"")</f>
        <v>Greymoor</v>
      </c>
      <c r="V463" s="41" t="str">
        <f>IF(U463&lt;&gt;"",IF(U463&lt;&gt;"LIBSETS_DROP_MECHANIC_MONSTER_NAME",VLOOKUP(U463,'LibSets constants'!$I$4:$L$1000,3,FALSE),""),"")</f>
        <v/>
      </c>
      <c r="W463" s="44" t="str">
        <f>IF(U463&lt;&gt;"",IF(U463&lt;&gt;"LIBSETS_DROP_MECHANIC_MONSTER_NAME",VLOOKUP(U463,'LibSets constants'!$I$4:$L$1000,4,FALSE),""),"")</f>
        <v/>
      </c>
      <c r="X463" s="3" t="str">
        <f>IF(G463&lt;&gt;"LIBSETS_SETTYPE_BATTLEGROUND",IF(G463&lt;&gt;"LIBSETS_SETTYPE_SPECIAL",IF(Y463&lt;&gt;"",VLOOKUP(Y463,'ESO zone constants'!$D$2:$H$4950,5,FALSE),""),""),"")</f>
        <v/>
      </c>
      <c r="Z463" s="45"/>
      <c r="AA463" s="44" t="str">
        <f>IF(Z463&lt;&gt;"",IF(Z463&lt;&gt;"LIBSETS_DROP_MECHANIC_MONSTER_NAME",VLOOKUP(Z463,'LibSets constants'!$I$4:$L$1000,3,FALSE),""),"")</f>
        <v/>
      </c>
      <c r="AB463" s="44" t="str">
        <f>IF(Z463&lt;&gt;"",IF(Z463&lt;&gt;"LIBSETS_DROP_MECHANIC_MONSTER_NAME",VLOOKUP(Z463,'LibSets constants'!$I$4:$L$1000,4,FALSE),""),"")</f>
        <v/>
      </c>
      <c r="AC463" s="3" t="str">
        <f>IF(G463&lt;&gt;"LIBSETS_SETTYPE_BATTLEGROUND",IF(G463&lt;&gt;"LIBSETS_SETTYPE_SPECIAL",IF(AD463&lt;&gt;"",VLOOKUP(AD463,'ESO zone constants'!$D$2:$H$4950,5,FALSE),""),""),"")</f>
        <v/>
      </c>
      <c r="AE463" s="45"/>
      <c r="AF463" s="44" t="str">
        <f>IF(AE463&lt;&gt;"",IF(AE463&lt;&gt;"LIBSETS_DROP_MECHANIC_MONSTER_NAME",VLOOKUP(AE463,'LibSets constants'!$I$4:$L$1000,3,FALSE),""),"")</f>
        <v/>
      </c>
      <c r="AG463" s="44" t="str">
        <f>IF(AE463&lt;&gt;"",IF(AE463&lt;&gt;"LIBSETS_DROP_MECHANIC_MONSTER_NAME",VLOOKUP(AE463,'LibSets constants'!$I$4:$L$1000,4,FALSE),""),"")</f>
        <v/>
      </c>
      <c r="AH463" s="3" t="str">
        <f>IF(G463&lt;&gt;"LIBSETS_SETTYPE_BATTLEGROUND",IF(G463&lt;&gt;"LIBSETS_SETTYPE_SPECIAL",IF(AI463&lt;&gt;"",VLOOKUP(AI463,'ESO zone constants'!$D$2:$H$4950,5,FALSE),""),""),"")</f>
        <v/>
      </c>
      <c r="AJ463" s="45"/>
      <c r="AK463" s="44" t="str">
        <f>IF(AJ463&lt;&gt;"",IF(AJ463&lt;&gt;"LIBSETS_DROP_MECHANIC_MONSTER_NAME",VLOOKUP(AJ463,'LibSets constants'!$I$4:$L$1000,3,FALSE),""),"")</f>
        <v/>
      </c>
      <c r="AL463" s="44" t="str">
        <f>IF(AJ463&lt;&gt;"",IF(AJ463&lt;&gt;"LIBSETS_DROP_MECHANIC_MONSTER_NAME",VLOOKUP(AJ463,'LibSets constants'!$I$4:$L$1000,4,FALSE),""),"")</f>
        <v/>
      </c>
      <c r="AM463" s="3" t="str">
        <f>IF(G463&lt;&gt;"LIBSETS_SETTYPE_BATTLEGROUND",IF(G463&lt;&gt;"LIBSETS_SETTYPE_SPECIAL",IF(AN463&lt;&gt;"",VLOOKUP(AN463,'ESO zone constants'!$D$2:$H$4950,5,FALSE),""),""),"")</f>
        <v/>
      </c>
      <c r="AO463" s="45"/>
      <c r="AP463" s="44" t="str">
        <f>IF(AO463&lt;&gt;"",IF(AO463&lt;&gt;"LIBSETS_DROP_MECHANIC_MONSTER_NAME",VLOOKUP(AO463,'LibSets constants'!$I$4:$L$1000,3,FALSE),""),"")</f>
        <v/>
      </c>
      <c r="AQ463" s="44" t="str">
        <f>IF(AO463&lt;&gt;"",IF(AO463&lt;&gt;"LIBSETS_DROP_MECHANIC_MONSTER_NAME",VLOOKUP(AO463,'LibSets constants'!$I$4:$L$1000,4,FALSE),""),"")</f>
        <v/>
      </c>
      <c r="AR463" s="3" t="str">
        <f>IF(G463&lt;&gt;"LIBSETS_SETTYPE_BATTLEGROUND",IF(G463&lt;&gt;"LIBSETS_SETTYPE_SPECIAL",IF(AS463&lt;&gt;"",VLOOKUP(AS463,'ESO zone constants'!$D$2:$H$4950,5,FALSE),""),""),"")</f>
        <v/>
      </c>
      <c r="AT463" s="45"/>
      <c r="AU463" s="44" t="str">
        <f>IF(AT463&lt;&gt;"",IF(AT463&lt;&gt;"LIBSETS_DROP_MECHANIC_MONSTER_NAME",VLOOKUP(AT463,'LibSets constants'!$I$4:$L$1000,3,FALSE),""),"")</f>
        <v/>
      </c>
      <c r="AV463" s="44" t="str">
        <f>IF(AT463&lt;&gt;"",IF(AT463&lt;&gt;"LIBSETS_DROP_MECHANIC_MONSTER_NAME",VLOOKUP(AT463,'LibSets constants'!$I$4:$L$1000,4,FALSE),""),"")</f>
        <v/>
      </c>
      <c r="AW463" s="21" t="str">
        <f t="shared" si="44"/>
        <v>[497] = {wayshrines={-1,-1,-1,}, dlcId=DLC_GREYMOOR</v>
      </c>
      <c r="AX463" s="21" t="str">
        <f t="shared" si="45"/>
        <v>, zoneIds={1160}, veteran=true</v>
      </c>
      <c r="AY463" s="21" t="str">
        <f t="shared" si="46"/>
        <v>, setType=LIBSETS_SETTYPE_TRIAL</v>
      </c>
      <c r="AZ463" s="21" t="str">
        <f t="shared" si="43"/>
        <v>},</v>
      </c>
      <c r="BA463" s="21" t="str">
        <f t="shared" si="47"/>
        <v xml:space="preserve"> --Perfected Roaring Opportunist / Perfektionierter brüllender Opportunist   [Western Skyrim]</v>
      </c>
    </row>
    <row r="464" spans="1:53" x14ac:dyDescent="0.25">
      <c r="A464" s="5">
        <v>498</v>
      </c>
      <c r="B464" t="s">
        <v>2375</v>
      </c>
      <c r="C464" t="s">
        <v>2376</v>
      </c>
      <c r="D464" s="3">
        <f t="shared" si="42"/>
        <v>498</v>
      </c>
      <c r="G464" s="8" t="s">
        <v>1656</v>
      </c>
      <c r="I464" t="s">
        <v>97</v>
      </c>
      <c r="J464" t="s">
        <v>97</v>
      </c>
      <c r="K464">
        <v>-1</v>
      </c>
      <c r="L464">
        <v>-1</v>
      </c>
      <c r="M464">
        <v>-1</v>
      </c>
      <c r="N464">
        <v>0</v>
      </c>
      <c r="O464" s="70" t="s">
        <v>1886</v>
      </c>
      <c r="P464" s="3">
        <f>IF(AND(G464&lt;&gt;"LIBSETS_SETTYPE_BATTLEGROUND",G464&lt;&gt;"LIBSETS_SETTYPE_SPECIAL",G464&lt;&gt;"LIBSETS_SETTYPE_MYTHIC"), IF(Q464&lt;&gt;"",VLOOKUP(Q464,'ESO zone constants'!$D$2:$H$4950,5,FALSE),""),"")</f>
        <v>1160</v>
      </c>
      <c r="Q464" t="str">
        <f>IF(OR(K464="",K464&lt;=0,ISERROR(K464)),IF(AND(O464&lt;&gt;"",NOT(ISERROR(O464))),O464, ""),VLOOKUP(K464,'ESO wayshrine node constants'!$A$3:$D$10003,4,FALSE))</f>
        <v>Western Skyrim</v>
      </c>
      <c r="S464" s="19" t="str">
        <f>IF(AND(R464&lt;&gt;"",NOT(ISERROR(R464))),R464,IF(P464&lt;&gt;"",IF(NOT(ISERROR(VLOOKUP(P464,'ESO Dungeon constants'!$D$3:$H$9999,5,FALSE))),VLOOKUP(P464,'ESO Dungeon constants'!$D$3:$I$9999,6,FALSE),VLOOKUP(P464,'ESO zone constants'!$H$2:$K$9984,4,FALSE)),""))</f>
        <v>DLC_GREYMOOR</v>
      </c>
      <c r="T464" s="3" t="str">
        <f>IF(S464&lt;&gt;"",VLOOKUP(S464,'LibSets constants'!$B$4:$C$1000,2,FALSE),"")</f>
        <v>Greymoor</v>
      </c>
      <c r="V464" s="41" t="str">
        <f>IF(U464&lt;&gt;"",IF(U464&lt;&gt;"LIBSETS_DROP_MECHANIC_MONSTER_NAME",VLOOKUP(U464,'LibSets constants'!$I$4:$L$1000,3,FALSE),""),"")</f>
        <v/>
      </c>
      <c r="W464" s="44" t="str">
        <f>IF(U464&lt;&gt;"",IF(U464&lt;&gt;"LIBSETS_DROP_MECHANIC_MONSTER_NAME",VLOOKUP(U464,'LibSets constants'!$I$4:$L$1000,4,FALSE),""),"")</f>
        <v/>
      </c>
      <c r="X464" s="3" t="str">
        <f>IF(G464&lt;&gt;"LIBSETS_SETTYPE_BATTLEGROUND",IF(G464&lt;&gt;"LIBSETS_SETTYPE_SPECIAL",IF(Y464&lt;&gt;"",VLOOKUP(Y464,'ESO zone constants'!$D$2:$H$4950,5,FALSE),""),""),"")</f>
        <v/>
      </c>
      <c r="Z464" s="45"/>
      <c r="AA464" s="44" t="str">
        <f>IF(Z464&lt;&gt;"",IF(Z464&lt;&gt;"LIBSETS_DROP_MECHANIC_MONSTER_NAME",VLOOKUP(Z464,'LibSets constants'!$I$4:$L$1000,3,FALSE),""),"")</f>
        <v/>
      </c>
      <c r="AB464" s="44" t="str">
        <f>IF(Z464&lt;&gt;"",IF(Z464&lt;&gt;"LIBSETS_DROP_MECHANIC_MONSTER_NAME",VLOOKUP(Z464,'LibSets constants'!$I$4:$L$1000,4,FALSE),""),"")</f>
        <v/>
      </c>
      <c r="AC464" s="3" t="str">
        <f>IF(G464&lt;&gt;"LIBSETS_SETTYPE_BATTLEGROUND",IF(G464&lt;&gt;"LIBSETS_SETTYPE_SPECIAL",IF(AD464&lt;&gt;"",VLOOKUP(AD464,'ESO zone constants'!$D$2:$H$4950,5,FALSE),""),""),"")</f>
        <v/>
      </c>
      <c r="AE464" s="45"/>
      <c r="AF464" s="44" t="str">
        <f>IF(AE464&lt;&gt;"",IF(AE464&lt;&gt;"LIBSETS_DROP_MECHANIC_MONSTER_NAME",VLOOKUP(AE464,'LibSets constants'!$I$4:$L$1000,3,FALSE),""),"")</f>
        <v/>
      </c>
      <c r="AG464" s="44" t="str">
        <f>IF(AE464&lt;&gt;"",IF(AE464&lt;&gt;"LIBSETS_DROP_MECHANIC_MONSTER_NAME",VLOOKUP(AE464,'LibSets constants'!$I$4:$L$1000,4,FALSE),""),"")</f>
        <v/>
      </c>
      <c r="AH464" s="3" t="str">
        <f>IF(G464&lt;&gt;"LIBSETS_SETTYPE_BATTLEGROUND",IF(G464&lt;&gt;"LIBSETS_SETTYPE_SPECIAL",IF(AI464&lt;&gt;"",VLOOKUP(AI464,'ESO zone constants'!$D$2:$H$4950,5,FALSE),""),""),"")</f>
        <v/>
      </c>
      <c r="AJ464" s="45"/>
      <c r="AK464" s="44" t="str">
        <f>IF(AJ464&lt;&gt;"",IF(AJ464&lt;&gt;"LIBSETS_DROP_MECHANIC_MONSTER_NAME",VLOOKUP(AJ464,'LibSets constants'!$I$4:$L$1000,3,FALSE),""),"")</f>
        <v/>
      </c>
      <c r="AL464" s="44" t="str">
        <f>IF(AJ464&lt;&gt;"",IF(AJ464&lt;&gt;"LIBSETS_DROP_MECHANIC_MONSTER_NAME",VLOOKUP(AJ464,'LibSets constants'!$I$4:$L$1000,4,FALSE),""),"")</f>
        <v/>
      </c>
      <c r="AM464" s="3" t="str">
        <f>IF(G464&lt;&gt;"LIBSETS_SETTYPE_BATTLEGROUND",IF(G464&lt;&gt;"LIBSETS_SETTYPE_SPECIAL",IF(AN464&lt;&gt;"",VLOOKUP(AN464,'ESO zone constants'!$D$2:$H$4950,5,FALSE),""),""),"")</f>
        <v/>
      </c>
      <c r="AO464" s="45"/>
      <c r="AP464" s="44" t="str">
        <f>IF(AO464&lt;&gt;"",IF(AO464&lt;&gt;"LIBSETS_DROP_MECHANIC_MONSTER_NAME",VLOOKUP(AO464,'LibSets constants'!$I$4:$L$1000,3,FALSE),""),"")</f>
        <v/>
      </c>
      <c r="AQ464" s="44" t="str">
        <f>IF(AO464&lt;&gt;"",IF(AO464&lt;&gt;"LIBSETS_DROP_MECHANIC_MONSTER_NAME",VLOOKUP(AO464,'LibSets constants'!$I$4:$L$1000,4,FALSE),""),"")</f>
        <v/>
      </c>
      <c r="AR464" s="3" t="str">
        <f>IF(G464&lt;&gt;"LIBSETS_SETTYPE_BATTLEGROUND",IF(G464&lt;&gt;"LIBSETS_SETTYPE_SPECIAL",IF(AS464&lt;&gt;"",VLOOKUP(AS464,'ESO zone constants'!$D$2:$H$4950,5,FALSE),""),""),"")</f>
        <v/>
      </c>
      <c r="AT464" s="45"/>
      <c r="AU464" s="44" t="str">
        <f>IF(AT464&lt;&gt;"",IF(AT464&lt;&gt;"LIBSETS_DROP_MECHANIC_MONSTER_NAME",VLOOKUP(AT464,'LibSets constants'!$I$4:$L$1000,3,FALSE),""),"")</f>
        <v/>
      </c>
      <c r="AV464" s="44" t="str">
        <f>IF(AT464&lt;&gt;"",IF(AT464&lt;&gt;"LIBSETS_DROP_MECHANIC_MONSTER_NAME",VLOOKUP(AT464,'LibSets constants'!$I$4:$L$1000,4,FALSE),""),"")</f>
        <v/>
      </c>
      <c r="AW464" s="21" t="str">
        <f t="shared" si="44"/>
        <v>[498] = {wayshrines={-1,-1,-1,}, dlcId=DLC_GREYMOOR</v>
      </c>
      <c r="AX464" s="21" t="str">
        <f t="shared" si="45"/>
        <v>, zoneIds={1160}, veteran=false</v>
      </c>
      <c r="AY464" s="21" t="str">
        <f t="shared" si="46"/>
        <v>, setType=LIBSETS_SETTYPE_TRIAL</v>
      </c>
      <c r="AZ464" s="21" t="str">
        <f t="shared" si="43"/>
        <v>},</v>
      </c>
      <c r="BA464" s="21" t="str">
        <f t="shared" si="47"/>
        <v xml:space="preserve"> --Yandir's Might / Yandirs Macht   [Western Skyrim]</v>
      </c>
    </row>
    <row r="465" spans="1:53" x14ac:dyDescent="0.25">
      <c r="A465" s="5">
        <v>499</v>
      </c>
      <c r="B465" t="s">
        <v>2377</v>
      </c>
      <c r="C465" t="s">
        <v>2378</v>
      </c>
      <c r="D465" s="3">
        <f t="shared" si="42"/>
        <v>499</v>
      </c>
      <c r="G465" s="8" t="s">
        <v>1656</v>
      </c>
      <c r="I465" t="s">
        <v>98</v>
      </c>
      <c r="J465" t="s">
        <v>97</v>
      </c>
      <c r="K465">
        <v>-1</v>
      </c>
      <c r="L465">
        <v>-1</v>
      </c>
      <c r="M465">
        <v>-1</v>
      </c>
      <c r="N465">
        <v>0</v>
      </c>
      <c r="O465" s="70" t="s">
        <v>1886</v>
      </c>
      <c r="P465" s="3">
        <f>IF(AND(G465&lt;&gt;"LIBSETS_SETTYPE_BATTLEGROUND",G465&lt;&gt;"LIBSETS_SETTYPE_SPECIAL",G465&lt;&gt;"LIBSETS_SETTYPE_MYTHIC"), IF(Q465&lt;&gt;"",VLOOKUP(Q465,'ESO zone constants'!$D$2:$H$4950,5,FALSE),""),"")</f>
        <v>1160</v>
      </c>
      <c r="Q465" t="str">
        <f>IF(OR(K465="",K465&lt;=0,ISERROR(K465)),IF(AND(O465&lt;&gt;"",NOT(ISERROR(O465))),O465, ""),VLOOKUP(K465,'ESO wayshrine node constants'!$A$3:$D$10003,4,FALSE))</f>
        <v>Western Skyrim</v>
      </c>
      <c r="S465" s="19" t="str">
        <f>IF(AND(R465&lt;&gt;"",NOT(ISERROR(R465))),R465,IF(P465&lt;&gt;"",IF(NOT(ISERROR(VLOOKUP(P465,'ESO Dungeon constants'!$D$3:$H$9999,5,FALSE))),VLOOKUP(P465,'ESO Dungeon constants'!$D$3:$I$9999,6,FALSE),VLOOKUP(P465,'ESO zone constants'!$H$2:$K$9984,4,FALSE)),""))</f>
        <v>DLC_GREYMOOR</v>
      </c>
      <c r="T465" s="3" t="str">
        <f>IF(S465&lt;&gt;"",VLOOKUP(S465,'LibSets constants'!$B$4:$C$1000,2,FALSE),"")</f>
        <v>Greymoor</v>
      </c>
      <c r="V465" s="41" t="str">
        <f>IF(U465&lt;&gt;"",IF(U465&lt;&gt;"LIBSETS_DROP_MECHANIC_MONSTER_NAME",VLOOKUP(U465,'LibSets constants'!$I$4:$L$1000,3,FALSE),""),"")</f>
        <v/>
      </c>
      <c r="W465" s="44" t="str">
        <f>IF(U465&lt;&gt;"",IF(U465&lt;&gt;"LIBSETS_DROP_MECHANIC_MONSTER_NAME",VLOOKUP(U465,'LibSets constants'!$I$4:$L$1000,4,FALSE),""),"")</f>
        <v/>
      </c>
      <c r="X465" s="3" t="str">
        <f>IF(G465&lt;&gt;"LIBSETS_SETTYPE_BATTLEGROUND",IF(G465&lt;&gt;"LIBSETS_SETTYPE_SPECIAL",IF(Y465&lt;&gt;"",VLOOKUP(Y465,'ESO zone constants'!$D$2:$H$4950,5,FALSE),""),""),"")</f>
        <v/>
      </c>
      <c r="Z465" s="45"/>
      <c r="AA465" s="44" t="str">
        <f>IF(Z465&lt;&gt;"",IF(Z465&lt;&gt;"LIBSETS_DROP_MECHANIC_MONSTER_NAME",VLOOKUP(Z465,'LibSets constants'!$I$4:$L$1000,3,FALSE),""),"")</f>
        <v/>
      </c>
      <c r="AB465" s="44" t="str">
        <f>IF(Z465&lt;&gt;"",IF(Z465&lt;&gt;"LIBSETS_DROP_MECHANIC_MONSTER_NAME",VLOOKUP(Z465,'LibSets constants'!$I$4:$L$1000,4,FALSE),""),"")</f>
        <v/>
      </c>
      <c r="AC465" s="3" t="str">
        <f>IF(G465&lt;&gt;"LIBSETS_SETTYPE_BATTLEGROUND",IF(G465&lt;&gt;"LIBSETS_SETTYPE_SPECIAL",IF(AD465&lt;&gt;"",VLOOKUP(AD465,'ESO zone constants'!$D$2:$H$4950,5,FALSE),""),""),"")</f>
        <v/>
      </c>
      <c r="AE465" s="45"/>
      <c r="AF465" s="44" t="str">
        <f>IF(AE465&lt;&gt;"",IF(AE465&lt;&gt;"LIBSETS_DROP_MECHANIC_MONSTER_NAME",VLOOKUP(AE465,'LibSets constants'!$I$4:$L$1000,3,FALSE),""),"")</f>
        <v/>
      </c>
      <c r="AG465" s="44" t="str">
        <f>IF(AE465&lt;&gt;"",IF(AE465&lt;&gt;"LIBSETS_DROP_MECHANIC_MONSTER_NAME",VLOOKUP(AE465,'LibSets constants'!$I$4:$L$1000,4,FALSE),""),"")</f>
        <v/>
      </c>
      <c r="AH465" s="3" t="str">
        <f>IF(G465&lt;&gt;"LIBSETS_SETTYPE_BATTLEGROUND",IF(G465&lt;&gt;"LIBSETS_SETTYPE_SPECIAL",IF(AI465&lt;&gt;"",VLOOKUP(AI465,'ESO zone constants'!$D$2:$H$4950,5,FALSE),""),""),"")</f>
        <v/>
      </c>
      <c r="AJ465" s="45"/>
      <c r="AK465" s="44" t="str">
        <f>IF(AJ465&lt;&gt;"",IF(AJ465&lt;&gt;"LIBSETS_DROP_MECHANIC_MONSTER_NAME",VLOOKUP(AJ465,'LibSets constants'!$I$4:$L$1000,3,FALSE),""),"")</f>
        <v/>
      </c>
      <c r="AL465" s="44" t="str">
        <f>IF(AJ465&lt;&gt;"",IF(AJ465&lt;&gt;"LIBSETS_DROP_MECHANIC_MONSTER_NAME",VLOOKUP(AJ465,'LibSets constants'!$I$4:$L$1000,4,FALSE),""),"")</f>
        <v/>
      </c>
      <c r="AM465" s="3" t="str">
        <f>IF(G465&lt;&gt;"LIBSETS_SETTYPE_BATTLEGROUND",IF(G465&lt;&gt;"LIBSETS_SETTYPE_SPECIAL",IF(AN465&lt;&gt;"",VLOOKUP(AN465,'ESO zone constants'!$D$2:$H$4950,5,FALSE),""),""),"")</f>
        <v/>
      </c>
      <c r="AO465" s="45"/>
      <c r="AP465" s="44" t="str">
        <f>IF(AO465&lt;&gt;"",IF(AO465&lt;&gt;"LIBSETS_DROP_MECHANIC_MONSTER_NAME",VLOOKUP(AO465,'LibSets constants'!$I$4:$L$1000,3,FALSE),""),"")</f>
        <v/>
      </c>
      <c r="AQ465" s="44" t="str">
        <f>IF(AO465&lt;&gt;"",IF(AO465&lt;&gt;"LIBSETS_DROP_MECHANIC_MONSTER_NAME",VLOOKUP(AO465,'LibSets constants'!$I$4:$L$1000,4,FALSE),""),"")</f>
        <v/>
      </c>
      <c r="AR465" s="3" t="str">
        <f>IF(G465&lt;&gt;"LIBSETS_SETTYPE_BATTLEGROUND",IF(G465&lt;&gt;"LIBSETS_SETTYPE_SPECIAL",IF(AS465&lt;&gt;"",VLOOKUP(AS465,'ESO zone constants'!$D$2:$H$4950,5,FALSE),""),""),"")</f>
        <v/>
      </c>
      <c r="AT465" s="45"/>
      <c r="AU465" s="44" t="str">
        <f>IF(AT465&lt;&gt;"",IF(AT465&lt;&gt;"LIBSETS_DROP_MECHANIC_MONSTER_NAME",VLOOKUP(AT465,'LibSets constants'!$I$4:$L$1000,3,FALSE),""),"")</f>
        <v/>
      </c>
      <c r="AV465" s="44" t="str">
        <f>IF(AT465&lt;&gt;"",IF(AT465&lt;&gt;"LIBSETS_DROP_MECHANIC_MONSTER_NAME",VLOOKUP(AT465,'LibSets constants'!$I$4:$L$1000,4,FALSE),""),"")</f>
        <v/>
      </c>
      <c r="AW465" s="21" t="str">
        <f t="shared" si="44"/>
        <v>[499] = {wayshrines={-1,-1,-1,}, dlcId=DLC_GREYMOOR</v>
      </c>
      <c r="AX465" s="21" t="str">
        <f t="shared" si="45"/>
        <v>, zoneIds={1160}, veteran=true</v>
      </c>
      <c r="AY465" s="21" t="str">
        <f t="shared" si="46"/>
        <v>, setType=LIBSETS_SETTYPE_TRIAL</v>
      </c>
      <c r="AZ465" s="21" t="str">
        <f t="shared" si="43"/>
        <v>},</v>
      </c>
      <c r="BA465" s="21" t="str">
        <f t="shared" si="47"/>
        <v xml:space="preserve"> --Perfected Yandir's Might / Yandirs perfektionierte Macht   [Western Skyrim]</v>
      </c>
    </row>
    <row r="466" spans="1:53" x14ac:dyDescent="0.25">
      <c r="A466" s="5">
        <v>500</v>
      </c>
      <c r="B466" t="s">
        <v>2379</v>
      </c>
      <c r="C466" t="s">
        <v>2379</v>
      </c>
      <c r="D466" s="3">
        <f t="shared" si="42"/>
        <v>500</v>
      </c>
      <c r="E466" t="s">
        <v>2425</v>
      </c>
      <c r="F466" s="30" t="s">
        <v>1639</v>
      </c>
      <c r="G466" s="8"/>
      <c r="N466">
        <v>0</v>
      </c>
      <c r="O466" s="70" t="s">
        <v>1886</v>
      </c>
      <c r="P466" s="3">
        <f>IF(AND(G466&lt;&gt;"LIBSETS_SETTYPE_BATTLEGROUND",G466&lt;&gt;"LIBSETS_SETTYPE_SPECIAL",G466&lt;&gt;"LIBSETS_SETTYPE_MYTHIC"), IF(Q466&lt;&gt;"",VLOOKUP(Q466,'ESO zone constants'!$D$2:$H$4950,5,FALSE),""),"")</f>
        <v>1160</v>
      </c>
      <c r="Q466" t="str">
        <f>IF(OR(K466="",K466&lt;=0,ISERROR(K466)),IF(AND(O466&lt;&gt;"",NOT(ISERROR(O466))),O466, ""),VLOOKUP(K466,'ESO wayshrine node constants'!$A$3:$D$10003,4,FALSE))</f>
        <v>Western Skyrim</v>
      </c>
      <c r="S466" s="19" t="str">
        <f>IF(AND(R466&lt;&gt;"",NOT(ISERROR(R466))),R466,IF(P466&lt;&gt;"",IF(NOT(ISERROR(VLOOKUP(P466,'ESO Dungeon constants'!$D$3:$H$9999,5,FALSE))),VLOOKUP(P466,'ESO Dungeon constants'!$D$3:$I$9999,6,FALSE),VLOOKUP(P466,'ESO zone constants'!$H$2:$K$9984,4,FALSE)),""))</f>
        <v>DLC_GREYMOOR</v>
      </c>
      <c r="T466" s="3" t="str">
        <f>IF(S466&lt;&gt;"",VLOOKUP(S466,'LibSets constants'!$B$4:$C$1000,2,FALSE),"")</f>
        <v>Greymoor</v>
      </c>
      <c r="V466" s="41" t="str">
        <f>IF(U466&lt;&gt;"",IF(U466&lt;&gt;"LIBSETS_DROP_MECHANIC_MONSTER_NAME",VLOOKUP(U466,'LibSets constants'!$I$4:$L$1000,3,FALSE),""),"")</f>
        <v/>
      </c>
      <c r="W466" s="44" t="str">
        <f>IF(U466&lt;&gt;"",IF(U466&lt;&gt;"LIBSETS_DROP_MECHANIC_MONSTER_NAME",VLOOKUP(U466,'LibSets constants'!$I$4:$L$1000,4,FALSE),""),"")</f>
        <v/>
      </c>
      <c r="X466" s="3" t="str">
        <f>IF(G466&lt;&gt;"LIBSETS_SETTYPE_BATTLEGROUND",IF(G466&lt;&gt;"LIBSETS_SETTYPE_SPECIAL",IF(Y466&lt;&gt;"",VLOOKUP(Y466,'ESO zone constants'!$D$2:$H$4950,5,FALSE),""),""),"")</f>
        <v/>
      </c>
      <c r="Z466" s="45"/>
      <c r="AA466" s="44" t="str">
        <f>IF(Z466&lt;&gt;"",IF(Z466&lt;&gt;"LIBSETS_DROP_MECHANIC_MONSTER_NAME",VLOOKUP(Z466,'LibSets constants'!$I$4:$L$1000,3,FALSE),""),"")</f>
        <v/>
      </c>
      <c r="AB466" s="44" t="str">
        <f>IF(Z466&lt;&gt;"",IF(Z466&lt;&gt;"LIBSETS_DROP_MECHANIC_MONSTER_NAME",VLOOKUP(Z466,'LibSets constants'!$I$4:$L$1000,4,FALSE),""),"")</f>
        <v/>
      </c>
      <c r="AC466" s="3" t="str">
        <f>IF(G466&lt;&gt;"LIBSETS_SETTYPE_BATTLEGROUND",IF(G466&lt;&gt;"LIBSETS_SETTYPE_SPECIAL",IF(AD466&lt;&gt;"",VLOOKUP(AD466,'ESO zone constants'!$D$2:$H$4950,5,FALSE),""),""),"")</f>
        <v/>
      </c>
      <c r="AE466" s="45"/>
      <c r="AF466" s="44" t="str">
        <f>IF(AE466&lt;&gt;"",IF(AE466&lt;&gt;"LIBSETS_DROP_MECHANIC_MONSTER_NAME",VLOOKUP(AE466,'LibSets constants'!$I$4:$L$1000,3,FALSE),""),"")</f>
        <v/>
      </c>
      <c r="AG466" s="44" t="str">
        <f>IF(AE466&lt;&gt;"",IF(AE466&lt;&gt;"LIBSETS_DROP_MECHANIC_MONSTER_NAME",VLOOKUP(AE466,'LibSets constants'!$I$4:$L$1000,4,FALSE),""),"")</f>
        <v/>
      </c>
      <c r="AH466" s="3" t="str">
        <f>IF(G466&lt;&gt;"LIBSETS_SETTYPE_BATTLEGROUND",IF(G466&lt;&gt;"LIBSETS_SETTYPE_SPECIAL",IF(AI466&lt;&gt;"",VLOOKUP(AI466,'ESO zone constants'!$D$2:$H$4950,5,FALSE),""),""),"")</f>
        <v/>
      </c>
      <c r="AJ466" s="45"/>
      <c r="AK466" s="44" t="str">
        <f>IF(AJ466&lt;&gt;"",IF(AJ466&lt;&gt;"LIBSETS_DROP_MECHANIC_MONSTER_NAME",VLOOKUP(AJ466,'LibSets constants'!$I$4:$L$1000,3,FALSE),""),"")</f>
        <v/>
      </c>
      <c r="AL466" s="44" t="str">
        <f>IF(AJ466&lt;&gt;"",IF(AJ466&lt;&gt;"LIBSETS_DROP_MECHANIC_MONSTER_NAME",VLOOKUP(AJ466,'LibSets constants'!$I$4:$L$1000,4,FALSE),""),"")</f>
        <v/>
      </c>
      <c r="AM466" s="3" t="str">
        <f>IF(G466&lt;&gt;"LIBSETS_SETTYPE_BATTLEGROUND",IF(G466&lt;&gt;"LIBSETS_SETTYPE_SPECIAL",IF(AN466&lt;&gt;"",VLOOKUP(AN466,'ESO zone constants'!$D$2:$H$4950,5,FALSE),""),""),"")</f>
        <v/>
      </c>
      <c r="AO466" s="45"/>
      <c r="AP466" s="44" t="str">
        <f>IF(AO466&lt;&gt;"",IF(AO466&lt;&gt;"LIBSETS_DROP_MECHANIC_MONSTER_NAME",VLOOKUP(AO466,'LibSets constants'!$I$4:$L$1000,3,FALSE),""),"")</f>
        <v/>
      </c>
      <c r="AQ466" s="44" t="str">
        <f>IF(AO466&lt;&gt;"",IF(AO466&lt;&gt;"LIBSETS_DROP_MECHANIC_MONSTER_NAME",VLOOKUP(AO466,'LibSets constants'!$I$4:$L$1000,4,FALSE),""),"")</f>
        <v/>
      </c>
      <c r="AR466" s="3" t="str">
        <f>IF(G466&lt;&gt;"LIBSETS_SETTYPE_BATTLEGROUND",IF(G466&lt;&gt;"LIBSETS_SETTYPE_SPECIAL",IF(AS466&lt;&gt;"",VLOOKUP(AS466,'ESO zone constants'!$D$2:$H$4950,5,FALSE),""),""),"")</f>
        <v/>
      </c>
      <c r="AT466" s="45"/>
      <c r="AU466" s="44" t="str">
        <f>IF(AT466&lt;&gt;"",IF(AT466&lt;&gt;"LIBSETS_DROP_MECHANIC_MONSTER_NAME",VLOOKUP(AT466,'LibSets constants'!$I$4:$L$1000,3,FALSE),""),"")</f>
        <v/>
      </c>
      <c r="AV466" s="44" t="str">
        <f>IF(AT466&lt;&gt;"",IF(AT466&lt;&gt;"LIBSETS_DROP_MECHANIC_MONSTER_NAME",VLOOKUP(AT466,'LibSets constants'!$I$4:$L$1000,4,FALSE),""),"")</f>
        <v/>
      </c>
      <c r="AW466" s="21" t="str">
        <f t="shared" si="44"/>
        <v/>
      </c>
      <c r="AX466" s="21" t="str">
        <f t="shared" si="45"/>
        <v/>
      </c>
      <c r="AY466" s="21" t="str">
        <f t="shared" si="46"/>
        <v/>
      </c>
      <c r="AZ466" s="21" t="str">
        <f t="shared" si="43"/>
        <v/>
      </c>
      <c r="BA466" s="21" t="str">
        <f t="shared" si="47"/>
        <v/>
      </c>
    </row>
    <row r="467" spans="1:53" x14ac:dyDescent="0.25">
      <c r="A467" s="5">
        <v>501</v>
      </c>
      <c r="B467" t="s">
        <v>2381</v>
      </c>
      <c r="C467" t="s">
        <v>2380</v>
      </c>
      <c r="D467" s="3">
        <f t="shared" si="42"/>
        <v>501</v>
      </c>
      <c r="G467" s="8" t="s">
        <v>1878</v>
      </c>
      <c r="I467" t="s">
        <v>97</v>
      </c>
      <c r="J467" t="s">
        <v>97</v>
      </c>
      <c r="K467">
        <v>-1</v>
      </c>
      <c r="L467">
        <v>-1</v>
      </c>
      <c r="M467">
        <v>-1</v>
      </c>
      <c r="N467">
        <v>0</v>
      </c>
      <c r="O467" s="70" t="s">
        <v>2430</v>
      </c>
      <c r="P467" s="3" t="str">
        <f>IF(AND(G467&lt;&gt;"LIBSETS_SETTYPE_BATTLEGROUND",G467&lt;&gt;"LIBSETS_SETTYPE_SPECIAL",G467&lt;&gt;"LIBSETS_SETTYPE_MYTHIC"), IF(Q467&lt;&gt;"",VLOOKUP(Q467,'ESO zone constants'!$D$2:$H$4950,5,FALSE),""),"")</f>
        <v/>
      </c>
      <c r="Q467" t="str">
        <f>IF(OR(K467="",K467&lt;=0,ISERROR(K467)),IF(AND(O467&lt;&gt;"",NOT(ISERROR(O467))),O467, ""),VLOOKUP(K467,'ESO wayshrine node constants'!$A$3:$D$10003,4,FALSE))</f>
        <v>Antiquities</v>
      </c>
      <c r="R467" s="70" t="s">
        <v>1798</v>
      </c>
      <c r="S467" s="19" t="str">
        <f>IF(AND(R467&lt;&gt;"",NOT(ISERROR(R467))),R467,IF(P467&lt;&gt;"",IF(NOT(ISERROR(VLOOKUP(P467,'ESO Dungeon constants'!$D$3:$H$9999,5,FALSE))),VLOOKUP(P467,'ESO Dungeon constants'!$D$3:$I$9999,6,FALSE),VLOOKUP(P467,'ESO zone constants'!$H$2:$K$9984,4,FALSE)),""))</f>
        <v>DLC_GREYMOOR</v>
      </c>
      <c r="T467" s="3" t="str">
        <f>IF(S467&lt;&gt;"",VLOOKUP(S467,'LibSets constants'!$B$4:$C$1000,2,FALSE),"")</f>
        <v>Greymoor</v>
      </c>
      <c r="U467" s="3" t="s">
        <v>1875</v>
      </c>
      <c r="V467" s="41" t="str">
        <f>IF(U467&lt;&gt;"",IF(U467&lt;&gt;"LIBSETS_DROP_MECHANIC_MONSTER_NAME",VLOOKUP(U467,'LibSets constants'!$I$4:$L$1000,3,FALSE),""),"")</f>
        <v>Antiquities (Mythic set items)</v>
      </c>
      <c r="W467" s="44" t="str">
        <f>IF(U467&lt;&gt;"",IF(U467&lt;&gt;"LIBSETS_DROP_MECHANIC_MONSTER_NAME",VLOOKUP(U467,'LibSets constants'!$I$4:$L$1000,4,FALSE),""),"")</f>
        <v>Antiquitäten (Mytische Set Gegenstände)</v>
      </c>
      <c r="X467" s="3" t="str">
        <f>IF(G467&lt;&gt;"LIBSETS_SETTYPE_BATTLEGROUND",IF(G467&lt;&gt;"LIBSETS_SETTYPE_SPECIAL",IF(Y467&lt;&gt;"",VLOOKUP(Y467,'ESO zone constants'!$D$2:$H$4950,5,FALSE),""),""),"")</f>
        <v/>
      </c>
      <c r="Z467" s="45"/>
      <c r="AA467" s="44" t="str">
        <f>IF(Z467&lt;&gt;"",IF(Z467&lt;&gt;"LIBSETS_DROP_MECHANIC_MONSTER_NAME",VLOOKUP(Z467,'LibSets constants'!$I$4:$L$1000,3,FALSE),""),"")</f>
        <v/>
      </c>
      <c r="AB467" s="44" t="str">
        <f>IF(Z467&lt;&gt;"",IF(Z467&lt;&gt;"LIBSETS_DROP_MECHANIC_MONSTER_NAME",VLOOKUP(Z467,'LibSets constants'!$I$4:$L$1000,4,FALSE),""),"")</f>
        <v/>
      </c>
      <c r="AC467" s="3" t="str">
        <f>IF(G467&lt;&gt;"LIBSETS_SETTYPE_BATTLEGROUND",IF(G467&lt;&gt;"LIBSETS_SETTYPE_SPECIAL",IF(AD467&lt;&gt;"",VLOOKUP(AD467,'ESO zone constants'!$D$2:$H$4950,5,FALSE),""),""),"")</f>
        <v/>
      </c>
      <c r="AE467" s="45"/>
      <c r="AF467" s="44" t="str">
        <f>IF(AE467&lt;&gt;"",IF(AE467&lt;&gt;"LIBSETS_DROP_MECHANIC_MONSTER_NAME",VLOOKUP(AE467,'LibSets constants'!$I$4:$L$1000,3,FALSE),""),"")</f>
        <v/>
      </c>
      <c r="AG467" s="44" t="str">
        <f>IF(AE467&lt;&gt;"",IF(AE467&lt;&gt;"LIBSETS_DROP_MECHANIC_MONSTER_NAME",VLOOKUP(AE467,'LibSets constants'!$I$4:$L$1000,4,FALSE),""),"")</f>
        <v/>
      </c>
      <c r="AH467" s="3" t="str">
        <f>IF(G467&lt;&gt;"LIBSETS_SETTYPE_BATTLEGROUND",IF(G467&lt;&gt;"LIBSETS_SETTYPE_SPECIAL",IF(AI467&lt;&gt;"",VLOOKUP(AI467,'ESO zone constants'!$D$2:$H$4950,5,FALSE),""),""),"")</f>
        <v/>
      </c>
      <c r="AJ467" s="45"/>
      <c r="AK467" s="44" t="str">
        <f>IF(AJ467&lt;&gt;"",IF(AJ467&lt;&gt;"LIBSETS_DROP_MECHANIC_MONSTER_NAME",VLOOKUP(AJ467,'LibSets constants'!$I$4:$L$1000,3,FALSE),""),"")</f>
        <v/>
      </c>
      <c r="AL467" s="44" t="str">
        <f>IF(AJ467&lt;&gt;"",IF(AJ467&lt;&gt;"LIBSETS_DROP_MECHANIC_MONSTER_NAME",VLOOKUP(AJ467,'LibSets constants'!$I$4:$L$1000,4,FALSE),""),"")</f>
        <v/>
      </c>
      <c r="AM467" s="3" t="str">
        <f>IF(G467&lt;&gt;"LIBSETS_SETTYPE_BATTLEGROUND",IF(G467&lt;&gt;"LIBSETS_SETTYPE_SPECIAL",IF(AN467&lt;&gt;"",VLOOKUP(AN467,'ESO zone constants'!$D$2:$H$4950,5,FALSE),""),""),"")</f>
        <v/>
      </c>
      <c r="AO467" s="45"/>
      <c r="AP467" s="44" t="str">
        <f>IF(AO467&lt;&gt;"",IF(AO467&lt;&gt;"LIBSETS_DROP_MECHANIC_MONSTER_NAME",VLOOKUP(AO467,'LibSets constants'!$I$4:$L$1000,3,FALSE),""),"")</f>
        <v/>
      </c>
      <c r="AQ467" s="44" t="str">
        <f>IF(AO467&lt;&gt;"",IF(AO467&lt;&gt;"LIBSETS_DROP_MECHANIC_MONSTER_NAME",VLOOKUP(AO467,'LibSets constants'!$I$4:$L$1000,4,FALSE),""),"")</f>
        <v/>
      </c>
      <c r="AR467" s="3" t="str">
        <f>IF(G467&lt;&gt;"LIBSETS_SETTYPE_BATTLEGROUND",IF(G467&lt;&gt;"LIBSETS_SETTYPE_SPECIAL",IF(AS467&lt;&gt;"",VLOOKUP(AS467,'ESO zone constants'!$D$2:$H$4950,5,FALSE),""),""),"")</f>
        <v/>
      </c>
      <c r="AT467" s="45"/>
      <c r="AU467" s="44" t="str">
        <f>IF(AT467&lt;&gt;"",IF(AT467&lt;&gt;"LIBSETS_DROP_MECHANIC_MONSTER_NAME",VLOOKUP(AT467,'LibSets constants'!$I$4:$L$1000,3,FALSE),""),"")</f>
        <v/>
      </c>
      <c r="AV467" s="44" t="str">
        <f>IF(AT467&lt;&gt;"",IF(AT467&lt;&gt;"LIBSETS_DROP_MECHANIC_MONSTER_NAME",VLOOKUP(AT467,'LibSets constants'!$I$4:$L$1000,4,FALSE),""),"")</f>
        <v/>
      </c>
      <c r="AW467" s="21" t="str">
        <f t="shared" si="44"/>
        <v>[501] = {wayshrines={-1,-1,-1,}, dlcId=DLC_GREYMOOR</v>
      </c>
      <c r="AX467" s="21" t="str">
        <f>IF(F467&lt;&gt;"Not in the game (anymore)",IF(A467&lt;&gt;"",IF(P467&lt;&gt;"",CONCATENATE(", zoneIds={",P467),"")&amp;IF(X467&lt;&gt;"",CONCATENATE(",",X467),"")&amp;IF(AC467&lt;&gt;"",CONCATENATE(",",AC467),"")&amp;IF(AH467&lt;&gt;"",CONCATENATE(",",AH467),"")&amp;IF(AM467&lt;&gt;"",CONCATENATE(",",AM467),"")&amp;IF(AR467&lt;&gt;"",CONCATENATE(",",AR467),"")&amp;IF(P467&lt;&gt;"",CONCATENATE("}",""),"")&amp;IF(OR(I467="true",I467="false",I467&lt;&gt;""), CONCATENATE(", veteran=", I467), ""),""),"")</f>
        <v>, veteran=false</v>
      </c>
      <c r="AY467" s="21" t="str">
        <f t="shared" si="46"/>
        <v>, setType=LIBSETS_SETTYPE_MYTHIC</v>
      </c>
      <c r="AZ467" s="21" t="str">
        <f t="shared" si="43"/>
        <v>, dropMechanic={LIBSETS_DROP_MECHANIC_ANTIQUITIES}},</v>
      </c>
      <c r="BA467" s="21" t="str">
        <f t="shared" si="47"/>
        <v xml:space="preserve"> --Thrassian Stranglers / Thrassische Würger   [Antiquities]</v>
      </c>
    </row>
    <row r="468" spans="1:53" x14ac:dyDescent="0.25">
      <c r="A468" s="5">
        <v>502</v>
      </c>
      <c r="B468" t="s">
        <v>2382</v>
      </c>
      <c r="C468" t="s">
        <v>2382</v>
      </c>
      <c r="D468" s="3">
        <f t="shared" si="42"/>
        <v>502</v>
      </c>
      <c r="E468" t="s">
        <v>2426</v>
      </c>
      <c r="F468" s="30" t="s">
        <v>1639</v>
      </c>
      <c r="G468" s="8"/>
      <c r="N468">
        <v>0</v>
      </c>
      <c r="O468" s="70" t="s">
        <v>1886</v>
      </c>
      <c r="P468" s="3">
        <f>IF(AND(G468&lt;&gt;"LIBSETS_SETTYPE_BATTLEGROUND",G468&lt;&gt;"LIBSETS_SETTYPE_SPECIAL",G468&lt;&gt;"LIBSETS_SETTYPE_MYTHIC"), IF(Q468&lt;&gt;"",VLOOKUP(Q468,'ESO zone constants'!$D$2:$H$4950,5,FALSE),""),"")</f>
        <v>1160</v>
      </c>
      <c r="Q468" t="str">
        <f>IF(OR(K468="",K468&lt;=0,ISERROR(K468)),IF(AND(O468&lt;&gt;"",NOT(ISERROR(O468))),O468, ""),VLOOKUP(K468,'ESO wayshrine node constants'!$A$3:$D$10003,4,FALSE))</f>
        <v>Western Skyrim</v>
      </c>
      <c r="S468" s="19" t="str">
        <f>IF(AND(R468&lt;&gt;"",NOT(ISERROR(R468))),R468,IF(P468&lt;&gt;"",IF(NOT(ISERROR(VLOOKUP(P468,'ESO Dungeon constants'!$D$3:$H$9999,5,FALSE))),VLOOKUP(P468,'ESO Dungeon constants'!$D$3:$I$9999,6,FALSE),VLOOKUP(P468,'ESO zone constants'!$H$2:$K$9984,4,FALSE)),""))</f>
        <v>DLC_GREYMOOR</v>
      </c>
      <c r="T468" s="3" t="str">
        <f>IF(S468&lt;&gt;"",VLOOKUP(S468,'LibSets constants'!$B$4:$C$1000,2,FALSE),"")</f>
        <v>Greymoor</v>
      </c>
      <c r="V468" s="41" t="str">
        <f>IF(U468&lt;&gt;"",IF(U468&lt;&gt;"LIBSETS_DROP_MECHANIC_MONSTER_NAME",VLOOKUP(U468,'LibSets constants'!$I$4:$L$1000,3,FALSE),""),"")</f>
        <v/>
      </c>
      <c r="W468" s="44" t="str">
        <f>IF(U468&lt;&gt;"",IF(U468&lt;&gt;"LIBSETS_DROP_MECHANIC_MONSTER_NAME",VLOOKUP(U468,'LibSets constants'!$I$4:$L$1000,4,FALSE),""),"")</f>
        <v/>
      </c>
      <c r="X468" s="3" t="str">
        <f>IF(G468&lt;&gt;"LIBSETS_SETTYPE_BATTLEGROUND",IF(G468&lt;&gt;"LIBSETS_SETTYPE_SPECIAL",IF(Y468&lt;&gt;"",VLOOKUP(Y468,'ESO zone constants'!$D$2:$H$4950,5,FALSE),""),""),"")</f>
        <v/>
      </c>
      <c r="Z468" s="45"/>
      <c r="AA468" s="44" t="str">
        <f>IF(Z468&lt;&gt;"",IF(Z468&lt;&gt;"LIBSETS_DROP_MECHANIC_MONSTER_NAME",VLOOKUP(Z468,'LibSets constants'!$I$4:$L$1000,3,FALSE),""),"")</f>
        <v/>
      </c>
      <c r="AB468" s="44" t="str">
        <f>IF(Z468&lt;&gt;"",IF(Z468&lt;&gt;"LIBSETS_DROP_MECHANIC_MONSTER_NAME",VLOOKUP(Z468,'LibSets constants'!$I$4:$L$1000,4,FALSE),""),"")</f>
        <v/>
      </c>
      <c r="AC468" s="3" t="str">
        <f>IF(G468&lt;&gt;"LIBSETS_SETTYPE_BATTLEGROUND",IF(G468&lt;&gt;"LIBSETS_SETTYPE_SPECIAL",IF(AD468&lt;&gt;"",VLOOKUP(AD468,'ESO zone constants'!$D$2:$H$4950,5,FALSE),""),""),"")</f>
        <v/>
      </c>
      <c r="AE468" s="45"/>
      <c r="AF468" s="44" t="str">
        <f>IF(AE468&lt;&gt;"",IF(AE468&lt;&gt;"LIBSETS_DROP_MECHANIC_MONSTER_NAME",VLOOKUP(AE468,'LibSets constants'!$I$4:$L$1000,3,FALSE),""),"")</f>
        <v/>
      </c>
      <c r="AG468" s="44" t="str">
        <f>IF(AE468&lt;&gt;"",IF(AE468&lt;&gt;"LIBSETS_DROP_MECHANIC_MONSTER_NAME",VLOOKUP(AE468,'LibSets constants'!$I$4:$L$1000,4,FALSE),""),"")</f>
        <v/>
      </c>
      <c r="AH468" s="3" t="str">
        <f>IF(G468&lt;&gt;"LIBSETS_SETTYPE_BATTLEGROUND",IF(G468&lt;&gt;"LIBSETS_SETTYPE_SPECIAL",IF(AI468&lt;&gt;"",VLOOKUP(AI468,'ESO zone constants'!$D$2:$H$4950,5,FALSE),""),""),"")</f>
        <v/>
      </c>
      <c r="AJ468" s="45"/>
      <c r="AK468" s="44" t="str">
        <f>IF(AJ468&lt;&gt;"",IF(AJ468&lt;&gt;"LIBSETS_DROP_MECHANIC_MONSTER_NAME",VLOOKUP(AJ468,'LibSets constants'!$I$4:$L$1000,3,FALSE),""),"")</f>
        <v/>
      </c>
      <c r="AL468" s="44" t="str">
        <f>IF(AJ468&lt;&gt;"",IF(AJ468&lt;&gt;"LIBSETS_DROP_MECHANIC_MONSTER_NAME",VLOOKUP(AJ468,'LibSets constants'!$I$4:$L$1000,4,FALSE),""),"")</f>
        <v/>
      </c>
      <c r="AM468" s="3" t="str">
        <f>IF(G468&lt;&gt;"LIBSETS_SETTYPE_BATTLEGROUND",IF(G468&lt;&gt;"LIBSETS_SETTYPE_SPECIAL",IF(AN468&lt;&gt;"",VLOOKUP(AN468,'ESO zone constants'!$D$2:$H$4950,5,FALSE),""),""),"")</f>
        <v/>
      </c>
      <c r="AO468" s="45"/>
      <c r="AP468" s="44" t="str">
        <f>IF(AO468&lt;&gt;"",IF(AO468&lt;&gt;"LIBSETS_DROP_MECHANIC_MONSTER_NAME",VLOOKUP(AO468,'LibSets constants'!$I$4:$L$1000,3,FALSE),""),"")</f>
        <v/>
      </c>
      <c r="AQ468" s="44" t="str">
        <f>IF(AO468&lt;&gt;"",IF(AO468&lt;&gt;"LIBSETS_DROP_MECHANIC_MONSTER_NAME",VLOOKUP(AO468,'LibSets constants'!$I$4:$L$1000,4,FALSE),""),"")</f>
        <v/>
      </c>
      <c r="AR468" s="3" t="str">
        <f>IF(G468&lt;&gt;"LIBSETS_SETTYPE_BATTLEGROUND",IF(G468&lt;&gt;"LIBSETS_SETTYPE_SPECIAL",IF(AS468&lt;&gt;"",VLOOKUP(AS468,'ESO zone constants'!$D$2:$H$4950,5,FALSE),""),""),"")</f>
        <v/>
      </c>
      <c r="AT468" s="45"/>
      <c r="AU468" s="44" t="str">
        <f>IF(AT468&lt;&gt;"",IF(AT468&lt;&gt;"LIBSETS_DROP_MECHANIC_MONSTER_NAME",VLOOKUP(AT468,'LibSets constants'!$I$4:$L$1000,3,FALSE),""),"")</f>
        <v/>
      </c>
      <c r="AV468" s="44" t="str">
        <f>IF(AT468&lt;&gt;"",IF(AT468&lt;&gt;"LIBSETS_DROP_MECHANIC_MONSTER_NAME",VLOOKUP(AT468,'LibSets constants'!$I$4:$L$1000,4,FALSE),""),"")</f>
        <v/>
      </c>
      <c r="AW468" s="21" t="str">
        <f t="shared" si="44"/>
        <v/>
      </c>
      <c r="AX468" s="21" t="str">
        <f t="shared" si="45"/>
        <v/>
      </c>
      <c r="AY468" s="21" t="str">
        <f t="shared" si="46"/>
        <v/>
      </c>
      <c r="AZ468" s="21" t="str">
        <f t="shared" si="43"/>
        <v/>
      </c>
      <c r="BA468" s="21" t="str">
        <f t="shared" si="47"/>
        <v/>
      </c>
    </row>
    <row r="469" spans="1:53" x14ac:dyDescent="0.25">
      <c r="A469" s="5">
        <v>503</v>
      </c>
      <c r="B469" t="s">
        <v>2383</v>
      </c>
      <c r="C469" t="s">
        <v>2384</v>
      </c>
      <c r="D469" s="3">
        <f t="shared" si="42"/>
        <v>503</v>
      </c>
      <c r="G469" s="8" t="s">
        <v>1878</v>
      </c>
      <c r="I469" t="s">
        <v>97</v>
      </c>
      <c r="J469" t="s">
        <v>97</v>
      </c>
      <c r="K469">
        <v>-1</v>
      </c>
      <c r="L469">
        <v>-1</v>
      </c>
      <c r="M469">
        <v>-1</v>
      </c>
      <c r="N469">
        <v>0</v>
      </c>
      <c r="O469" s="70" t="s">
        <v>2430</v>
      </c>
      <c r="P469" s="3" t="str">
        <f>IF(AND(G469&lt;&gt;"LIBSETS_SETTYPE_BATTLEGROUND",G469&lt;&gt;"LIBSETS_SETTYPE_SPECIAL",G469&lt;&gt;"LIBSETS_SETTYPE_MYTHIC"), IF(Q469&lt;&gt;"",VLOOKUP(Q469,'ESO zone constants'!$D$2:$H$4950,5,FALSE),""),"")</f>
        <v/>
      </c>
      <c r="Q469" t="str">
        <f>IF(OR(K469="",K469&lt;=0,ISERROR(K469)),IF(AND(O469&lt;&gt;"",NOT(ISERROR(O469))),O469, ""),VLOOKUP(K469,'ESO wayshrine node constants'!$A$3:$D$10003,4,FALSE))</f>
        <v>Antiquities</v>
      </c>
      <c r="R469" s="70" t="s">
        <v>1798</v>
      </c>
      <c r="S469" s="19" t="str">
        <f>IF(AND(R469&lt;&gt;"",NOT(ISERROR(R469))),R469,IF(P469&lt;&gt;"",IF(NOT(ISERROR(VLOOKUP(P469,'ESO Dungeon constants'!$D$3:$H$9999,5,FALSE))),VLOOKUP(P469,'ESO Dungeon constants'!$D$3:$I$9999,6,FALSE),VLOOKUP(P469,'ESO zone constants'!$H$2:$K$9984,4,FALSE)),""))</f>
        <v>DLC_GREYMOOR</v>
      </c>
      <c r="T469" s="3" t="str">
        <f>IF(S469&lt;&gt;"",VLOOKUP(S469,'LibSets constants'!$B$4:$C$1000,2,FALSE),"")</f>
        <v>Greymoor</v>
      </c>
      <c r="U469" s="3" t="s">
        <v>1875</v>
      </c>
      <c r="V469" s="41" t="str">
        <f>IF(U469&lt;&gt;"",IF(U469&lt;&gt;"LIBSETS_DROP_MECHANIC_MONSTER_NAME",VLOOKUP(U469,'LibSets constants'!$I$4:$L$1000,3,FALSE),""),"")</f>
        <v>Antiquities (Mythic set items)</v>
      </c>
      <c r="W469" s="44" t="str">
        <f>IF(U469&lt;&gt;"",IF(U469&lt;&gt;"LIBSETS_DROP_MECHANIC_MONSTER_NAME",VLOOKUP(U469,'LibSets constants'!$I$4:$L$1000,4,FALSE),""),"")</f>
        <v>Antiquitäten (Mytische Set Gegenstände)</v>
      </c>
      <c r="X469" s="3" t="str">
        <f>IF(G469&lt;&gt;"LIBSETS_SETTYPE_BATTLEGROUND",IF(G469&lt;&gt;"LIBSETS_SETTYPE_SPECIAL",IF(Y469&lt;&gt;"",VLOOKUP(Y469,'ESO zone constants'!$D$2:$H$4950,5,FALSE),""),""),"")</f>
        <v/>
      </c>
      <c r="Z469" s="45"/>
      <c r="AA469" s="44" t="str">
        <f>IF(Z469&lt;&gt;"",IF(Z469&lt;&gt;"LIBSETS_DROP_MECHANIC_MONSTER_NAME",VLOOKUP(Z469,'LibSets constants'!$I$4:$L$1000,3,FALSE),""),"")</f>
        <v/>
      </c>
      <c r="AB469" s="44" t="str">
        <f>IF(Z469&lt;&gt;"",IF(Z469&lt;&gt;"LIBSETS_DROP_MECHANIC_MONSTER_NAME",VLOOKUP(Z469,'LibSets constants'!$I$4:$L$1000,4,FALSE),""),"")</f>
        <v/>
      </c>
      <c r="AC469" s="3" t="str">
        <f>IF(G469&lt;&gt;"LIBSETS_SETTYPE_BATTLEGROUND",IF(G469&lt;&gt;"LIBSETS_SETTYPE_SPECIAL",IF(AD469&lt;&gt;"",VLOOKUP(AD469,'ESO zone constants'!$D$2:$H$4950,5,FALSE),""),""),"")</f>
        <v/>
      </c>
      <c r="AE469" s="45"/>
      <c r="AF469" s="44" t="str">
        <f>IF(AE469&lt;&gt;"",IF(AE469&lt;&gt;"LIBSETS_DROP_MECHANIC_MONSTER_NAME",VLOOKUP(AE469,'LibSets constants'!$I$4:$L$1000,3,FALSE),""),"")</f>
        <v/>
      </c>
      <c r="AG469" s="44" t="str">
        <f>IF(AE469&lt;&gt;"",IF(AE469&lt;&gt;"LIBSETS_DROP_MECHANIC_MONSTER_NAME",VLOOKUP(AE469,'LibSets constants'!$I$4:$L$1000,4,FALSE),""),"")</f>
        <v/>
      </c>
      <c r="AH469" s="3" t="str">
        <f>IF(G469&lt;&gt;"LIBSETS_SETTYPE_BATTLEGROUND",IF(G469&lt;&gt;"LIBSETS_SETTYPE_SPECIAL",IF(AI469&lt;&gt;"",VLOOKUP(AI469,'ESO zone constants'!$D$2:$H$4950,5,FALSE),""),""),"")</f>
        <v/>
      </c>
      <c r="AJ469" s="45"/>
      <c r="AK469" s="44" t="str">
        <f>IF(AJ469&lt;&gt;"",IF(AJ469&lt;&gt;"LIBSETS_DROP_MECHANIC_MONSTER_NAME",VLOOKUP(AJ469,'LibSets constants'!$I$4:$L$1000,3,FALSE),""),"")</f>
        <v/>
      </c>
      <c r="AL469" s="44" t="str">
        <f>IF(AJ469&lt;&gt;"",IF(AJ469&lt;&gt;"LIBSETS_DROP_MECHANIC_MONSTER_NAME",VLOOKUP(AJ469,'LibSets constants'!$I$4:$L$1000,4,FALSE),""),"")</f>
        <v/>
      </c>
      <c r="AM469" s="3" t="str">
        <f>IF(G469&lt;&gt;"LIBSETS_SETTYPE_BATTLEGROUND",IF(G469&lt;&gt;"LIBSETS_SETTYPE_SPECIAL",IF(AN469&lt;&gt;"",VLOOKUP(AN469,'ESO zone constants'!$D$2:$H$4950,5,FALSE),""),""),"")</f>
        <v/>
      </c>
      <c r="AO469" s="45"/>
      <c r="AP469" s="44" t="str">
        <f>IF(AO469&lt;&gt;"",IF(AO469&lt;&gt;"LIBSETS_DROP_MECHANIC_MONSTER_NAME",VLOOKUP(AO469,'LibSets constants'!$I$4:$L$1000,3,FALSE),""),"")</f>
        <v/>
      </c>
      <c r="AQ469" s="44" t="str">
        <f>IF(AO469&lt;&gt;"",IF(AO469&lt;&gt;"LIBSETS_DROP_MECHANIC_MONSTER_NAME",VLOOKUP(AO469,'LibSets constants'!$I$4:$L$1000,4,FALSE),""),"")</f>
        <v/>
      </c>
      <c r="AR469" s="3" t="str">
        <f>IF(G469&lt;&gt;"LIBSETS_SETTYPE_BATTLEGROUND",IF(G469&lt;&gt;"LIBSETS_SETTYPE_SPECIAL",IF(AS469&lt;&gt;"",VLOOKUP(AS469,'ESO zone constants'!$D$2:$H$4950,5,FALSE),""),""),"")</f>
        <v/>
      </c>
      <c r="AT469" s="45"/>
      <c r="AU469" s="44" t="str">
        <f>IF(AT469&lt;&gt;"",IF(AT469&lt;&gt;"LIBSETS_DROP_MECHANIC_MONSTER_NAME",VLOOKUP(AT469,'LibSets constants'!$I$4:$L$1000,3,FALSE),""),"")</f>
        <v/>
      </c>
      <c r="AV469" s="44" t="str">
        <f>IF(AT469&lt;&gt;"",IF(AT469&lt;&gt;"LIBSETS_DROP_MECHANIC_MONSTER_NAME",VLOOKUP(AT469,'LibSets constants'!$I$4:$L$1000,4,FALSE),""),"")</f>
        <v/>
      </c>
      <c r="AW469" s="21" t="str">
        <f t="shared" si="44"/>
        <v>[503] = {wayshrines={-1,-1,-1,}, dlcId=DLC_GREYMOOR</v>
      </c>
      <c r="AX469" s="21" t="str">
        <f t="shared" si="45"/>
        <v>, veteran=false</v>
      </c>
      <c r="AY469" s="21" t="str">
        <f t="shared" si="46"/>
        <v>, setType=LIBSETS_SETTYPE_MYTHIC</v>
      </c>
      <c r="AZ469" s="21" t="str">
        <f t="shared" si="43"/>
        <v>, dropMechanic={LIBSETS_DROP_MECHANIC_ANTIQUITIES}},</v>
      </c>
      <c r="BA469" s="21" t="str">
        <f t="shared" si="47"/>
        <v xml:space="preserve"> --Ring of the Wild Hunt / Ring der Wilden Jagd   [Antiquities]</v>
      </c>
    </row>
    <row r="470" spans="1:53" x14ac:dyDescent="0.25">
      <c r="A470" s="5">
        <v>504</v>
      </c>
      <c r="B470" t="s">
        <v>2386</v>
      </c>
      <c r="C470" t="s">
        <v>2385</v>
      </c>
      <c r="D470" s="3">
        <f t="shared" si="42"/>
        <v>504</v>
      </c>
      <c r="E470" t="s">
        <v>2427</v>
      </c>
      <c r="F470" s="30" t="s">
        <v>1639</v>
      </c>
      <c r="G470" s="8"/>
      <c r="N470">
        <v>0</v>
      </c>
      <c r="O470" s="70" t="s">
        <v>1886</v>
      </c>
      <c r="P470" s="3">
        <f>IF(AND(G470&lt;&gt;"LIBSETS_SETTYPE_BATTLEGROUND",G470&lt;&gt;"LIBSETS_SETTYPE_SPECIAL",G470&lt;&gt;"LIBSETS_SETTYPE_MYTHIC"), IF(Q470&lt;&gt;"",VLOOKUP(Q470,'ESO zone constants'!$D$2:$H$4950,5,FALSE),""),"")</f>
        <v>1160</v>
      </c>
      <c r="Q470" t="str">
        <f>IF(OR(K470="",K470&lt;=0,ISERROR(K470)),IF(AND(O470&lt;&gt;"",NOT(ISERROR(O470))),O470, ""),VLOOKUP(K470,'ESO wayshrine node constants'!$A$3:$D$10003,4,FALSE))</f>
        <v>Western Skyrim</v>
      </c>
      <c r="S470" s="19" t="str">
        <f>IF(AND(R470&lt;&gt;"",NOT(ISERROR(R470))),R470,IF(P470&lt;&gt;"",IF(NOT(ISERROR(VLOOKUP(P470,'ESO Dungeon constants'!$D$3:$H$9999,5,FALSE))),VLOOKUP(P470,'ESO Dungeon constants'!$D$3:$I$9999,6,FALSE),VLOOKUP(P470,'ESO zone constants'!$H$2:$K$9984,4,FALSE)),""))</f>
        <v>DLC_GREYMOOR</v>
      </c>
      <c r="T470" s="3" t="str">
        <f>IF(S470&lt;&gt;"",VLOOKUP(S470,'LibSets constants'!$B$4:$C$1000,2,FALSE),"")</f>
        <v>Greymoor</v>
      </c>
      <c r="V470" s="41" t="str">
        <f>IF(U470&lt;&gt;"",IF(U470&lt;&gt;"LIBSETS_DROP_MECHANIC_MONSTER_NAME",VLOOKUP(U470,'LibSets constants'!$I$4:$L$1000,3,FALSE),""),"")</f>
        <v/>
      </c>
      <c r="W470" s="44" t="str">
        <f>IF(U470&lt;&gt;"",IF(U470&lt;&gt;"LIBSETS_DROP_MECHANIC_MONSTER_NAME",VLOOKUP(U470,'LibSets constants'!$I$4:$L$1000,4,FALSE),""),"")</f>
        <v/>
      </c>
      <c r="X470" s="3" t="str">
        <f>IF(G470&lt;&gt;"LIBSETS_SETTYPE_BATTLEGROUND",IF(G470&lt;&gt;"LIBSETS_SETTYPE_SPECIAL",IF(Y470&lt;&gt;"",VLOOKUP(Y470,'ESO zone constants'!$D$2:$H$4950,5,FALSE),""),""),"")</f>
        <v/>
      </c>
      <c r="Z470" s="45"/>
      <c r="AA470" s="44" t="str">
        <f>IF(Z470&lt;&gt;"",IF(Z470&lt;&gt;"LIBSETS_DROP_MECHANIC_MONSTER_NAME",VLOOKUP(Z470,'LibSets constants'!$I$4:$L$1000,3,FALSE),""),"")</f>
        <v/>
      </c>
      <c r="AB470" s="44" t="str">
        <f>IF(Z470&lt;&gt;"",IF(Z470&lt;&gt;"LIBSETS_DROP_MECHANIC_MONSTER_NAME",VLOOKUP(Z470,'LibSets constants'!$I$4:$L$1000,4,FALSE),""),"")</f>
        <v/>
      </c>
      <c r="AC470" s="3" t="str">
        <f>IF(G470&lt;&gt;"LIBSETS_SETTYPE_BATTLEGROUND",IF(G470&lt;&gt;"LIBSETS_SETTYPE_SPECIAL",IF(AD470&lt;&gt;"",VLOOKUP(AD470,'ESO zone constants'!$D$2:$H$4950,5,FALSE),""),""),"")</f>
        <v/>
      </c>
      <c r="AE470" s="45"/>
      <c r="AF470" s="44" t="str">
        <f>IF(AE470&lt;&gt;"",IF(AE470&lt;&gt;"LIBSETS_DROP_MECHANIC_MONSTER_NAME",VLOOKUP(AE470,'LibSets constants'!$I$4:$L$1000,3,FALSE),""),"")</f>
        <v/>
      </c>
      <c r="AG470" s="44" t="str">
        <f>IF(AE470&lt;&gt;"",IF(AE470&lt;&gt;"LIBSETS_DROP_MECHANIC_MONSTER_NAME",VLOOKUP(AE470,'LibSets constants'!$I$4:$L$1000,4,FALSE),""),"")</f>
        <v/>
      </c>
      <c r="AH470" s="3" t="str">
        <f>IF(G470&lt;&gt;"LIBSETS_SETTYPE_BATTLEGROUND",IF(G470&lt;&gt;"LIBSETS_SETTYPE_SPECIAL",IF(AI470&lt;&gt;"",VLOOKUP(AI470,'ESO zone constants'!$D$2:$H$4950,5,FALSE),""),""),"")</f>
        <v/>
      </c>
      <c r="AJ470" s="45"/>
      <c r="AK470" s="44" t="str">
        <f>IF(AJ470&lt;&gt;"",IF(AJ470&lt;&gt;"LIBSETS_DROP_MECHANIC_MONSTER_NAME",VLOOKUP(AJ470,'LibSets constants'!$I$4:$L$1000,3,FALSE),""),"")</f>
        <v/>
      </c>
      <c r="AL470" s="44" t="str">
        <f>IF(AJ470&lt;&gt;"",IF(AJ470&lt;&gt;"LIBSETS_DROP_MECHANIC_MONSTER_NAME",VLOOKUP(AJ470,'LibSets constants'!$I$4:$L$1000,4,FALSE),""),"")</f>
        <v/>
      </c>
      <c r="AM470" s="3" t="str">
        <f>IF(G470&lt;&gt;"LIBSETS_SETTYPE_BATTLEGROUND",IF(G470&lt;&gt;"LIBSETS_SETTYPE_SPECIAL",IF(AN470&lt;&gt;"",VLOOKUP(AN470,'ESO zone constants'!$D$2:$H$4950,5,FALSE),""),""),"")</f>
        <v/>
      </c>
      <c r="AO470" s="45"/>
      <c r="AP470" s="44" t="str">
        <f>IF(AO470&lt;&gt;"",IF(AO470&lt;&gt;"LIBSETS_DROP_MECHANIC_MONSTER_NAME",VLOOKUP(AO470,'LibSets constants'!$I$4:$L$1000,3,FALSE),""),"")</f>
        <v/>
      </c>
      <c r="AQ470" s="44" t="str">
        <f>IF(AO470&lt;&gt;"",IF(AO470&lt;&gt;"LIBSETS_DROP_MECHANIC_MONSTER_NAME",VLOOKUP(AO470,'LibSets constants'!$I$4:$L$1000,4,FALSE),""),"")</f>
        <v/>
      </c>
      <c r="AR470" s="3" t="str">
        <f>IF(G470&lt;&gt;"LIBSETS_SETTYPE_BATTLEGROUND",IF(G470&lt;&gt;"LIBSETS_SETTYPE_SPECIAL",IF(AS470&lt;&gt;"",VLOOKUP(AS470,'ESO zone constants'!$D$2:$H$4950,5,FALSE),""),""),"")</f>
        <v/>
      </c>
      <c r="AT470" s="45"/>
      <c r="AU470" s="44" t="str">
        <f>IF(AT470&lt;&gt;"",IF(AT470&lt;&gt;"LIBSETS_DROP_MECHANIC_MONSTER_NAME",VLOOKUP(AT470,'LibSets constants'!$I$4:$L$1000,3,FALSE),""),"")</f>
        <v/>
      </c>
      <c r="AV470" s="44" t="str">
        <f>IF(AT470&lt;&gt;"",IF(AT470&lt;&gt;"LIBSETS_DROP_MECHANIC_MONSTER_NAME",VLOOKUP(AT470,'LibSets constants'!$I$4:$L$1000,4,FALSE),""),"")</f>
        <v/>
      </c>
      <c r="AW470" s="21" t="str">
        <f t="shared" si="44"/>
        <v/>
      </c>
      <c r="AX470" s="21" t="str">
        <f t="shared" si="45"/>
        <v/>
      </c>
      <c r="AY470" s="21" t="str">
        <f t="shared" si="46"/>
        <v/>
      </c>
      <c r="AZ470" s="21" t="str">
        <f t="shared" si="43"/>
        <v/>
      </c>
      <c r="BA470" s="21" t="str">
        <f t="shared" si="47"/>
        <v/>
      </c>
    </row>
    <row r="471" spans="1:53" x14ac:dyDescent="0.25">
      <c r="A471" s="5">
        <v>505</v>
      </c>
      <c r="B471" t="s">
        <v>2388</v>
      </c>
      <c r="C471" t="s">
        <v>2387</v>
      </c>
      <c r="D471" s="3">
        <f t="shared" si="42"/>
        <v>505</v>
      </c>
      <c r="G471" s="8" t="s">
        <v>1878</v>
      </c>
      <c r="I471" t="s">
        <v>97</v>
      </c>
      <c r="J471" t="s">
        <v>97</v>
      </c>
      <c r="K471">
        <v>-1</v>
      </c>
      <c r="L471">
        <v>-1</v>
      </c>
      <c r="M471">
        <v>-1</v>
      </c>
      <c r="N471">
        <v>0</v>
      </c>
      <c r="O471" s="70" t="s">
        <v>2430</v>
      </c>
      <c r="P471" s="3" t="str">
        <f>IF(AND(G471&lt;&gt;"LIBSETS_SETTYPE_BATTLEGROUND",G471&lt;&gt;"LIBSETS_SETTYPE_SPECIAL",G471&lt;&gt;"LIBSETS_SETTYPE_MYTHIC"), IF(Q471&lt;&gt;"",VLOOKUP(Q471,'ESO zone constants'!$D$2:$H$4950,5,FALSE),""),"")</f>
        <v/>
      </c>
      <c r="Q471" t="str">
        <f>IF(OR(K471="",K471&lt;=0,ISERROR(K471)),IF(AND(O471&lt;&gt;"",NOT(ISERROR(O471))),O471, ""),VLOOKUP(K471,'ESO wayshrine node constants'!$A$3:$D$10003,4,FALSE))</f>
        <v>Antiquities</v>
      </c>
      <c r="R471" s="70" t="s">
        <v>1798</v>
      </c>
      <c r="S471" s="19" t="str">
        <f>IF(AND(R471&lt;&gt;"",NOT(ISERROR(R471))),R471,IF(P471&lt;&gt;"",IF(NOT(ISERROR(VLOOKUP(P471,'ESO Dungeon constants'!$D$3:$H$9999,5,FALSE))),VLOOKUP(P471,'ESO Dungeon constants'!$D$3:$I$9999,6,FALSE),VLOOKUP(P471,'ESO zone constants'!$H$2:$K$9984,4,FALSE)),""))</f>
        <v>DLC_GREYMOOR</v>
      </c>
      <c r="T471" s="3" t="str">
        <f>IF(S471&lt;&gt;"",VLOOKUP(S471,'LibSets constants'!$B$4:$C$1000,2,FALSE),"")</f>
        <v>Greymoor</v>
      </c>
      <c r="U471" s="3" t="s">
        <v>1875</v>
      </c>
      <c r="V471" s="41" t="str">
        <f>IF(U471&lt;&gt;"",IF(U471&lt;&gt;"LIBSETS_DROP_MECHANIC_MONSTER_NAME",VLOOKUP(U471,'LibSets constants'!$I$4:$L$1000,3,FALSE),""),"")</f>
        <v>Antiquities (Mythic set items)</v>
      </c>
      <c r="W471" s="44" t="str">
        <f>IF(U471&lt;&gt;"",IF(U471&lt;&gt;"LIBSETS_DROP_MECHANIC_MONSTER_NAME",VLOOKUP(U471,'LibSets constants'!$I$4:$L$1000,4,FALSE),""),"")</f>
        <v>Antiquitäten (Mytische Set Gegenstände)</v>
      </c>
      <c r="X471" s="3" t="str">
        <f>IF(G471&lt;&gt;"LIBSETS_SETTYPE_BATTLEGROUND",IF(G471&lt;&gt;"LIBSETS_SETTYPE_SPECIAL",IF(Y471&lt;&gt;"",VLOOKUP(Y471,'ESO zone constants'!$D$2:$H$4950,5,FALSE),""),""),"")</f>
        <v/>
      </c>
      <c r="Z471" s="45"/>
      <c r="AA471" s="44" t="str">
        <f>IF(Z471&lt;&gt;"",IF(Z471&lt;&gt;"LIBSETS_DROP_MECHANIC_MONSTER_NAME",VLOOKUP(Z471,'LibSets constants'!$I$4:$L$1000,3,FALSE),""),"")</f>
        <v/>
      </c>
      <c r="AB471" s="44" t="str">
        <f>IF(Z471&lt;&gt;"",IF(Z471&lt;&gt;"LIBSETS_DROP_MECHANIC_MONSTER_NAME",VLOOKUP(Z471,'LibSets constants'!$I$4:$L$1000,4,FALSE),""),"")</f>
        <v/>
      </c>
      <c r="AC471" s="3" t="str">
        <f>IF(G471&lt;&gt;"LIBSETS_SETTYPE_BATTLEGROUND",IF(G471&lt;&gt;"LIBSETS_SETTYPE_SPECIAL",IF(AD471&lt;&gt;"",VLOOKUP(AD471,'ESO zone constants'!$D$2:$H$4950,5,FALSE),""),""),"")</f>
        <v/>
      </c>
      <c r="AE471" s="45"/>
      <c r="AF471" s="44" t="str">
        <f>IF(AE471&lt;&gt;"",IF(AE471&lt;&gt;"LIBSETS_DROP_MECHANIC_MONSTER_NAME",VLOOKUP(AE471,'LibSets constants'!$I$4:$L$1000,3,FALSE),""),"")</f>
        <v/>
      </c>
      <c r="AG471" s="44" t="str">
        <f>IF(AE471&lt;&gt;"",IF(AE471&lt;&gt;"LIBSETS_DROP_MECHANIC_MONSTER_NAME",VLOOKUP(AE471,'LibSets constants'!$I$4:$L$1000,4,FALSE),""),"")</f>
        <v/>
      </c>
      <c r="AH471" s="3" t="str">
        <f>IF(G471&lt;&gt;"LIBSETS_SETTYPE_BATTLEGROUND",IF(G471&lt;&gt;"LIBSETS_SETTYPE_SPECIAL",IF(AI471&lt;&gt;"",VLOOKUP(AI471,'ESO zone constants'!$D$2:$H$4950,5,FALSE),""),""),"")</f>
        <v/>
      </c>
      <c r="AJ471" s="45"/>
      <c r="AK471" s="44" t="str">
        <f>IF(AJ471&lt;&gt;"",IF(AJ471&lt;&gt;"LIBSETS_DROP_MECHANIC_MONSTER_NAME",VLOOKUP(AJ471,'LibSets constants'!$I$4:$L$1000,3,FALSE),""),"")</f>
        <v/>
      </c>
      <c r="AL471" s="44" t="str">
        <f>IF(AJ471&lt;&gt;"",IF(AJ471&lt;&gt;"LIBSETS_DROP_MECHANIC_MONSTER_NAME",VLOOKUP(AJ471,'LibSets constants'!$I$4:$L$1000,4,FALSE),""),"")</f>
        <v/>
      </c>
      <c r="AM471" s="3" t="str">
        <f>IF(G471&lt;&gt;"LIBSETS_SETTYPE_BATTLEGROUND",IF(G471&lt;&gt;"LIBSETS_SETTYPE_SPECIAL",IF(AN471&lt;&gt;"",VLOOKUP(AN471,'ESO zone constants'!$D$2:$H$4950,5,FALSE),""),""),"")</f>
        <v/>
      </c>
      <c r="AO471" s="45"/>
      <c r="AP471" s="44" t="str">
        <f>IF(AO471&lt;&gt;"",IF(AO471&lt;&gt;"LIBSETS_DROP_MECHANIC_MONSTER_NAME",VLOOKUP(AO471,'LibSets constants'!$I$4:$L$1000,3,FALSE),""),"")</f>
        <v/>
      </c>
      <c r="AQ471" s="44" t="str">
        <f>IF(AO471&lt;&gt;"",IF(AO471&lt;&gt;"LIBSETS_DROP_MECHANIC_MONSTER_NAME",VLOOKUP(AO471,'LibSets constants'!$I$4:$L$1000,4,FALSE),""),"")</f>
        <v/>
      </c>
      <c r="AR471" s="3" t="str">
        <f>IF(G471&lt;&gt;"LIBSETS_SETTYPE_BATTLEGROUND",IF(G471&lt;&gt;"LIBSETS_SETTYPE_SPECIAL",IF(AS471&lt;&gt;"",VLOOKUP(AS471,'ESO zone constants'!$D$2:$H$4950,5,FALSE),""),""),"")</f>
        <v/>
      </c>
      <c r="AT471" s="45"/>
      <c r="AU471" s="44" t="str">
        <f>IF(AT471&lt;&gt;"",IF(AT471&lt;&gt;"LIBSETS_DROP_MECHANIC_MONSTER_NAME",VLOOKUP(AT471,'LibSets constants'!$I$4:$L$1000,3,FALSE),""),"")</f>
        <v/>
      </c>
      <c r="AV471" s="44" t="str">
        <f>IF(AT471&lt;&gt;"",IF(AT471&lt;&gt;"LIBSETS_DROP_MECHANIC_MONSTER_NAME",VLOOKUP(AT471,'LibSets constants'!$I$4:$L$1000,4,FALSE),""),"")</f>
        <v/>
      </c>
      <c r="AW471" s="21" t="str">
        <f t="shared" si="44"/>
        <v>[505] = {wayshrines={-1,-1,-1,}, dlcId=DLC_GREYMOOR</v>
      </c>
      <c r="AX471" s="21" t="str">
        <f t="shared" si="45"/>
        <v>, veteran=false</v>
      </c>
      <c r="AY471" s="21" t="str">
        <f t="shared" si="46"/>
        <v>, setType=LIBSETS_SETTYPE_MYTHIC</v>
      </c>
      <c r="AZ471" s="21" t="str">
        <f t="shared" si="43"/>
        <v>, dropMechanic={LIBSETS_DROP_MECHANIC_ANTIQUITIES}},</v>
      </c>
      <c r="BA471" s="21" t="str">
        <f t="shared" si="47"/>
        <v xml:space="preserve"> --Torc of Tonal Constancy / Torques der Klangkonstanz   [Antiquities]</v>
      </c>
    </row>
    <row r="472" spans="1:53" x14ac:dyDescent="0.25">
      <c r="A472" s="5">
        <v>506</v>
      </c>
      <c r="B472" t="s">
        <v>2389</v>
      </c>
      <c r="C472" t="s">
        <v>2390</v>
      </c>
      <c r="D472" s="3">
        <f t="shared" si="42"/>
        <v>506</v>
      </c>
      <c r="G472" s="8" t="s">
        <v>1649</v>
      </c>
      <c r="I472" t="s">
        <v>97</v>
      </c>
      <c r="J472" t="s">
        <v>97</v>
      </c>
      <c r="K472">
        <v>430</v>
      </c>
      <c r="L472">
        <v>430</v>
      </c>
      <c r="M472">
        <v>430</v>
      </c>
      <c r="N472">
        <v>3</v>
      </c>
      <c r="O472" s="70" t="s">
        <v>1886</v>
      </c>
      <c r="P472" s="3">
        <f>IF(AND(G472&lt;&gt;"LIBSETS_SETTYPE_BATTLEGROUND",G472&lt;&gt;"LIBSETS_SETTYPE_SPECIAL",G472&lt;&gt;"LIBSETS_SETTYPE_MYTHIC"), IF(Q472&lt;&gt;"",VLOOKUP(Q472,'ESO zone constants'!$D$2:$H$4950,5,FALSE),""),"")</f>
        <v>1161</v>
      </c>
      <c r="Q472" t="str">
        <f>IF(OR(K472="",K472&lt;=0,ISERROR(K472)),IF(AND(O472&lt;&gt;"",NOT(ISERROR(O472))),O472, ""),VLOOKUP(K472,'ESO wayshrine node constants'!$A$3:$D$10003,4,FALSE))</f>
        <v>Blackreach: Greymoor Caverns</v>
      </c>
      <c r="S472" s="19" t="str">
        <f>IF(AND(R472&lt;&gt;"",NOT(ISERROR(R472))),R472,IF(P472&lt;&gt;"",IF(NOT(ISERROR(VLOOKUP(P472,'ESO Dungeon constants'!$D$3:$H$9999,5,FALSE))),VLOOKUP(P472,'ESO Dungeon constants'!$D$3:$I$9999,6,FALSE),VLOOKUP(P472,'ESO zone constants'!$H$2:$K$9984,4,FALSE)),""))</f>
        <v>DLC_GREYMOOR</v>
      </c>
      <c r="T472" s="3" t="str">
        <f>IF(S472&lt;&gt;"",VLOOKUP(S472,'LibSets constants'!$B$4:$C$1000,2,FALSE),"")</f>
        <v>Greymoor</v>
      </c>
      <c r="V472" s="41" t="str">
        <f>IF(U472&lt;&gt;"",IF(U472&lt;&gt;"LIBSETS_DROP_MECHANIC_MONSTER_NAME",VLOOKUP(U472,'LibSets constants'!$I$4:$L$1000,3,FALSE),""),"")</f>
        <v/>
      </c>
      <c r="W472" s="44" t="str">
        <f>IF(U472&lt;&gt;"",IF(U472&lt;&gt;"LIBSETS_DROP_MECHANIC_MONSTER_NAME",VLOOKUP(U472,'LibSets constants'!$I$4:$L$1000,4,FALSE),""),"")</f>
        <v/>
      </c>
      <c r="X472" s="3" t="str">
        <f>IF(G472&lt;&gt;"LIBSETS_SETTYPE_BATTLEGROUND",IF(G472&lt;&gt;"LIBSETS_SETTYPE_SPECIAL",IF(Y472&lt;&gt;"",VLOOKUP(Y472,'ESO zone constants'!$D$2:$H$4950,5,FALSE),""),""),"")</f>
        <v/>
      </c>
      <c r="Z472" s="45"/>
      <c r="AA472" s="44" t="str">
        <f>IF(Z472&lt;&gt;"",IF(Z472&lt;&gt;"LIBSETS_DROP_MECHANIC_MONSTER_NAME",VLOOKUP(Z472,'LibSets constants'!$I$4:$L$1000,3,FALSE),""),"")</f>
        <v/>
      </c>
      <c r="AB472" s="44" t="str">
        <f>IF(Z472&lt;&gt;"",IF(Z472&lt;&gt;"LIBSETS_DROP_MECHANIC_MONSTER_NAME",VLOOKUP(Z472,'LibSets constants'!$I$4:$L$1000,4,FALSE),""),"")</f>
        <v/>
      </c>
      <c r="AC472" s="3" t="str">
        <f>IF(G472&lt;&gt;"LIBSETS_SETTYPE_BATTLEGROUND",IF(G472&lt;&gt;"LIBSETS_SETTYPE_SPECIAL",IF(AD472&lt;&gt;"",VLOOKUP(AD472,'ESO zone constants'!$D$2:$H$4950,5,FALSE),""),""),"")</f>
        <v/>
      </c>
      <c r="AE472" s="45"/>
      <c r="AF472" s="44" t="str">
        <f>IF(AE472&lt;&gt;"",IF(AE472&lt;&gt;"LIBSETS_DROP_MECHANIC_MONSTER_NAME",VLOOKUP(AE472,'LibSets constants'!$I$4:$L$1000,3,FALSE),""),"")</f>
        <v/>
      </c>
      <c r="AG472" s="44" t="str">
        <f>IF(AE472&lt;&gt;"",IF(AE472&lt;&gt;"LIBSETS_DROP_MECHANIC_MONSTER_NAME",VLOOKUP(AE472,'LibSets constants'!$I$4:$L$1000,4,FALSE),""),"")</f>
        <v/>
      </c>
      <c r="AH472" s="3" t="str">
        <f>IF(G472&lt;&gt;"LIBSETS_SETTYPE_BATTLEGROUND",IF(G472&lt;&gt;"LIBSETS_SETTYPE_SPECIAL",IF(AI472&lt;&gt;"",VLOOKUP(AI472,'ESO zone constants'!$D$2:$H$4950,5,FALSE),""),""),"")</f>
        <v/>
      </c>
      <c r="AJ472" s="45"/>
      <c r="AK472" s="44" t="str">
        <f>IF(AJ472&lt;&gt;"",IF(AJ472&lt;&gt;"LIBSETS_DROP_MECHANIC_MONSTER_NAME",VLOOKUP(AJ472,'LibSets constants'!$I$4:$L$1000,3,FALSE),""),"")</f>
        <v/>
      </c>
      <c r="AL472" s="44" t="str">
        <f>IF(AJ472&lt;&gt;"",IF(AJ472&lt;&gt;"LIBSETS_DROP_MECHANIC_MONSTER_NAME",VLOOKUP(AJ472,'LibSets constants'!$I$4:$L$1000,4,FALSE),""),"")</f>
        <v/>
      </c>
      <c r="AM472" s="3" t="str">
        <f>IF(G472&lt;&gt;"LIBSETS_SETTYPE_BATTLEGROUND",IF(G472&lt;&gt;"LIBSETS_SETTYPE_SPECIAL",IF(AN472&lt;&gt;"",VLOOKUP(AN472,'ESO zone constants'!$D$2:$H$4950,5,FALSE),""),""),"")</f>
        <v/>
      </c>
      <c r="AO472" s="45"/>
      <c r="AP472" s="44" t="str">
        <f>IF(AO472&lt;&gt;"",IF(AO472&lt;&gt;"LIBSETS_DROP_MECHANIC_MONSTER_NAME",VLOOKUP(AO472,'LibSets constants'!$I$4:$L$1000,3,FALSE),""),"")</f>
        <v/>
      </c>
      <c r="AQ472" s="44" t="str">
        <f>IF(AO472&lt;&gt;"",IF(AO472&lt;&gt;"LIBSETS_DROP_MECHANIC_MONSTER_NAME",VLOOKUP(AO472,'LibSets constants'!$I$4:$L$1000,4,FALSE),""),"")</f>
        <v/>
      </c>
      <c r="AR472" s="3" t="str">
        <f>IF(G472&lt;&gt;"LIBSETS_SETTYPE_BATTLEGROUND",IF(G472&lt;&gt;"LIBSETS_SETTYPE_SPECIAL",IF(AS472&lt;&gt;"",VLOOKUP(AS472,'ESO zone constants'!$D$2:$H$4950,5,FALSE),""),""),"")</f>
        <v/>
      </c>
      <c r="AT472" s="45"/>
      <c r="AU472" s="44" t="str">
        <f>IF(AT472&lt;&gt;"",IF(AT472&lt;&gt;"LIBSETS_DROP_MECHANIC_MONSTER_NAME",VLOOKUP(AT472,'LibSets constants'!$I$4:$L$1000,3,FALSE),""),"")</f>
        <v/>
      </c>
      <c r="AV472" s="44" t="str">
        <f>IF(AT472&lt;&gt;"",IF(AT472&lt;&gt;"LIBSETS_DROP_MECHANIC_MONSTER_NAME",VLOOKUP(AT472,'LibSets constants'!$I$4:$L$1000,4,FALSE),""),"")</f>
        <v/>
      </c>
      <c r="AW472" s="21" t="str">
        <f t="shared" si="44"/>
        <v>[506] = {wayshrines={430,430,430,}, traitsNeeded=3, dlcId=DLC_GREYMOOR</v>
      </c>
      <c r="AX472" s="21" t="str">
        <f t="shared" si="45"/>
        <v>, zoneIds={1161}, veteran=false</v>
      </c>
      <c r="AY472" s="21" t="str">
        <f t="shared" si="46"/>
        <v>, setType=LIBSETS_SETTYPE_CRAFTED</v>
      </c>
      <c r="AZ472" s="21" t="str">
        <f t="shared" si="43"/>
        <v>},</v>
      </c>
      <c r="BA472" s="21" t="str">
        <f t="shared" si="47"/>
        <v xml:space="preserve"> --Spell Parasite / Magieparasit   [Blackreach: Greymoor Caverns]</v>
      </c>
    </row>
    <row r="473" spans="1:53" x14ac:dyDescent="0.25">
      <c r="A473" s="5">
        <v>509</v>
      </c>
      <c r="B473" t="s">
        <v>2391</v>
      </c>
      <c r="C473" t="s">
        <v>2391</v>
      </c>
      <c r="D473" s="3">
        <f t="shared" si="42"/>
        <v>509</v>
      </c>
      <c r="E473" s="62" t="s">
        <v>2424</v>
      </c>
      <c r="F473" s="30" t="s">
        <v>1639</v>
      </c>
      <c r="G473" s="8" t="s">
        <v>1657</v>
      </c>
      <c r="N473">
        <v>0</v>
      </c>
      <c r="O473" s="70" t="s">
        <v>1886</v>
      </c>
      <c r="P473" s="3" t="str">
        <f>IF(AND(G473&lt;&gt;"LIBSETS_SETTYPE_BATTLEGROUND",G473&lt;&gt;"LIBSETS_SETTYPE_SPECIAL",G473&lt;&gt;"LIBSETS_SETTYPE_MYTHIC"), IF(Q473&lt;&gt;"",VLOOKUP(Q473,'ESO zone constants'!$D$2:$H$4950,5,FALSE),""),"")</f>
        <v/>
      </c>
      <c r="Q473" t="str">
        <f>IF(OR(K473="",K473&lt;=0,ISERROR(K473)),IF(AND(O473&lt;&gt;"",NOT(ISERROR(O473))),O473, ""),VLOOKUP(K473,'ESO wayshrine node constants'!$A$3:$D$10003,4,FALSE))</f>
        <v>Western Skyrim</v>
      </c>
      <c r="S473" s="19" t="str">
        <f>IF(AND(R473&lt;&gt;"",NOT(ISERROR(R473))),R473,IF(P473&lt;&gt;"",IF(NOT(ISERROR(VLOOKUP(P473,'ESO Dungeon constants'!$D$3:$H$9999,5,FALSE))),VLOOKUP(P473,'ESO Dungeon constants'!$D$3:$I$9999,6,FALSE),VLOOKUP(P473,'ESO zone constants'!$H$2:$K$9984,4,FALSE)),""))</f>
        <v/>
      </c>
      <c r="T473" s="3" t="str">
        <f>IF(S473&lt;&gt;"",VLOOKUP(S473,'LibSets constants'!$B$4:$C$1000,2,FALSE),"")</f>
        <v/>
      </c>
      <c r="U473" s="33" t="s">
        <v>2433</v>
      </c>
      <c r="V473" s="41" t="e">
        <f>IF(U473&lt;&gt;"",IF(U473&lt;&gt;"LIBSETS_DROP_MECHANIC_MONSTER_NAME",VLOOKUP(U473,'LibSets constants'!$I$4:$L$1000,3,FALSE),""),"")</f>
        <v>#N/A</v>
      </c>
      <c r="W473" s="44" t="e">
        <f>IF(U473&lt;&gt;"",IF(U473&lt;&gt;"LIBSETS_DROP_MECHANIC_MONSTER_NAME",VLOOKUP(U473,'LibSets constants'!$I$4:$L$1000,4,FALSE),""),"")</f>
        <v>#N/A</v>
      </c>
      <c r="X473" s="3" t="str">
        <f>IF(G473&lt;&gt;"LIBSETS_SETTYPE_BATTLEGROUND",IF(G473&lt;&gt;"LIBSETS_SETTYPE_SPECIAL",IF(Y473&lt;&gt;"",VLOOKUP(Y473,'ESO zone constants'!$D$2:$H$4950,5,FALSE),""),""),"")</f>
        <v/>
      </c>
      <c r="Z473" s="45"/>
      <c r="AA473" s="44" t="str">
        <f>IF(Z473&lt;&gt;"",IF(Z473&lt;&gt;"LIBSETS_DROP_MECHANIC_MONSTER_NAME",VLOOKUP(Z473,'LibSets constants'!$I$4:$L$1000,3,FALSE),""),"")</f>
        <v/>
      </c>
      <c r="AB473" s="44" t="str">
        <f>IF(Z473&lt;&gt;"",IF(Z473&lt;&gt;"LIBSETS_DROP_MECHANIC_MONSTER_NAME",VLOOKUP(Z473,'LibSets constants'!$I$4:$L$1000,4,FALSE),""),"")</f>
        <v/>
      </c>
      <c r="AC473" s="3" t="str">
        <f>IF(G473&lt;&gt;"LIBSETS_SETTYPE_BATTLEGROUND",IF(G473&lt;&gt;"LIBSETS_SETTYPE_SPECIAL",IF(AD473&lt;&gt;"",VLOOKUP(AD473,'ESO zone constants'!$D$2:$H$4950,5,FALSE),""),""),"")</f>
        <v/>
      </c>
      <c r="AE473" s="45"/>
      <c r="AF473" s="44" t="str">
        <f>IF(AE473&lt;&gt;"",IF(AE473&lt;&gt;"LIBSETS_DROP_MECHANIC_MONSTER_NAME",VLOOKUP(AE473,'LibSets constants'!$I$4:$L$1000,3,FALSE),""),"")</f>
        <v/>
      </c>
      <c r="AG473" s="44" t="str">
        <f>IF(AE473&lt;&gt;"",IF(AE473&lt;&gt;"LIBSETS_DROP_MECHANIC_MONSTER_NAME",VLOOKUP(AE473,'LibSets constants'!$I$4:$L$1000,4,FALSE),""),"")</f>
        <v/>
      </c>
      <c r="AH473" s="3" t="str">
        <f>IF(G473&lt;&gt;"LIBSETS_SETTYPE_BATTLEGROUND",IF(G473&lt;&gt;"LIBSETS_SETTYPE_SPECIAL",IF(AI473&lt;&gt;"",VLOOKUP(AI473,'ESO zone constants'!$D$2:$H$4950,5,FALSE),""),""),"")</f>
        <v/>
      </c>
      <c r="AJ473" s="45"/>
      <c r="AK473" s="44" t="str">
        <f>IF(AJ473&lt;&gt;"",IF(AJ473&lt;&gt;"LIBSETS_DROP_MECHANIC_MONSTER_NAME",VLOOKUP(AJ473,'LibSets constants'!$I$4:$L$1000,3,FALSE),""),"")</f>
        <v/>
      </c>
      <c r="AL473" s="44" t="str">
        <f>IF(AJ473&lt;&gt;"",IF(AJ473&lt;&gt;"LIBSETS_DROP_MECHANIC_MONSTER_NAME",VLOOKUP(AJ473,'LibSets constants'!$I$4:$L$1000,4,FALSE),""),"")</f>
        <v/>
      </c>
      <c r="AM473" s="3" t="str">
        <f>IF(G473&lt;&gt;"LIBSETS_SETTYPE_BATTLEGROUND",IF(G473&lt;&gt;"LIBSETS_SETTYPE_SPECIAL",IF(AN473&lt;&gt;"",VLOOKUP(AN473,'ESO zone constants'!$D$2:$H$4950,5,FALSE),""),""),"")</f>
        <v/>
      </c>
      <c r="AO473" s="45"/>
      <c r="AP473" s="44" t="str">
        <f>IF(AO473&lt;&gt;"",IF(AO473&lt;&gt;"LIBSETS_DROP_MECHANIC_MONSTER_NAME",VLOOKUP(AO473,'LibSets constants'!$I$4:$L$1000,3,FALSE),""),"")</f>
        <v/>
      </c>
      <c r="AQ473" s="44" t="str">
        <f>IF(AO473&lt;&gt;"",IF(AO473&lt;&gt;"LIBSETS_DROP_MECHANIC_MONSTER_NAME",VLOOKUP(AO473,'LibSets constants'!$I$4:$L$1000,4,FALSE),""),"")</f>
        <v/>
      </c>
      <c r="AR473" s="3" t="str">
        <f>IF(G473&lt;&gt;"LIBSETS_SETTYPE_BATTLEGROUND",IF(G473&lt;&gt;"LIBSETS_SETTYPE_SPECIAL",IF(AS473&lt;&gt;"",VLOOKUP(AS473,'ESO zone constants'!$D$2:$H$4950,5,FALSE),""),""),"")</f>
        <v/>
      </c>
      <c r="AT473" s="45"/>
      <c r="AU473" s="44" t="str">
        <f>IF(AT473&lt;&gt;"",IF(AT473&lt;&gt;"LIBSETS_DROP_MECHANIC_MONSTER_NAME",VLOOKUP(AT473,'LibSets constants'!$I$4:$L$1000,3,FALSE),""),"")</f>
        <v/>
      </c>
      <c r="AV473" s="44" t="str">
        <f>IF(AT473&lt;&gt;"",IF(AT473&lt;&gt;"LIBSETS_DROP_MECHANIC_MONSTER_NAME",VLOOKUP(AT473,'LibSets constants'!$I$4:$L$1000,4,FALSE),""),"")</f>
        <v/>
      </c>
      <c r="AW473" s="21" t="str">
        <f t="shared" si="44"/>
        <v/>
      </c>
      <c r="AX473" s="21" t="str">
        <f t="shared" si="45"/>
        <v/>
      </c>
      <c r="AY473" s="21" t="str">
        <f t="shared" si="46"/>
        <v/>
      </c>
      <c r="AZ473" s="21" t="str">
        <f t="shared" si="43"/>
        <v/>
      </c>
      <c r="BA473" s="21" t="str">
        <f t="shared" si="47"/>
        <v/>
      </c>
    </row>
    <row r="474" spans="1:53" x14ac:dyDescent="0.25">
      <c r="A474" s="5">
        <v>510</v>
      </c>
      <c r="B474" t="s">
        <v>2392</v>
      </c>
      <c r="C474" t="s">
        <v>2392</v>
      </c>
      <c r="D474" s="3">
        <f t="shared" si="42"/>
        <v>510</v>
      </c>
      <c r="E474" s="62" t="s">
        <v>2424</v>
      </c>
      <c r="F474" s="30" t="s">
        <v>1639</v>
      </c>
      <c r="G474" s="8" t="s">
        <v>1657</v>
      </c>
      <c r="N474">
        <v>0</v>
      </c>
      <c r="O474" s="70" t="s">
        <v>1886</v>
      </c>
      <c r="P474" s="3" t="str">
        <f>IF(AND(G474&lt;&gt;"LIBSETS_SETTYPE_BATTLEGROUND",G474&lt;&gt;"LIBSETS_SETTYPE_SPECIAL",G474&lt;&gt;"LIBSETS_SETTYPE_MYTHIC"), IF(Q474&lt;&gt;"",VLOOKUP(Q474,'ESO zone constants'!$D$2:$H$4950,5,FALSE),""),"")</f>
        <v/>
      </c>
      <c r="Q474" t="str">
        <f>IF(OR(K474="",K474&lt;=0,ISERROR(K474)),IF(AND(O474&lt;&gt;"",NOT(ISERROR(O474))),O474, ""),VLOOKUP(K474,'ESO wayshrine node constants'!$A$3:$D$10003,4,FALSE))</f>
        <v>Western Skyrim</v>
      </c>
      <c r="S474" s="19" t="str">
        <f>IF(AND(R474&lt;&gt;"",NOT(ISERROR(R474))),R474,IF(P474&lt;&gt;"",IF(NOT(ISERROR(VLOOKUP(P474,'ESO Dungeon constants'!$D$3:$H$9999,5,FALSE))),VLOOKUP(P474,'ESO Dungeon constants'!$D$3:$I$9999,6,FALSE),VLOOKUP(P474,'ESO zone constants'!$H$2:$K$9984,4,FALSE)),""))</f>
        <v/>
      </c>
      <c r="T474" s="3" t="str">
        <f>IF(S474&lt;&gt;"",VLOOKUP(S474,'LibSets constants'!$B$4:$C$1000,2,FALSE),"")</f>
        <v/>
      </c>
      <c r="U474" s="33" t="s">
        <v>2433</v>
      </c>
      <c r="V474" s="41" t="e">
        <f>IF(U474&lt;&gt;"",IF(U474&lt;&gt;"LIBSETS_DROP_MECHANIC_MONSTER_NAME",VLOOKUP(U474,'LibSets constants'!$I$4:$L$1000,3,FALSE),""),"")</f>
        <v>#N/A</v>
      </c>
      <c r="W474" s="44" t="e">
        <f>IF(U474&lt;&gt;"",IF(U474&lt;&gt;"LIBSETS_DROP_MECHANIC_MONSTER_NAME",VLOOKUP(U474,'LibSets constants'!$I$4:$L$1000,4,FALSE),""),"")</f>
        <v>#N/A</v>
      </c>
      <c r="X474" s="3" t="str">
        <f>IF(G474&lt;&gt;"LIBSETS_SETTYPE_BATTLEGROUND",IF(G474&lt;&gt;"LIBSETS_SETTYPE_SPECIAL",IF(Y474&lt;&gt;"",VLOOKUP(Y474,'ESO zone constants'!$D$2:$H$4950,5,FALSE),""),""),"")</f>
        <v/>
      </c>
      <c r="Z474" s="45"/>
      <c r="AA474" s="44" t="str">
        <f>IF(Z474&lt;&gt;"",IF(Z474&lt;&gt;"LIBSETS_DROP_MECHANIC_MONSTER_NAME",VLOOKUP(Z474,'LibSets constants'!$I$4:$L$1000,3,FALSE),""),"")</f>
        <v/>
      </c>
      <c r="AB474" s="44" t="str">
        <f>IF(Z474&lt;&gt;"",IF(Z474&lt;&gt;"LIBSETS_DROP_MECHANIC_MONSTER_NAME",VLOOKUP(Z474,'LibSets constants'!$I$4:$L$1000,4,FALSE),""),"")</f>
        <v/>
      </c>
      <c r="AC474" s="3" t="str">
        <f>IF(G474&lt;&gt;"LIBSETS_SETTYPE_BATTLEGROUND",IF(G474&lt;&gt;"LIBSETS_SETTYPE_SPECIAL",IF(AD474&lt;&gt;"",VLOOKUP(AD474,'ESO zone constants'!$D$2:$H$4950,5,FALSE),""),""),"")</f>
        <v/>
      </c>
      <c r="AE474" s="45"/>
      <c r="AF474" s="44" t="str">
        <f>IF(AE474&lt;&gt;"",IF(AE474&lt;&gt;"LIBSETS_DROP_MECHANIC_MONSTER_NAME",VLOOKUP(AE474,'LibSets constants'!$I$4:$L$1000,3,FALSE),""),"")</f>
        <v/>
      </c>
      <c r="AG474" s="44" t="str">
        <f>IF(AE474&lt;&gt;"",IF(AE474&lt;&gt;"LIBSETS_DROP_MECHANIC_MONSTER_NAME",VLOOKUP(AE474,'LibSets constants'!$I$4:$L$1000,4,FALSE),""),"")</f>
        <v/>
      </c>
      <c r="AH474" s="3" t="str">
        <f>IF(G474&lt;&gt;"LIBSETS_SETTYPE_BATTLEGROUND",IF(G474&lt;&gt;"LIBSETS_SETTYPE_SPECIAL",IF(AI474&lt;&gt;"",VLOOKUP(AI474,'ESO zone constants'!$D$2:$H$4950,5,FALSE),""),""),"")</f>
        <v/>
      </c>
      <c r="AJ474" s="45"/>
      <c r="AK474" s="44" t="str">
        <f>IF(AJ474&lt;&gt;"",IF(AJ474&lt;&gt;"LIBSETS_DROP_MECHANIC_MONSTER_NAME",VLOOKUP(AJ474,'LibSets constants'!$I$4:$L$1000,3,FALSE),""),"")</f>
        <v/>
      </c>
      <c r="AL474" s="44" t="str">
        <f>IF(AJ474&lt;&gt;"",IF(AJ474&lt;&gt;"LIBSETS_DROP_MECHANIC_MONSTER_NAME",VLOOKUP(AJ474,'LibSets constants'!$I$4:$L$1000,4,FALSE),""),"")</f>
        <v/>
      </c>
      <c r="AM474" s="3" t="str">
        <f>IF(G474&lt;&gt;"LIBSETS_SETTYPE_BATTLEGROUND",IF(G474&lt;&gt;"LIBSETS_SETTYPE_SPECIAL",IF(AN474&lt;&gt;"",VLOOKUP(AN474,'ESO zone constants'!$D$2:$H$4950,5,FALSE),""),""),"")</f>
        <v/>
      </c>
      <c r="AO474" s="45"/>
      <c r="AP474" s="44" t="str">
        <f>IF(AO474&lt;&gt;"",IF(AO474&lt;&gt;"LIBSETS_DROP_MECHANIC_MONSTER_NAME",VLOOKUP(AO474,'LibSets constants'!$I$4:$L$1000,3,FALSE),""),"")</f>
        <v/>
      </c>
      <c r="AQ474" s="44" t="str">
        <f>IF(AO474&lt;&gt;"",IF(AO474&lt;&gt;"LIBSETS_DROP_MECHANIC_MONSTER_NAME",VLOOKUP(AO474,'LibSets constants'!$I$4:$L$1000,4,FALSE),""),"")</f>
        <v/>
      </c>
      <c r="AR474" s="3" t="str">
        <f>IF(G474&lt;&gt;"LIBSETS_SETTYPE_BATTLEGROUND",IF(G474&lt;&gt;"LIBSETS_SETTYPE_SPECIAL",IF(AS474&lt;&gt;"",VLOOKUP(AS474,'ESO zone constants'!$D$2:$H$4950,5,FALSE),""),""),"")</f>
        <v/>
      </c>
      <c r="AT474" s="45"/>
      <c r="AU474" s="44" t="str">
        <f>IF(AT474&lt;&gt;"",IF(AT474&lt;&gt;"LIBSETS_DROP_MECHANIC_MONSTER_NAME",VLOOKUP(AT474,'LibSets constants'!$I$4:$L$1000,3,FALSE),""),"")</f>
        <v/>
      </c>
      <c r="AV474" s="44" t="str">
        <f>IF(AT474&lt;&gt;"",IF(AT474&lt;&gt;"LIBSETS_DROP_MECHANIC_MONSTER_NAME",VLOOKUP(AT474,'LibSets constants'!$I$4:$L$1000,4,FALSE),""),"")</f>
        <v/>
      </c>
      <c r="AW474" s="21" t="str">
        <f t="shared" si="44"/>
        <v/>
      </c>
      <c r="AX474" s="21" t="str">
        <f t="shared" si="45"/>
        <v/>
      </c>
      <c r="AY474" s="21" t="str">
        <f t="shared" si="46"/>
        <v/>
      </c>
      <c r="AZ474" s="21" t="str">
        <f t="shared" si="43"/>
        <v/>
      </c>
      <c r="BA474" s="21" t="str">
        <f t="shared" si="47"/>
        <v/>
      </c>
    </row>
    <row r="475" spans="1:53" x14ac:dyDescent="0.25">
      <c r="A475" s="5">
        <v>511</v>
      </c>
      <c r="B475" t="s">
        <v>2393</v>
      </c>
      <c r="C475" t="s">
        <v>2393</v>
      </c>
      <c r="D475" s="3">
        <f t="shared" si="42"/>
        <v>511</v>
      </c>
      <c r="E475" s="62" t="s">
        <v>2424</v>
      </c>
      <c r="F475" s="30" t="s">
        <v>1639</v>
      </c>
      <c r="G475" s="8" t="s">
        <v>1657</v>
      </c>
      <c r="N475">
        <v>0</v>
      </c>
      <c r="O475" s="70" t="s">
        <v>1886</v>
      </c>
      <c r="P475" s="3" t="str">
        <f>IF(AND(G475&lt;&gt;"LIBSETS_SETTYPE_BATTLEGROUND",G475&lt;&gt;"LIBSETS_SETTYPE_SPECIAL",G475&lt;&gt;"LIBSETS_SETTYPE_MYTHIC"), IF(Q475&lt;&gt;"",VLOOKUP(Q475,'ESO zone constants'!$D$2:$H$4950,5,FALSE),""),"")</f>
        <v/>
      </c>
      <c r="Q475" t="str">
        <f>IF(OR(K475="",K475&lt;=0,ISERROR(K475)),IF(AND(O475&lt;&gt;"",NOT(ISERROR(O475))),O475, ""),VLOOKUP(K475,'ESO wayshrine node constants'!$A$3:$D$10003,4,FALSE))</f>
        <v>Western Skyrim</v>
      </c>
      <c r="S475" s="19" t="str">
        <f>IF(AND(R475&lt;&gt;"",NOT(ISERROR(R475))),R475,IF(P475&lt;&gt;"",IF(NOT(ISERROR(VLOOKUP(P475,'ESO Dungeon constants'!$D$3:$H$9999,5,FALSE))),VLOOKUP(P475,'ESO Dungeon constants'!$D$3:$I$9999,6,FALSE),VLOOKUP(P475,'ESO zone constants'!$H$2:$K$9984,4,FALSE)),""))</f>
        <v/>
      </c>
      <c r="T475" s="3" t="str">
        <f>IF(S475&lt;&gt;"",VLOOKUP(S475,'LibSets constants'!$B$4:$C$1000,2,FALSE),"")</f>
        <v/>
      </c>
      <c r="U475" s="33" t="s">
        <v>2433</v>
      </c>
      <c r="V475" s="41" t="e">
        <f>IF(U475&lt;&gt;"",IF(U475&lt;&gt;"LIBSETS_DROP_MECHANIC_MONSTER_NAME",VLOOKUP(U475,'LibSets constants'!$I$4:$L$1000,3,FALSE),""),"")</f>
        <v>#N/A</v>
      </c>
      <c r="W475" s="44" t="e">
        <f>IF(U475&lt;&gt;"",IF(U475&lt;&gt;"LIBSETS_DROP_MECHANIC_MONSTER_NAME",VLOOKUP(U475,'LibSets constants'!$I$4:$L$1000,4,FALSE),""),"")</f>
        <v>#N/A</v>
      </c>
      <c r="X475" s="3" t="str">
        <f>IF(G475&lt;&gt;"LIBSETS_SETTYPE_BATTLEGROUND",IF(G475&lt;&gt;"LIBSETS_SETTYPE_SPECIAL",IF(Y475&lt;&gt;"",VLOOKUP(Y475,'ESO zone constants'!$D$2:$H$4950,5,FALSE),""),""),"")</f>
        <v/>
      </c>
      <c r="Z475" s="45"/>
      <c r="AA475" s="44" t="str">
        <f>IF(Z475&lt;&gt;"",IF(Z475&lt;&gt;"LIBSETS_DROP_MECHANIC_MONSTER_NAME",VLOOKUP(Z475,'LibSets constants'!$I$4:$L$1000,3,FALSE),""),"")</f>
        <v/>
      </c>
      <c r="AB475" s="44" t="str">
        <f>IF(Z475&lt;&gt;"",IF(Z475&lt;&gt;"LIBSETS_DROP_MECHANIC_MONSTER_NAME",VLOOKUP(Z475,'LibSets constants'!$I$4:$L$1000,4,FALSE),""),"")</f>
        <v/>
      </c>
      <c r="AC475" s="3" t="str">
        <f>IF(G475&lt;&gt;"LIBSETS_SETTYPE_BATTLEGROUND",IF(G475&lt;&gt;"LIBSETS_SETTYPE_SPECIAL",IF(AD475&lt;&gt;"",VLOOKUP(AD475,'ESO zone constants'!$D$2:$H$4950,5,FALSE),""),""),"")</f>
        <v/>
      </c>
      <c r="AE475" s="45"/>
      <c r="AF475" s="44" t="str">
        <f>IF(AE475&lt;&gt;"",IF(AE475&lt;&gt;"LIBSETS_DROP_MECHANIC_MONSTER_NAME",VLOOKUP(AE475,'LibSets constants'!$I$4:$L$1000,3,FALSE),""),"")</f>
        <v/>
      </c>
      <c r="AG475" s="44" t="str">
        <f>IF(AE475&lt;&gt;"",IF(AE475&lt;&gt;"LIBSETS_DROP_MECHANIC_MONSTER_NAME",VLOOKUP(AE475,'LibSets constants'!$I$4:$L$1000,4,FALSE),""),"")</f>
        <v/>
      </c>
      <c r="AH475" s="3" t="str">
        <f>IF(G475&lt;&gt;"LIBSETS_SETTYPE_BATTLEGROUND",IF(G475&lt;&gt;"LIBSETS_SETTYPE_SPECIAL",IF(AI475&lt;&gt;"",VLOOKUP(AI475,'ESO zone constants'!$D$2:$H$4950,5,FALSE),""),""),"")</f>
        <v/>
      </c>
      <c r="AJ475" s="45"/>
      <c r="AK475" s="44" t="str">
        <f>IF(AJ475&lt;&gt;"",IF(AJ475&lt;&gt;"LIBSETS_DROP_MECHANIC_MONSTER_NAME",VLOOKUP(AJ475,'LibSets constants'!$I$4:$L$1000,3,FALSE),""),"")</f>
        <v/>
      </c>
      <c r="AL475" s="44" t="str">
        <f>IF(AJ475&lt;&gt;"",IF(AJ475&lt;&gt;"LIBSETS_DROP_MECHANIC_MONSTER_NAME",VLOOKUP(AJ475,'LibSets constants'!$I$4:$L$1000,4,FALSE),""),"")</f>
        <v/>
      </c>
      <c r="AM475" s="3" t="str">
        <f>IF(G475&lt;&gt;"LIBSETS_SETTYPE_BATTLEGROUND",IF(G475&lt;&gt;"LIBSETS_SETTYPE_SPECIAL",IF(AN475&lt;&gt;"",VLOOKUP(AN475,'ESO zone constants'!$D$2:$H$4950,5,FALSE),""),""),"")</f>
        <v/>
      </c>
      <c r="AO475" s="45"/>
      <c r="AP475" s="44" t="str">
        <f>IF(AO475&lt;&gt;"",IF(AO475&lt;&gt;"LIBSETS_DROP_MECHANIC_MONSTER_NAME",VLOOKUP(AO475,'LibSets constants'!$I$4:$L$1000,3,FALSE),""),"")</f>
        <v/>
      </c>
      <c r="AQ475" s="44" t="str">
        <f>IF(AO475&lt;&gt;"",IF(AO475&lt;&gt;"LIBSETS_DROP_MECHANIC_MONSTER_NAME",VLOOKUP(AO475,'LibSets constants'!$I$4:$L$1000,4,FALSE),""),"")</f>
        <v/>
      </c>
      <c r="AR475" s="3" t="str">
        <f>IF(G475&lt;&gt;"LIBSETS_SETTYPE_BATTLEGROUND",IF(G475&lt;&gt;"LIBSETS_SETTYPE_SPECIAL",IF(AS475&lt;&gt;"",VLOOKUP(AS475,'ESO zone constants'!$D$2:$H$4950,5,FALSE),""),""),"")</f>
        <v/>
      </c>
      <c r="AT475" s="45"/>
      <c r="AU475" s="44" t="str">
        <f>IF(AT475&lt;&gt;"",IF(AT475&lt;&gt;"LIBSETS_DROP_MECHANIC_MONSTER_NAME",VLOOKUP(AT475,'LibSets constants'!$I$4:$L$1000,3,FALSE),""),"")</f>
        <v/>
      </c>
      <c r="AV475" s="44" t="str">
        <f>IF(AT475&lt;&gt;"",IF(AT475&lt;&gt;"LIBSETS_DROP_MECHANIC_MONSTER_NAME",VLOOKUP(AT475,'LibSets constants'!$I$4:$L$1000,4,FALSE),""),"")</f>
        <v/>
      </c>
      <c r="AW475" s="21" t="str">
        <f t="shared" si="44"/>
        <v/>
      </c>
      <c r="AX475" s="21" t="str">
        <f t="shared" si="45"/>
        <v/>
      </c>
      <c r="AY475" s="21" t="str">
        <f t="shared" si="46"/>
        <v/>
      </c>
      <c r="AZ475" s="21" t="str">
        <f t="shared" si="43"/>
        <v/>
      </c>
      <c r="BA475" s="21" t="str">
        <f t="shared" si="47"/>
        <v/>
      </c>
    </row>
    <row r="476" spans="1:53" x14ac:dyDescent="0.25">
      <c r="A476" s="5">
        <v>512</v>
      </c>
      <c r="B476" t="s">
        <v>2394</v>
      </c>
      <c r="C476" t="s">
        <v>2394</v>
      </c>
      <c r="D476" s="3">
        <f t="shared" si="42"/>
        <v>512</v>
      </c>
      <c r="E476" s="62" t="s">
        <v>2424</v>
      </c>
      <c r="F476" s="30" t="s">
        <v>1639</v>
      </c>
      <c r="G476" s="8" t="s">
        <v>1657</v>
      </c>
      <c r="N476">
        <v>0</v>
      </c>
      <c r="O476" s="70" t="s">
        <v>1886</v>
      </c>
      <c r="P476" s="3" t="str">
        <f>IF(AND(G476&lt;&gt;"LIBSETS_SETTYPE_BATTLEGROUND",G476&lt;&gt;"LIBSETS_SETTYPE_SPECIAL",G476&lt;&gt;"LIBSETS_SETTYPE_MYTHIC"), IF(Q476&lt;&gt;"",VLOOKUP(Q476,'ESO zone constants'!$D$2:$H$4950,5,FALSE),""),"")</f>
        <v/>
      </c>
      <c r="Q476" t="str">
        <f>IF(OR(K476="",K476&lt;=0,ISERROR(K476)),IF(AND(O476&lt;&gt;"",NOT(ISERROR(O476))),O476, ""),VLOOKUP(K476,'ESO wayshrine node constants'!$A$3:$D$10003,4,FALSE))</f>
        <v>Western Skyrim</v>
      </c>
      <c r="S476" s="19" t="str">
        <f>IF(AND(R476&lt;&gt;"",NOT(ISERROR(R476))),R476,IF(P476&lt;&gt;"",IF(NOT(ISERROR(VLOOKUP(P476,'ESO Dungeon constants'!$D$3:$H$9999,5,FALSE))),VLOOKUP(P476,'ESO Dungeon constants'!$D$3:$I$9999,6,FALSE),VLOOKUP(P476,'ESO zone constants'!$H$2:$K$9984,4,FALSE)),""))</f>
        <v/>
      </c>
      <c r="T476" s="3" t="str">
        <f>IF(S476&lt;&gt;"",VLOOKUP(S476,'LibSets constants'!$B$4:$C$1000,2,FALSE),"")</f>
        <v/>
      </c>
      <c r="U476" s="33" t="s">
        <v>2433</v>
      </c>
      <c r="V476" s="41" t="e">
        <f>IF(U476&lt;&gt;"",IF(U476&lt;&gt;"LIBSETS_DROP_MECHANIC_MONSTER_NAME",VLOOKUP(U476,'LibSets constants'!$I$4:$L$1000,3,FALSE),""),"")</f>
        <v>#N/A</v>
      </c>
      <c r="W476" s="44" t="e">
        <f>IF(U476&lt;&gt;"",IF(U476&lt;&gt;"LIBSETS_DROP_MECHANIC_MONSTER_NAME",VLOOKUP(U476,'LibSets constants'!$I$4:$L$1000,4,FALSE),""),"")</f>
        <v>#N/A</v>
      </c>
      <c r="X476" s="3" t="str">
        <f>IF(G476&lt;&gt;"LIBSETS_SETTYPE_BATTLEGROUND",IF(G476&lt;&gt;"LIBSETS_SETTYPE_SPECIAL",IF(Y476&lt;&gt;"",VLOOKUP(Y476,'ESO zone constants'!$D$2:$H$4950,5,FALSE),""),""),"")</f>
        <v/>
      </c>
      <c r="Z476" s="45"/>
      <c r="AA476" s="44" t="str">
        <f>IF(Z476&lt;&gt;"",IF(Z476&lt;&gt;"LIBSETS_DROP_MECHANIC_MONSTER_NAME",VLOOKUP(Z476,'LibSets constants'!$I$4:$L$1000,3,FALSE),""),"")</f>
        <v/>
      </c>
      <c r="AB476" s="44" t="str">
        <f>IF(Z476&lt;&gt;"",IF(Z476&lt;&gt;"LIBSETS_DROP_MECHANIC_MONSTER_NAME",VLOOKUP(Z476,'LibSets constants'!$I$4:$L$1000,4,FALSE),""),"")</f>
        <v/>
      </c>
      <c r="AC476" s="3" t="str">
        <f>IF(G476&lt;&gt;"LIBSETS_SETTYPE_BATTLEGROUND",IF(G476&lt;&gt;"LIBSETS_SETTYPE_SPECIAL",IF(AD476&lt;&gt;"",VLOOKUP(AD476,'ESO zone constants'!$D$2:$H$4950,5,FALSE),""),""),"")</f>
        <v/>
      </c>
      <c r="AE476" s="45"/>
      <c r="AF476" s="44" t="str">
        <f>IF(AE476&lt;&gt;"",IF(AE476&lt;&gt;"LIBSETS_DROP_MECHANIC_MONSTER_NAME",VLOOKUP(AE476,'LibSets constants'!$I$4:$L$1000,3,FALSE),""),"")</f>
        <v/>
      </c>
      <c r="AG476" s="44" t="str">
        <f>IF(AE476&lt;&gt;"",IF(AE476&lt;&gt;"LIBSETS_DROP_MECHANIC_MONSTER_NAME",VLOOKUP(AE476,'LibSets constants'!$I$4:$L$1000,4,FALSE),""),"")</f>
        <v/>
      </c>
      <c r="AH476" s="3" t="str">
        <f>IF(G476&lt;&gt;"LIBSETS_SETTYPE_BATTLEGROUND",IF(G476&lt;&gt;"LIBSETS_SETTYPE_SPECIAL",IF(AI476&lt;&gt;"",VLOOKUP(AI476,'ESO zone constants'!$D$2:$H$4950,5,FALSE),""),""),"")</f>
        <v/>
      </c>
      <c r="AJ476" s="45"/>
      <c r="AK476" s="44" t="str">
        <f>IF(AJ476&lt;&gt;"",IF(AJ476&lt;&gt;"LIBSETS_DROP_MECHANIC_MONSTER_NAME",VLOOKUP(AJ476,'LibSets constants'!$I$4:$L$1000,3,FALSE),""),"")</f>
        <v/>
      </c>
      <c r="AL476" s="44" t="str">
        <f>IF(AJ476&lt;&gt;"",IF(AJ476&lt;&gt;"LIBSETS_DROP_MECHANIC_MONSTER_NAME",VLOOKUP(AJ476,'LibSets constants'!$I$4:$L$1000,4,FALSE),""),"")</f>
        <v/>
      </c>
      <c r="AM476" s="3" t="str">
        <f>IF(G476&lt;&gt;"LIBSETS_SETTYPE_BATTLEGROUND",IF(G476&lt;&gt;"LIBSETS_SETTYPE_SPECIAL",IF(AN476&lt;&gt;"",VLOOKUP(AN476,'ESO zone constants'!$D$2:$H$4950,5,FALSE),""),""),"")</f>
        <v/>
      </c>
      <c r="AO476" s="45"/>
      <c r="AP476" s="44" t="str">
        <f>IF(AO476&lt;&gt;"",IF(AO476&lt;&gt;"LIBSETS_DROP_MECHANIC_MONSTER_NAME",VLOOKUP(AO476,'LibSets constants'!$I$4:$L$1000,3,FALSE),""),"")</f>
        <v/>
      </c>
      <c r="AQ476" s="44" t="str">
        <f>IF(AO476&lt;&gt;"",IF(AO476&lt;&gt;"LIBSETS_DROP_MECHANIC_MONSTER_NAME",VLOOKUP(AO476,'LibSets constants'!$I$4:$L$1000,4,FALSE),""),"")</f>
        <v/>
      </c>
      <c r="AR476" s="3" t="str">
        <f>IF(G476&lt;&gt;"LIBSETS_SETTYPE_BATTLEGROUND",IF(G476&lt;&gt;"LIBSETS_SETTYPE_SPECIAL",IF(AS476&lt;&gt;"",VLOOKUP(AS476,'ESO zone constants'!$D$2:$H$4950,5,FALSE),""),""),"")</f>
        <v/>
      </c>
      <c r="AT476" s="45"/>
      <c r="AU476" s="44" t="str">
        <f>IF(AT476&lt;&gt;"",IF(AT476&lt;&gt;"LIBSETS_DROP_MECHANIC_MONSTER_NAME",VLOOKUP(AT476,'LibSets constants'!$I$4:$L$1000,3,FALSE),""),"")</f>
        <v/>
      </c>
      <c r="AV476" s="44" t="str">
        <f>IF(AT476&lt;&gt;"",IF(AT476&lt;&gt;"LIBSETS_DROP_MECHANIC_MONSTER_NAME",VLOOKUP(AT476,'LibSets constants'!$I$4:$L$1000,4,FALSE),""),"")</f>
        <v/>
      </c>
      <c r="AW476" s="21" t="str">
        <f t="shared" si="44"/>
        <v/>
      </c>
      <c r="AX476" s="21" t="str">
        <f t="shared" si="45"/>
        <v/>
      </c>
      <c r="AY476" s="21" t="str">
        <f t="shared" si="46"/>
        <v/>
      </c>
      <c r="AZ476" s="21" t="str">
        <f t="shared" si="43"/>
        <v/>
      </c>
      <c r="BA476" s="21" t="str">
        <f t="shared" si="47"/>
        <v/>
      </c>
    </row>
    <row r="477" spans="1:53" x14ac:dyDescent="0.25">
      <c r="A477" s="5">
        <v>519</v>
      </c>
      <c r="B477" t="s">
        <v>2395</v>
      </c>
      <c r="C477" t="s">
        <v>2396</v>
      </c>
      <c r="D477" s="3">
        <f t="shared" si="42"/>
        <v>519</v>
      </c>
      <c r="G477" s="8" t="s">
        <v>1878</v>
      </c>
      <c r="I477" t="s">
        <v>97</v>
      </c>
      <c r="J477" t="s">
        <v>97</v>
      </c>
      <c r="K477">
        <v>-1</v>
      </c>
      <c r="L477">
        <v>-1</v>
      </c>
      <c r="M477">
        <v>-1</v>
      </c>
      <c r="N477">
        <v>0</v>
      </c>
      <c r="O477" s="70" t="s">
        <v>2430</v>
      </c>
      <c r="P477" s="3" t="str">
        <f>IF(AND(G477&lt;&gt;"LIBSETS_SETTYPE_BATTLEGROUND",G477&lt;&gt;"LIBSETS_SETTYPE_SPECIAL",G477&lt;&gt;"LIBSETS_SETTYPE_MYTHIC"), IF(Q477&lt;&gt;"",VLOOKUP(Q477,'ESO zone constants'!$D$2:$H$4950,5,FALSE),""),"")</f>
        <v/>
      </c>
      <c r="Q477" t="str">
        <f>IF(OR(K477="",K477&lt;=0,ISERROR(K477)),IF(AND(O477&lt;&gt;"",NOT(ISERROR(O477))),O477, ""),VLOOKUP(K477,'ESO wayshrine node constants'!$A$3:$D$10003,4,FALSE))</f>
        <v>Antiquities</v>
      </c>
      <c r="R477" s="70" t="s">
        <v>1798</v>
      </c>
      <c r="S477" s="19" t="str">
        <f>IF(AND(R477&lt;&gt;"",NOT(ISERROR(R477))),R477,IF(P477&lt;&gt;"",IF(NOT(ISERROR(VLOOKUP(P477,'ESO Dungeon constants'!$D$3:$H$9999,5,FALSE))),VLOOKUP(P477,'ESO Dungeon constants'!$D$3:$I$9999,6,FALSE),VLOOKUP(P477,'ESO zone constants'!$H$2:$K$9984,4,FALSE)),""))</f>
        <v>DLC_GREYMOOR</v>
      </c>
      <c r="T477" s="3" t="str">
        <f>IF(S477&lt;&gt;"",VLOOKUP(S477,'LibSets constants'!$B$4:$C$1000,2,FALSE),"")</f>
        <v>Greymoor</v>
      </c>
      <c r="U477" s="3" t="s">
        <v>1875</v>
      </c>
      <c r="V477" s="41" t="str">
        <f>IF(U477&lt;&gt;"",IF(U477&lt;&gt;"LIBSETS_DROP_MECHANIC_MONSTER_NAME",VLOOKUP(U477,'LibSets constants'!$I$4:$L$1000,3,FALSE),""),"")</f>
        <v>Antiquities (Mythic set items)</v>
      </c>
      <c r="W477" s="44" t="str">
        <f>IF(U477&lt;&gt;"",IF(U477&lt;&gt;"LIBSETS_DROP_MECHANIC_MONSTER_NAME",VLOOKUP(U477,'LibSets constants'!$I$4:$L$1000,4,FALSE),""),"")</f>
        <v>Antiquitäten (Mytische Set Gegenstände)</v>
      </c>
      <c r="X477" s="3" t="str">
        <f>IF(G477&lt;&gt;"LIBSETS_SETTYPE_BATTLEGROUND",IF(G477&lt;&gt;"LIBSETS_SETTYPE_SPECIAL",IF(Y477&lt;&gt;"",VLOOKUP(Y477,'ESO zone constants'!$D$2:$H$4950,5,FALSE),""),""),"")</f>
        <v/>
      </c>
      <c r="Z477" s="45"/>
      <c r="AA477" s="44" t="str">
        <f>IF(Z477&lt;&gt;"",IF(Z477&lt;&gt;"LIBSETS_DROP_MECHANIC_MONSTER_NAME",VLOOKUP(Z477,'LibSets constants'!$I$4:$L$1000,3,FALSE),""),"")</f>
        <v/>
      </c>
      <c r="AB477" s="44" t="str">
        <f>IF(Z477&lt;&gt;"",IF(Z477&lt;&gt;"LIBSETS_DROP_MECHANIC_MONSTER_NAME",VLOOKUP(Z477,'LibSets constants'!$I$4:$L$1000,4,FALSE),""),"")</f>
        <v/>
      </c>
      <c r="AC477" s="3" t="str">
        <f>IF(G477&lt;&gt;"LIBSETS_SETTYPE_BATTLEGROUND",IF(G477&lt;&gt;"LIBSETS_SETTYPE_SPECIAL",IF(AD477&lt;&gt;"",VLOOKUP(AD477,'ESO zone constants'!$D$2:$H$4950,5,FALSE),""),""),"")</f>
        <v/>
      </c>
      <c r="AE477" s="45"/>
      <c r="AF477" s="44" t="str">
        <f>IF(AE477&lt;&gt;"",IF(AE477&lt;&gt;"LIBSETS_DROP_MECHANIC_MONSTER_NAME",VLOOKUP(AE477,'LibSets constants'!$I$4:$L$1000,3,FALSE),""),"")</f>
        <v/>
      </c>
      <c r="AG477" s="44" t="str">
        <f>IF(AE477&lt;&gt;"",IF(AE477&lt;&gt;"LIBSETS_DROP_MECHANIC_MONSTER_NAME",VLOOKUP(AE477,'LibSets constants'!$I$4:$L$1000,4,FALSE),""),"")</f>
        <v/>
      </c>
      <c r="AH477" s="3" t="str">
        <f>IF(G477&lt;&gt;"LIBSETS_SETTYPE_BATTLEGROUND",IF(G477&lt;&gt;"LIBSETS_SETTYPE_SPECIAL",IF(AI477&lt;&gt;"",VLOOKUP(AI477,'ESO zone constants'!$D$2:$H$4950,5,FALSE),""),""),"")</f>
        <v/>
      </c>
      <c r="AJ477" s="45"/>
      <c r="AK477" s="44" t="str">
        <f>IF(AJ477&lt;&gt;"",IF(AJ477&lt;&gt;"LIBSETS_DROP_MECHANIC_MONSTER_NAME",VLOOKUP(AJ477,'LibSets constants'!$I$4:$L$1000,3,FALSE),""),"")</f>
        <v/>
      </c>
      <c r="AL477" s="44" t="str">
        <f>IF(AJ477&lt;&gt;"",IF(AJ477&lt;&gt;"LIBSETS_DROP_MECHANIC_MONSTER_NAME",VLOOKUP(AJ477,'LibSets constants'!$I$4:$L$1000,4,FALSE),""),"")</f>
        <v/>
      </c>
      <c r="AM477" s="3" t="str">
        <f>IF(G477&lt;&gt;"LIBSETS_SETTYPE_BATTLEGROUND",IF(G477&lt;&gt;"LIBSETS_SETTYPE_SPECIAL",IF(AN477&lt;&gt;"",VLOOKUP(AN477,'ESO zone constants'!$D$2:$H$4950,5,FALSE),""),""),"")</f>
        <v/>
      </c>
      <c r="AO477" s="45"/>
      <c r="AP477" s="44" t="str">
        <f>IF(AO477&lt;&gt;"",IF(AO477&lt;&gt;"LIBSETS_DROP_MECHANIC_MONSTER_NAME",VLOOKUP(AO477,'LibSets constants'!$I$4:$L$1000,3,FALSE),""),"")</f>
        <v/>
      </c>
      <c r="AQ477" s="44" t="str">
        <f>IF(AO477&lt;&gt;"",IF(AO477&lt;&gt;"LIBSETS_DROP_MECHANIC_MONSTER_NAME",VLOOKUP(AO477,'LibSets constants'!$I$4:$L$1000,4,FALSE),""),"")</f>
        <v/>
      </c>
      <c r="AR477" s="3" t="str">
        <f>IF(G477&lt;&gt;"LIBSETS_SETTYPE_BATTLEGROUND",IF(G477&lt;&gt;"LIBSETS_SETTYPE_SPECIAL",IF(AS477&lt;&gt;"",VLOOKUP(AS477,'ESO zone constants'!$D$2:$H$4950,5,FALSE),""),""),"")</f>
        <v/>
      </c>
      <c r="AT477" s="45"/>
      <c r="AU477" s="44" t="str">
        <f>IF(AT477&lt;&gt;"",IF(AT477&lt;&gt;"LIBSETS_DROP_MECHANIC_MONSTER_NAME",VLOOKUP(AT477,'LibSets constants'!$I$4:$L$1000,3,FALSE),""),"")</f>
        <v/>
      </c>
      <c r="AV477" s="44" t="str">
        <f>IF(AT477&lt;&gt;"",IF(AT477&lt;&gt;"LIBSETS_DROP_MECHANIC_MONSTER_NAME",VLOOKUP(AT477,'LibSets constants'!$I$4:$L$1000,4,FALSE),""),"")</f>
        <v/>
      </c>
      <c r="AW477" s="21" t="str">
        <f t="shared" si="44"/>
        <v>[519] = {wayshrines={-1,-1,-1,}, dlcId=DLC_GREYMOOR</v>
      </c>
      <c r="AX477" s="21" t="str">
        <f t="shared" si="45"/>
        <v>, veteran=false</v>
      </c>
      <c r="AY477" s="21" t="str">
        <f t="shared" si="46"/>
        <v>, setType=LIBSETS_SETTYPE_MYTHIC</v>
      </c>
      <c r="AZ477" s="21" t="str">
        <f t="shared" si="43"/>
        <v>, dropMechanic={LIBSETS_DROP_MECHANIC_ANTIQUITIES}},</v>
      </c>
      <c r="BA477" s="21" t="str">
        <f t="shared" si="47"/>
        <v xml:space="preserve"> --Snow Treaders / Schneetreter   [Antiquities]</v>
      </c>
    </row>
    <row r="478" spans="1:53" x14ac:dyDescent="0.25">
      <c r="A478" s="5">
        <v>520</v>
      </c>
      <c r="B478" t="s">
        <v>2397</v>
      </c>
      <c r="C478" t="s">
        <v>2398</v>
      </c>
      <c r="D478" s="3">
        <f t="shared" si="42"/>
        <v>520</v>
      </c>
      <c r="G478" s="8" t="s">
        <v>1878</v>
      </c>
      <c r="I478" t="s">
        <v>97</v>
      </c>
      <c r="J478" t="s">
        <v>97</v>
      </c>
      <c r="K478">
        <v>-1</v>
      </c>
      <c r="L478">
        <v>-1</v>
      </c>
      <c r="M478">
        <v>-1</v>
      </c>
      <c r="N478">
        <v>0</v>
      </c>
      <c r="O478" s="70" t="s">
        <v>2430</v>
      </c>
      <c r="P478" s="3" t="str">
        <f>IF(AND(G478&lt;&gt;"LIBSETS_SETTYPE_BATTLEGROUND",G478&lt;&gt;"LIBSETS_SETTYPE_SPECIAL",G478&lt;&gt;"LIBSETS_SETTYPE_MYTHIC"), IF(Q478&lt;&gt;"",VLOOKUP(Q478,'ESO zone constants'!$D$2:$H$4950,5,FALSE),""),"")</f>
        <v/>
      </c>
      <c r="Q478" t="str">
        <f>IF(OR(K478="",K478&lt;=0,ISERROR(K478)),IF(AND(O478&lt;&gt;"",NOT(ISERROR(O478))),O478, ""),VLOOKUP(K478,'ESO wayshrine node constants'!$A$3:$D$10003,4,FALSE))</f>
        <v>Antiquities</v>
      </c>
      <c r="R478" s="70" t="s">
        <v>1798</v>
      </c>
      <c r="S478" s="19" t="str">
        <f>IF(AND(R478&lt;&gt;"",NOT(ISERROR(R478))),R478,IF(P478&lt;&gt;"",IF(NOT(ISERROR(VLOOKUP(P478,'ESO Dungeon constants'!$D$3:$H$9999,5,FALSE))),VLOOKUP(P478,'ESO Dungeon constants'!$D$3:$I$9999,6,FALSE),VLOOKUP(P478,'ESO zone constants'!$H$2:$K$9984,4,FALSE)),""))</f>
        <v>DLC_GREYMOOR</v>
      </c>
      <c r="T478" s="3" t="str">
        <f>IF(S478&lt;&gt;"",VLOOKUP(S478,'LibSets constants'!$B$4:$C$1000,2,FALSE),"")</f>
        <v>Greymoor</v>
      </c>
      <c r="U478" s="3" t="s">
        <v>1875</v>
      </c>
      <c r="V478" s="41" t="str">
        <f>IF(U478&lt;&gt;"",IF(U478&lt;&gt;"LIBSETS_DROP_MECHANIC_MONSTER_NAME",VLOOKUP(U478,'LibSets constants'!$I$4:$L$1000,3,FALSE),""),"")</f>
        <v>Antiquities (Mythic set items)</v>
      </c>
      <c r="W478" s="44" t="str">
        <f>IF(U478&lt;&gt;"",IF(U478&lt;&gt;"LIBSETS_DROP_MECHANIC_MONSTER_NAME",VLOOKUP(U478,'LibSets constants'!$I$4:$L$1000,4,FALSE),""),"")</f>
        <v>Antiquitäten (Mytische Set Gegenstände)</v>
      </c>
      <c r="X478" s="3" t="str">
        <f>IF(G478&lt;&gt;"LIBSETS_SETTYPE_BATTLEGROUND",IF(G478&lt;&gt;"LIBSETS_SETTYPE_SPECIAL",IF(Y478&lt;&gt;"",VLOOKUP(Y478,'ESO zone constants'!$D$2:$H$4950,5,FALSE),""),""),"")</f>
        <v/>
      </c>
      <c r="Z478" s="45"/>
      <c r="AA478" s="44" t="str">
        <f>IF(Z478&lt;&gt;"",IF(Z478&lt;&gt;"LIBSETS_DROP_MECHANIC_MONSTER_NAME",VLOOKUP(Z478,'LibSets constants'!$I$4:$L$1000,3,FALSE),""),"")</f>
        <v/>
      </c>
      <c r="AB478" s="44" t="str">
        <f>IF(Z478&lt;&gt;"",IF(Z478&lt;&gt;"LIBSETS_DROP_MECHANIC_MONSTER_NAME",VLOOKUP(Z478,'LibSets constants'!$I$4:$L$1000,4,FALSE),""),"")</f>
        <v/>
      </c>
      <c r="AC478" s="3" t="str">
        <f>IF(G478&lt;&gt;"LIBSETS_SETTYPE_BATTLEGROUND",IF(G478&lt;&gt;"LIBSETS_SETTYPE_SPECIAL",IF(AD478&lt;&gt;"",VLOOKUP(AD478,'ESO zone constants'!$D$2:$H$4950,5,FALSE),""),""),"")</f>
        <v/>
      </c>
      <c r="AE478" s="45"/>
      <c r="AF478" s="44" t="str">
        <f>IF(AE478&lt;&gt;"",IF(AE478&lt;&gt;"LIBSETS_DROP_MECHANIC_MONSTER_NAME",VLOOKUP(AE478,'LibSets constants'!$I$4:$L$1000,3,FALSE),""),"")</f>
        <v/>
      </c>
      <c r="AG478" s="44" t="str">
        <f>IF(AE478&lt;&gt;"",IF(AE478&lt;&gt;"LIBSETS_DROP_MECHANIC_MONSTER_NAME",VLOOKUP(AE478,'LibSets constants'!$I$4:$L$1000,4,FALSE),""),"")</f>
        <v/>
      </c>
      <c r="AH478" s="3" t="str">
        <f>IF(G478&lt;&gt;"LIBSETS_SETTYPE_BATTLEGROUND",IF(G478&lt;&gt;"LIBSETS_SETTYPE_SPECIAL",IF(AI478&lt;&gt;"",VLOOKUP(AI478,'ESO zone constants'!$D$2:$H$4950,5,FALSE),""),""),"")</f>
        <v/>
      </c>
      <c r="AJ478" s="45"/>
      <c r="AK478" s="44" t="str">
        <f>IF(AJ478&lt;&gt;"",IF(AJ478&lt;&gt;"LIBSETS_DROP_MECHANIC_MONSTER_NAME",VLOOKUP(AJ478,'LibSets constants'!$I$4:$L$1000,3,FALSE),""),"")</f>
        <v/>
      </c>
      <c r="AL478" s="44" t="str">
        <f>IF(AJ478&lt;&gt;"",IF(AJ478&lt;&gt;"LIBSETS_DROP_MECHANIC_MONSTER_NAME",VLOOKUP(AJ478,'LibSets constants'!$I$4:$L$1000,4,FALSE),""),"")</f>
        <v/>
      </c>
      <c r="AM478" s="3" t="str">
        <f>IF(G478&lt;&gt;"LIBSETS_SETTYPE_BATTLEGROUND",IF(G478&lt;&gt;"LIBSETS_SETTYPE_SPECIAL",IF(AN478&lt;&gt;"",VLOOKUP(AN478,'ESO zone constants'!$D$2:$H$4950,5,FALSE),""),""),"")</f>
        <v/>
      </c>
      <c r="AO478" s="45"/>
      <c r="AP478" s="44" t="str">
        <f>IF(AO478&lt;&gt;"",IF(AO478&lt;&gt;"LIBSETS_DROP_MECHANIC_MONSTER_NAME",VLOOKUP(AO478,'LibSets constants'!$I$4:$L$1000,3,FALSE),""),"")</f>
        <v/>
      </c>
      <c r="AQ478" s="44" t="str">
        <f>IF(AO478&lt;&gt;"",IF(AO478&lt;&gt;"LIBSETS_DROP_MECHANIC_MONSTER_NAME",VLOOKUP(AO478,'LibSets constants'!$I$4:$L$1000,4,FALSE),""),"")</f>
        <v/>
      </c>
      <c r="AR478" s="3" t="str">
        <f>IF(G478&lt;&gt;"LIBSETS_SETTYPE_BATTLEGROUND",IF(G478&lt;&gt;"LIBSETS_SETTYPE_SPECIAL",IF(AS478&lt;&gt;"",VLOOKUP(AS478,'ESO zone constants'!$D$2:$H$4950,5,FALSE),""),""),"")</f>
        <v/>
      </c>
      <c r="AT478" s="45"/>
      <c r="AU478" s="44" t="str">
        <f>IF(AT478&lt;&gt;"",IF(AT478&lt;&gt;"LIBSETS_DROP_MECHANIC_MONSTER_NAME",VLOOKUP(AT478,'LibSets constants'!$I$4:$L$1000,3,FALSE),""),"")</f>
        <v/>
      </c>
      <c r="AV478" s="44" t="str">
        <f>IF(AT478&lt;&gt;"",IF(AT478&lt;&gt;"LIBSETS_DROP_MECHANIC_MONSTER_NAME",VLOOKUP(AT478,'LibSets constants'!$I$4:$L$1000,4,FALSE),""),"")</f>
        <v/>
      </c>
      <c r="AW478" s="21" t="str">
        <f t="shared" si="44"/>
        <v>[520] = {wayshrines={-1,-1,-1,}, dlcId=DLC_GREYMOOR</v>
      </c>
      <c r="AX478" s="21" t="str">
        <f t="shared" si="45"/>
        <v>, veteran=false</v>
      </c>
      <c r="AY478" s="21" t="str">
        <f t="shared" si="46"/>
        <v>, setType=LIBSETS_SETTYPE_MYTHIC</v>
      </c>
      <c r="AZ478" s="21" t="str">
        <f t="shared" si="43"/>
        <v>, dropMechanic={LIBSETS_DROP_MECHANIC_ANTIQUITIES}},</v>
      </c>
      <c r="BA478" s="21" t="str">
        <f t="shared" si="47"/>
        <v xml:space="preserve"> --Malacath's Band of Brutality / Malacaths Band der Brutalität   [Antiquities]</v>
      </c>
    </row>
    <row r="479" spans="1:53" x14ac:dyDescent="0.25">
      <c r="A479" s="5">
        <v>521</v>
      </c>
      <c r="B479" t="s">
        <v>2400</v>
      </c>
      <c r="C479" t="s">
        <v>2399</v>
      </c>
      <c r="D479" s="3">
        <f t="shared" si="42"/>
        <v>521</v>
      </c>
      <c r="G479" s="8" t="s">
        <v>1878</v>
      </c>
      <c r="I479" t="s">
        <v>97</v>
      </c>
      <c r="J479" t="s">
        <v>97</v>
      </c>
      <c r="K479">
        <v>-1</v>
      </c>
      <c r="L479">
        <v>-1</v>
      </c>
      <c r="M479">
        <v>-1</v>
      </c>
      <c r="N479">
        <v>0</v>
      </c>
      <c r="O479" s="70" t="s">
        <v>2430</v>
      </c>
      <c r="P479" s="3" t="str">
        <f>IF(AND(G479&lt;&gt;"LIBSETS_SETTYPE_BATTLEGROUND",G479&lt;&gt;"LIBSETS_SETTYPE_SPECIAL",G479&lt;&gt;"LIBSETS_SETTYPE_MYTHIC"), IF(Q479&lt;&gt;"",VLOOKUP(Q479,'ESO zone constants'!$D$2:$H$4950,5,FALSE),""),"")</f>
        <v/>
      </c>
      <c r="Q479" t="str">
        <f>IF(OR(K479="",K479&lt;=0,ISERROR(K479)),IF(AND(O479&lt;&gt;"",NOT(ISERROR(O479))),O479, ""),VLOOKUP(K479,'ESO wayshrine node constants'!$A$3:$D$10003,4,FALSE))</f>
        <v>Antiquities</v>
      </c>
      <c r="R479" s="70" t="s">
        <v>1798</v>
      </c>
      <c r="S479" s="19" t="str">
        <f>IF(AND(R479&lt;&gt;"",NOT(ISERROR(R479))),R479,IF(P479&lt;&gt;"",IF(NOT(ISERROR(VLOOKUP(P479,'ESO Dungeon constants'!$D$3:$H$9999,5,FALSE))),VLOOKUP(P479,'ESO Dungeon constants'!$D$3:$I$9999,6,FALSE),VLOOKUP(P479,'ESO zone constants'!$H$2:$K$9984,4,FALSE)),""))</f>
        <v>DLC_GREYMOOR</v>
      </c>
      <c r="T479" s="3" t="str">
        <f>IF(S479&lt;&gt;"",VLOOKUP(S479,'LibSets constants'!$B$4:$C$1000,2,FALSE),"")</f>
        <v>Greymoor</v>
      </c>
      <c r="U479" s="3" t="s">
        <v>1875</v>
      </c>
      <c r="V479" s="41" t="str">
        <f>IF(U479&lt;&gt;"",IF(U479&lt;&gt;"LIBSETS_DROP_MECHANIC_MONSTER_NAME",VLOOKUP(U479,'LibSets constants'!$I$4:$L$1000,3,FALSE),""),"")</f>
        <v>Antiquities (Mythic set items)</v>
      </c>
      <c r="W479" s="44" t="str">
        <f>IF(U479&lt;&gt;"",IF(U479&lt;&gt;"LIBSETS_DROP_MECHANIC_MONSTER_NAME",VLOOKUP(U479,'LibSets constants'!$I$4:$L$1000,4,FALSE),""),"")</f>
        <v>Antiquitäten (Mytische Set Gegenstände)</v>
      </c>
      <c r="X479" s="3" t="str">
        <f>IF(G479&lt;&gt;"LIBSETS_SETTYPE_BATTLEGROUND",IF(G479&lt;&gt;"LIBSETS_SETTYPE_SPECIAL",IF(Y479&lt;&gt;"",VLOOKUP(Y479,'ESO zone constants'!$D$2:$H$4950,5,FALSE),""),""),"")</f>
        <v/>
      </c>
      <c r="Z479" s="45"/>
      <c r="AA479" s="44" t="str">
        <f>IF(Z479&lt;&gt;"",IF(Z479&lt;&gt;"LIBSETS_DROP_MECHANIC_MONSTER_NAME",VLOOKUP(Z479,'LibSets constants'!$I$4:$L$1000,3,FALSE),""),"")</f>
        <v/>
      </c>
      <c r="AB479" s="44" t="str">
        <f>IF(Z479&lt;&gt;"",IF(Z479&lt;&gt;"LIBSETS_DROP_MECHANIC_MONSTER_NAME",VLOOKUP(Z479,'LibSets constants'!$I$4:$L$1000,4,FALSE),""),"")</f>
        <v/>
      </c>
      <c r="AC479" s="3" t="str">
        <f>IF(G479&lt;&gt;"LIBSETS_SETTYPE_BATTLEGROUND",IF(G479&lt;&gt;"LIBSETS_SETTYPE_SPECIAL",IF(AD479&lt;&gt;"",VLOOKUP(AD479,'ESO zone constants'!$D$2:$H$4950,5,FALSE),""),""),"")</f>
        <v/>
      </c>
      <c r="AE479" s="45"/>
      <c r="AF479" s="44" t="str">
        <f>IF(AE479&lt;&gt;"",IF(AE479&lt;&gt;"LIBSETS_DROP_MECHANIC_MONSTER_NAME",VLOOKUP(AE479,'LibSets constants'!$I$4:$L$1000,3,FALSE),""),"")</f>
        <v/>
      </c>
      <c r="AG479" s="44" t="str">
        <f>IF(AE479&lt;&gt;"",IF(AE479&lt;&gt;"LIBSETS_DROP_MECHANIC_MONSTER_NAME",VLOOKUP(AE479,'LibSets constants'!$I$4:$L$1000,4,FALSE),""),"")</f>
        <v/>
      </c>
      <c r="AH479" s="3" t="str">
        <f>IF(G479&lt;&gt;"LIBSETS_SETTYPE_BATTLEGROUND",IF(G479&lt;&gt;"LIBSETS_SETTYPE_SPECIAL",IF(AI479&lt;&gt;"",VLOOKUP(AI479,'ESO zone constants'!$D$2:$H$4950,5,FALSE),""),""),"")</f>
        <v/>
      </c>
      <c r="AJ479" s="45"/>
      <c r="AK479" s="44" t="str">
        <f>IF(AJ479&lt;&gt;"",IF(AJ479&lt;&gt;"LIBSETS_DROP_MECHANIC_MONSTER_NAME",VLOOKUP(AJ479,'LibSets constants'!$I$4:$L$1000,3,FALSE),""),"")</f>
        <v/>
      </c>
      <c r="AL479" s="44" t="str">
        <f>IF(AJ479&lt;&gt;"",IF(AJ479&lt;&gt;"LIBSETS_DROP_MECHANIC_MONSTER_NAME",VLOOKUP(AJ479,'LibSets constants'!$I$4:$L$1000,4,FALSE),""),"")</f>
        <v/>
      </c>
      <c r="AM479" s="3" t="str">
        <f>IF(G479&lt;&gt;"LIBSETS_SETTYPE_BATTLEGROUND",IF(G479&lt;&gt;"LIBSETS_SETTYPE_SPECIAL",IF(AN479&lt;&gt;"",VLOOKUP(AN479,'ESO zone constants'!$D$2:$H$4950,5,FALSE),""),""),"")</f>
        <v/>
      </c>
      <c r="AO479" s="45"/>
      <c r="AP479" s="44" t="str">
        <f>IF(AO479&lt;&gt;"",IF(AO479&lt;&gt;"LIBSETS_DROP_MECHANIC_MONSTER_NAME",VLOOKUP(AO479,'LibSets constants'!$I$4:$L$1000,3,FALSE),""),"")</f>
        <v/>
      </c>
      <c r="AQ479" s="44" t="str">
        <f>IF(AO479&lt;&gt;"",IF(AO479&lt;&gt;"LIBSETS_DROP_MECHANIC_MONSTER_NAME",VLOOKUP(AO479,'LibSets constants'!$I$4:$L$1000,4,FALSE),""),"")</f>
        <v/>
      </c>
      <c r="AR479" s="3" t="str">
        <f>IF(G479&lt;&gt;"LIBSETS_SETTYPE_BATTLEGROUND",IF(G479&lt;&gt;"LIBSETS_SETTYPE_SPECIAL",IF(AS479&lt;&gt;"",VLOOKUP(AS479,'ESO zone constants'!$D$2:$H$4950,5,FALSE),""),""),"")</f>
        <v/>
      </c>
      <c r="AT479" s="45"/>
      <c r="AU479" s="44" t="str">
        <f>IF(AT479&lt;&gt;"",IF(AT479&lt;&gt;"LIBSETS_DROP_MECHANIC_MONSTER_NAME",VLOOKUP(AT479,'LibSets constants'!$I$4:$L$1000,3,FALSE),""),"")</f>
        <v/>
      </c>
      <c r="AV479" s="44" t="str">
        <f>IF(AT479&lt;&gt;"",IF(AT479&lt;&gt;"LIBSETS_DROP_MECHANIC_MONSTER_NAME",VLOOKUP(AT479,'LibSets constants'!$I$4:$L$1000,4,FALSE),""),"")</f>
        <v/>
      </c>
      <c r="AW479" s="21" t="str">
        <f t="shared" si="44"/>
        <v>[521] = {wayshrines={-1,-1,-1,}, dlcId=DLC_GREYMOOR</v>
      </c>
      <c r="AX479" s="21" t="str">
        <f t="shared" si="45"/>
        <v>, veteran=false</v>
      </c>
      <c r="AY479" s="21" t="str">
        <f t="shared" si="46"/>
        <v>, setType=LIBSETS_SETTYPE_MYTHIC</v>
      </c>
      <c r="AZ479" s="21" t="str">
        <f t="shared" si="43"/>
        <v>, dropMechanic={LIBSETS_DROP_MECHANIC_ANTIQUITIES}},</v>
      </c>
      <c r="BA479" s="21" t="str">
        <f t="shared" si="47"/>
        <v xml:space="preserve"> --Bloodlord's Embrace / Umarmung des Blutfürsten   [Antiquities]</v>
      </c>
    </row>
    <row r="480" spans="1:53" x14ac:dyDescent="0.25">
      <c r="A480" s="5">
        <v>522</v>
      </c>
      <c r="B480" t="s">
        <v>2401</v>
      </c>
      <c r="C480" t="s">
        <v>2402</v>
      </c>
      <c r="D480" s="3">
        <f t="shared" si="42"/>
        <v>522</v>
      </c>
      <c r="G480" s="8" t="s">
        <v>1647</v>
      </c>
      <c r="I480" t="s">
        <v>98</v>
      </c>
      <c r="J480" t="s">
        <v>97</v>
      </c>
      <c r="K480">
        <v>-1</v>
      </c>
      <c r="L480">
        <v>-1</v>
      </c>
      <c r="M480">
        <v>-1</v>
      </c>
      <c r="N480">
        <v>0</v>
      </c>
      <c r="O480" s="70" t="s">
        <v>457</v>
      </c>
      <c r="P480" s="3">
        <f>IF(AND(G480&lt;&gt;"LIBSETS_SETTYPE_BATTLEGROUND",G480&lt;&gt;"LIBSETS_SETTYPE_SPECIAL",G480&lt;&gt;"LIBSETS_SETTYPE_MYTHIC"), IF(Q480&lt;&gt;"",VLOOKUP(Q480,'ESO zone constants'!$D$2:$H$4950,5,FALSE),""),"")</f>
        <v>677</v>
      </c>
      <c r="Q480" t="str">
        <f>IF(OR(K480="",K480&lt;=0,ISERROR(K480)),IF(AND(O480&lt;&gt;"",NOT(ISERROR(O480))),O480, ""),VLOOKUP(K480,'ESO wayshrine node constants'!$A$3:$D$10003,4,FALSE))</f>
        <v>Maelstrom Arena</v>
      </c>
      <c r="R480" s="70" t="s">
        <v>1798</v>
      </c>
      <c r="S480" s="19" t="str">
        <f>IF(AND(R480&lt;&gt;"",NOT(ISERROR(R480))),R480,IF(P480&lt;&gt;"",IF(NOT(ISERROR(VLOOKUP(P480,'ESO Dungeon constants'!$D$3:$H$9999,5,FALSE))),VLOOKUP(P480,'ESO Dungeon constants'!$D$3:$I$9999,6,FALSE),VLOOKUP(P480,'ESO zone constants'!$H$2:$K$9984,4,FALSE)),""))</f>
        <v>DLC_GREYMOOR</v>
      </c>
      <c r="T480" s="3" t="str">
        <f>IF(S480&lt;&gt;"",VLOOKUP(S480,'LibSets constants'!$B$4:$C$1000,2,FALSE),"")</f>
        <v>Greymoor</v>
      </c>
      <c r="U480" s="33" t="s">
        <v>1738</v>
      </c>
      <c r="V480" s="41" t="str">
        <f>IF(U480&lt;&gt;"",IF(U480&lt;&gt;"LIBSETS_DROP_MECHANIC_MONSTER_NAME",VLOOKUP(U480,'LibSets constants'!$I$4:$L$1000,3,FALSE),""),"")</f>
        <v>Arena stage chest</v>
      </c>
      <c r="W480" s="44" t="str">
        <f>IF(U480&lt;&gt;"",IF(U480&lt;&gt;"LIBSETS_DROP_MECHANIC_MONSTER_NAME",VLOOKUP(U480,'LibSets constants'!$I$4:$L$1000,4,FALSE),""),"")</f>
        <v>Arena-Phasen Schatztruhe</v>
      </c>
      <c r="X480" s="3" t="str">
        <f>IF(G480&lt;&gt;"LIBSETS_SETTYPE_BATTLEGROUND",IF(G480&lt;&gt;"LIBSETS_SETTYPE_SPECIAL",IF(Y480&lt;&gt;"",VLOOKUP(Y480,'ESO zone constants'!$D$2:$H$4950,5,FALSE),""),""),"")</f>
        <v/>
      </c>
      <c r="Z480" s="45"/>
      <c r="AA480" s="44" t="str">
        <f>IF(Z480&lt;&gt;"",IF(Z480&lt;&gt;"LIBSETS_DROP_MECHANIC_MONSTER_NAME",VLOOKUP(Z480,'LibSets constants'!$I$4:$L$1000,3,FALSE),""),"")</f>
        <v/>
      </c>
      <c r="AB480" s="44" t="str">
        <f>IF(Z480&lt;&gt;"",IF(Z480&lt;&gt;"LIBSETS_DROP_MECHANIC_MONSTER_NAME",VLOOKUP(Z480,'LibSets constants'!$I$4:$L$1000,4,FALSE),""),"")</f>
        <v/>
      </c>
      <c r="AC480" s="3" t="str">
        <f>IF(G480&lt;&gt;"LIBSETS_SETTYPE_BATTLEGROUND",IF(G480&lt;&gt;"LIBSETS_SETTYPE_SPECIAL",IF(AD480&lt;&gt;"",VLOOKUP(AD480,'ESO zone constants'!$D$2:$H$4950,5,FALSE),""),""),"")</f>
        <v/>
      </c>
      <c r="AE480" s="45"/>
      <c r="AF480" s="44" t="str">
        <f>IF(AE480&lt;&gt;"",IF(AE480&lt;&gt;"LIBSETS_DROP_MECHANIC_MONSTER_NAME",VLOOKUP(AE480,'LibSets constants'!$I$4:$L$1000,3,FALSE),""),"")</f>
        <v/>
      </c>
      <c r="AG480" s="44" t="str">
        <f>IF(AE480&lt;&gt;"",IF(AE480&lt;&gt;"LIBSETS_DROP_MECHANIC_MONSTER_NAME",VLOOKUP(AE480,'LibSets constants'!$I$4:$L$1000,4,FALSE),""),"")</f>
        <v/>
      </c>
      <c r="AH480" s="3" t="str">
        <f>IF(G480&lt;&gt;"LIBSETS_SETTYPE_BATTLEGROUND",IF(G480&lt;&gt;"LIBSETS_SETTYPE_SPECIAL",IF(AI480&lt;&gt;"",VLOOKUP(AI480,'ESO zone constants'!$D$2:$H$4950,5,FALSE),""),""),"")</f>
        <v/>
      </c>
      <c r="AJ480" s="45"/>
      <c r="AK480" s="44" t="str">
        <f>IF(AJ480&lt;&gt;"",IF(AJ480&lt;&gt;"LIBSETS_DROP_MECHANIC_MONSTER_NAME",VLOOKUP(AJ480,'LibSets constants'!$I$4:$L$1000,3,FALSE),""),"")</f>
        <v/>
      </c>
      <c r="AL480" s="44" t="str">
        <f>IF(AJ480&lt;&gt;"",IF(AJ480&lt;&gt;"LIBSETS_DROP_MECHANIC_MONSTER_NAME",VLOOKUP(AJ480,'LibSets constants'!$I$4:$L$1000,4,FALSE),""),"")</f>
        <v/>
      </c>
      <c r="AM480" s="3" t="str">
        <f>IF(G480&lt;&gt;"LIBSETS_SETTYPE_BATTLEGROUND",IF(G480&lt;&gt;"LIBSETS_SETTYPE_SPECIAL",IF(AN480&lt;&gt;"",VLOOKUP(AN480,'ESO zone constants'!$D$2:$H$4950,5,FALSE),""),""),"")</f>
        <v/>
      </c>
      <c r="AO480" s="45"/>
      <c r="AP480" s="44" t="str">
        <f>IF(AO480&lt;&gt;"",IF(AO480&lt;&gt;"LIBSETS_DROP_MECHANIC_MONSTER_NAME",VLOOKUP(AO480,'LibSets constants'!$I$4:$L$1000,3,FALSE),""),"")</f>
        <v/>
      </c>
      <c r="AQ480" s="44" t="str">
        <f>IF(AO480&lt;&gt;"",IF(AO480&lt;&gt;"LIBSETS_DROP_MECHANIC_MONSTER_NAME",VLOOKUP(AO480,'LibSets constants'!$I$4:$L$1000,4,FALSE),""),"")</f>
        <v/>
      </c>
      <c r="AR480" s="3" t="str">
        <f>IF(G480&lt;&gt;"LIBSETS_SETTYPE_BATTLEGROUND",IF(G480&lt;&gt;"LIBSETS_SETTYPE_SPECIAL",IF(AS480&lt;&gt;"",VLOOKUP(AS480,'ESO zone constants'!$D$2:$H$4950,5,FALSE),""),""),"")</f>
        <v/>
      </c>
      <c r="AT480" s="45"/>
      <c r="AU480" s="44" t="str">
        <f>IF(AT480&lt;&gt;"",IF(AT480&lt;&gt;"LIBSETS_DROP_MECHANIC_MONSTER_NAME",VLOOKUP(AT480,'LibSets constants'!$I$4:$L$1000,3,FALSE),""),"")</f>
        <v/>
      </c>
      <c r="AV480" s="44" t="str">
        <f>IF(AT480&lt;&gt;"",IF(AT480&lt;&gt;"LIBSETS_DROP_MECHANIC_MONSTER_NAME",VLOOKUP(AT480,'LibSets constants'!$I$4:$L$1000,4,FALSE),""),"")</f>
        <v/>
      </c>
      <c r="AW480" s="21" t="str">
        <f t="shared" si="44"/>
        <v>[522] = {wayshrines={-1,-1,-1,}, dlcId=DLC_GREYMOOR</v>
      </c>
      <c r="AX480" s="21" t="str">
        <f t="shared" si="45"/>
        <v>, zoneIds={677}, veteran=true</v>
      </c>
      <c r="AY480" s="21" t="str">
        <f t="shared" si="46"/>
        <v>, setType=LIBSETS_SETTYPE_ARENA</v>
      </c>
      <c r="AZ480" s="21" t="str">
        <f t="shared" si="43"/>
        <v>, dropMechanic={LIBSETS_DROP_MECHANIC_ARENA_STAGE_CHEST}},</v>
      </c>
      <c r="BA480" s="21" t="str">
        <f t="shared" si="47"/>
        <v xml:space="preserve"> --Perfected Merciless Charge / Perfektionierter gnadenloser Ansturm   [Maelstrom Arena]</v>
      </c>
    </row>
    <row r="481" spans="1:53" x14ac:dyDescent="0.25">
      <c r="A481" s="5">
        <v>523</v>
      </c>
      <c r="B481" t="s">
        <v>2403</v>
      </c>
      <c r="C481" t="s">
        <v>2404</v>
      </c>
      <c r="D481" s="3">
        <f t="shared" si="42"/>
        <v>523</v>
      </c>
      <c r="G481" s="8" t="s">
        <v>1647</v>
      </c>
      <c r="I481" t="s">
        <v>98</v>
      </c>
      <c r="J481" t="s">
        <v>97</v>
      </c>
      <c r="K481">
        <v>-1</v>
      </c>
      <c r="L481">
        <v>-1</v>
      </c>
      <c r="M481">
        <v>-1</v>
      </c>
      <c r="N481">
        <v>0</v>
      </c>
      <c r="O481" s="70" t="s">
        <v>457</v>
      </c>
      <c r="P481" s="3">
        <f>IF(AND(G481&lt;&gt;"LIBSETS_SETTYPE_BATTLEGROUND",G481&lt;&gt;"LIBSETS_SETTYPE_SPECIAL",G481&lt;&gt;"LIBSETS_SETTYPE_MYTHIC"), IF(Q481&lt;&gt;"",VLOOKUP(Q481,'ESO zone constants'!$D$2:$H$4950,5,FALSE),""),"")</f>
        <v>677</v>
      </c>
      <c r="Q481" t="str">
        <f>IF(OR(K481="",K481&lt;=0,ISERROR(K481)),IF(AND(O481&lt;&gt;"",NOT(ISERROR(O481))),O481, ""),VLOOKUP(K481,'ESO wayshrine node constants'!$A$3:$D$10003,4,FALSE))</f>
        <v>Maelstrom Arena</v>
      </c>
      <c r="R481" s="70" t="s">
        <v>1798</v>
      </c>
      <c r="S481" s="19" t="str">
        <f>IF(AND(R481&lt;&gt;"",NOT(ISERROR(R481))),R481,IF(P481&lt;&gt;"",IF(NOT(ISERROR(VLOOKUP(P481,'ESO Dungeon constants'!$D$3:$H$9999,5,FALSE))),VLOOKUP(P481,'ESO Dungeon constants'!$D$3:$I$9999,6,FALSE),VLOOKUP(P481,'ESO zone constants'!$H$2:$K$9984,4,FALSE)),""))</f>
        <v>DLC_GREYMOOR</v>
      </c>
      <c r="T481" s="3" t="str">
        <f>IF(S481&lt;&gt;"",VLOOKUP(S481,'LibSets constants'!$B$4:$C$1000,2,FALSE),"")</f>
        <v>Greymoor</v>
      </c>
      <c r="U481" s="33" t="s">
        <v>1738</v>
      </c>
      <c r="V481" s="41" t="str">
        <f>IF(U481&lt;&gt;"",IF(U481&lt;&gt;"LIBSETS_DROP_MECHANIC_MONSTER_NAME",VLOOKUP(U481,'LibSets constants'!$I$4:$L$1000,3,FALSE),""),"")</f>
        <v>Arena stage chest</v>
      </c>
      <c r="W481" s="44" t="str">
        <f>IF(U481&lt;&gt;"",IF(U481&lt;&gt;"LIBSETS_DROP_MECHANIC_MONSTER_NAME",VLOOKUP(U481,'LibSets constants'!$I$4:$L$1000,4,FALSE),""),"")</f>
        <v>Arena-Phasen Schatztruhe</v>
      </c>
      <c r="X481" s="3" t="str">
        <f>IF(G481&lt;&gt;"LIBSETS_SETTYPE_BATTLEGROUND",IF(G481&lt;&gt;"LIBSETS_SETTYPE_SPECIAL",IF(Y481&lt;&gt;"",VLOOKUP(Y481,'ESO zone constants'!$D$2:$H$4950,5,FALSE),""),""),"")</f>
        <v/>
      </c>
      <c r="Z481" s="45"/>
      <c r="AA481" s="44" t="str">
        <f>IF(Z481&lt;&gt;"",IF(Z481&lt;&gt;"LIBSETS_DROP_MECHANIC_MONSTER_NAME",VLOOKUP(Z481,'LibSets constants'!$I$4:$L$1000,3,FALSE),""),"")</f>
        <v/>
      </c>
      <c r="AB481" s="44" t="str">
        <f>IF(Z481&lt;&gt;"",IF(Z481&lt;&gt;"LIBSETS_DROP_MECHANIC_MONSTER_NAME",VLOOKUP(Z481,'LibSets constants'!$I$4:$L$1000,4,FALSE),""),"")</f>
        <v/>
      </c>
      <c r="AC481" s="3" t="str">
        <f>IF(G481&lt;&gt;"LIBSETS_SETTYPE_BATTLEGROUND",IF(G481&lt;&gt;"LIBSETS_SETTYPE_SPECIAL",IF(AD481&lt;&gt;"",VLOOKUP(AD481,'ESO zone constants'!$D$2:$H$4950,5,FALSE),""),""),"")</f>
        <v/>
      </c>
      <c r="AE481" s="45"/>
      <c r="AF481" s="44" t="str">
        <f>IF(AE481&lt;&gt;"",IF(AE481&lt;&gt;"LIBSETS_DROP_MECHANIC_MONSTER_NAME",VLOOKUP(AE481,'LibSets constants'!$I$4:$L$1000,3,FALSE),""),"")</f>
        <v/>
      </c>
      <c r="AG481" s="44" t="str">
        <f>IF(AE481&lt;&gt;"",IF(AE481&lt;&gt;"LIBSETS_DROP_MECHANIC_MONSTER_NAME",VLOOKUP(AE481,'LibSets constants'!$I$4:$L$1000,4,FALSE),""),"")</f>
        <v/>
      </c>
      <c r="AH481" s="3" t="str">
        <f>IF(G481&lt;&gt;"LIBSETS_SETTYPE_BATTLEGROUND",IF(G481&lt;&gt;"LIBSETS_SETTYPE_SPECIAL",IF(AI481&lt;&gt;"",VLOOKUP(AI481,'ESO zone constants'!$D$2:$H$4950,5,FALSE),""),""),"")</f>
        <v/>
      </c>
      <c r="AJ481" s="45"/>
      <c r="AK481" s="44" t="str">
        <f>IF(AJ481&lt;&gt;"",IF(AJ481&lt;&gt;"LIBSETS_DROP_MECHANIC_MONSTER_NAME",VLOOKUP(AJ481,'LibSets constants'!$I$4:$L$1000,3,FALSE),""),"")</f>
        <v/>
      </c>
      <c r="AL481" s="44" t="str">
        <f>IF(AJ481&lt;&gt;"",IF(AJ481&lt;&gt;"LIBSETS_DROP_MECHANIC_MONSTER_NAME",VLOOKUP(AJ481,'LibSets constants'!$I$4:$L$1000,4,FALSE),""),"")</f>
        <v/>
      </c>
      <c r="AM481" s="3" t="str">
        <f>IF(G481&lt;&gt;"LIBSETS_SETTYPE_BATTLEGROUND",IF(G481&lt;&gt;"LIBSETS_SETTYPE_SPECIAL",IF(AN481&lt;&gt;"",VLOOKUP(AN481,'ESO zone constants'!$D$2:$H$4950,5,FALSE),""),""),"")</f>
        <v/>
      </c>
      <c r="AO481" s="45"/>
      <c r="AP481" s="44" t="str">
        <f>IF(AO481&lt;&gt;"",IF(AO481&lt;&gt;"LIBSETS_DROP_MECHANIC_MONSTER_NAME",VLOOKUP(AO481,'LibSets constants'!$I$4:$L$1000,3,FALSE),""),"")</f>
        <v/>
      </c>
      <c r="AQ481" s="44" t="str">
        <f>IF(AO481&lt;&gt;"",IF(AO481&lt;&gt;"LIBSETS_DROP_MECHANIC_MONSTER_NAME",VLOOKUP(AO481,'LibSets constants'!$I$4:$L$1000,4,FALSE),""),"")</f>
        <v/>
      </c>
      <c r="AR481" s="3" t="str">
        <f>IF(G481&lt;&gt;"LIBSETS_SETTYPE_BATTLEGROUND",IF(G481&lt;&gt;"LIBSETS_SETTYPE_SPECIAL",IF(AS481&lt;&gt;"",VLOOKUP(AS481,'ESO zone constants'!$D$2:$H$4950,5,FALSE),""),""),"")</f>
        <v/>
      </c>
      <c r="AT481" s="45"/>
      <c r="AU481" s="44" t="str">
        <f>IF(AT481&lt;&gt;"",IF(AT481&lt;&gt;"LIBSETS_DROP_MECHANIC_MONSTER_NAME",VLOOKUP(AT481,'LibSets constants'!$I$4:$L$1000,3,FALSE),""),"")</f>
        <v/>
      </c>
      <c r="AV481" s="44" t="str">
        <f>IF(AT481&lt;&gt;"",IF(AT481&lt;&gt;"LIBSETS_DROP_MECHANIC_MONSTER_NAME",VLOOKUP(AT481,'LibSets constants'!$I$4:$L$1000,4,FALSE),""),"")</f>
        <v/>
      </c>
      <c r="AW481" s="21" t="str">
        <f t="shared" si="44"/>
        <v>[523] = {wayshrines={-1,-1,-1,}, dlcId=DLC_GREYMOOR</v>
      </c>
      <c r="AX481" s="21" t="str">
        <f t="shared" si="45"/>
        <v>, zoneIds={677}, veteran=true</v>
      </c>
      <c r="AY481" s="21" t="str">
        <f t="shared" si="46"/>
        <v>, setType=LIBSETS_SETTYPE_ARENA</v>
      </c>
      <c r="AZ481" s="21" t="str">
        <f t="shared" si="43"/>
        <v>, dropMechanic={LIBSETS_DROP_MECHANIC_ARENA_STAGE_CHEST}},</v>
      </c>
      <c r="BA481" s="21" t="str">
        <f t="shared" si="47"/>
        <v xml:space="preserve"> --Perfected Rampaging Slash / Perfektionierter tobender Schnitt   [Maelstrom Arena]</v>
      </c>
    </row>
    <row r="482" spans="1:53" x14ac:dyDescent="0.25">
      <c r="A482" s="5">
        <v>524</v>
      </c>
      <c r="B482" t="s">
        <v>2406</v>
      </c>
      <c r="C482" t="s">
        <v>2405</v>
      </c>
      <c r="D482" s="3">
        <f t="shared" si="42"/>
        <v>524</v>
      </c>
      <c r="G482" s="8" t="s">
        <v>1647</v>
      </c>
      <c r="I482" t="s">
        <v>98</v>
      </c>
      <c r="J482" t="s">
        <v>97</v>
      </c>
      <c r="K482">
        <v>-1</v>
      </c>
      <c r="L482">
        <v>-1</v>
      </c>
      <c r="M482">
        <v>-1</v>
      </c>
      <c r="N482">
        <v>0</v>
      </c>
      <c r="O482" s="70" t="s">
        <v>457</v>
      </c>
      <c r="P482" s="3">
        <f>IF(AND(G482&lt;&gt;"LIBSETS_SETTYPE_BATTLEGROUND",G482&lt;&gt;"LIBSETS_SETTYPE_SPECIAL",G482&lt;&gt;"LIBSETS_SETTYPE_MYTHIC"), IF(Q482&lt;&gt;"",VLOOKUP(Q482,'ESO zone constants'!$D$2:$H$4950,5,FALSE),""),"")</f>
        <v>677</v>
      </c>
      <c r="Q482" t="str">
        <f>IF(OR(K482="",K482&lt;=0,ISERROR(K482)),IF(AND(O482&lt;&gt;"",NOT(ISERROR(O482))),O482, ""),VLOOKUP(K482,'ESO wayshrine node constants'!$A$3:$D$10003,4,FALSE))</f>
        <v>Maelstrom Arena</v>
      </c>
      <c r="R482" s="70" t="s">
        <v>1798</v>
      </c>
      <c r="S482" s="19" t="str">
        <f>IF(AND(R482&lt;&gt;"",NOT(ISERROR(R482))),R482,IF(P482&lt;&gt;"",IF(NOT(ISERROR(VLOOKUP(P482,'ESO Dungeon constants'!$D$3:$H$9999,5,FALSE))),VLOOKUP(P482,'ESO Dungeon constants'!$D$3:$I$9999,6,FALSE),VLOOKUP(P482,'ESO zone constants'!$H$2:$K$9984,4,FALSE)),""))</f>
        <v>DLC_GREYMOOR</v>
      </c>
      <c r="T482" s="3" t="str">
        <f>IF(S482&lt;&gt;"",VLOOKUP(S482,'LibSets constants'!$B$4:$C$1000,2,FALSE),"")</f>
        <v>Greymoor</v>
      </c>
      <c r="U482" s="33" t="s">
        <v>1738</v>
      </c>
      <c r="V482" s="41" t="str">
        <f>IF(U482&lt;&gt;"",IF(U482&lt;&gt;"LIBSETS_DROP_MECHANIC_MONSTER_NAME",VLOOKUP(U482,'LibSets constants'!$I$4:$L$1000,3,FALSE),""),"")</f>
        <v>Arena stage chest</v>
      </c>
      <c r="W482" s="44" t="str">
        <f>IF(U482&lt;&gt;"",IF(U482&lt;&gt;"LIBSETS_DROP_MECHANIC_MONSTER_NAME",VLOOKUP(U482,'LibSets constants'!$I$4:$L$1000,4,FALSE),""),"")</f>
        <v>Arena-Phasen Schatztruhe</v>
      </c>
      <c r="X482" s="3" t="str">
        <f>IF(G482&lt;&gt;"LIBSETS_SETTYPE_BATTLEGROUND",IF(G482&lt;&gt;"LIBSETS_SETTYPE_SPECIAL",IF(Y482&lt;&gt;"",VLOOKUP(Y482,'ESO zone constants'!$D$2:$H$4950,5,FALSE),""),""),"")</f>
        <v/>
      </c>
      <c r="Z482" s="45"/>
      <c r="AA482" s="44" t="str">
        <f>IF(Z482&lt;&gt;"",IF(Z482&lt;&gt;"LIBSETS_DROP_MECHANIC_MONSTER_NAME",VLOOKUP(Z482,'LibSets constants'!$I$4:$L$1000,3,FALSE),""),"")</f>
        <v/>
      </c>
      <c r="AB482" s="44" t="str">
        <f>IF(Z482&lt;&gt;"",IF(Z482&lt;&gt;"LIBSETS_DROP_MECHANIC_MONSTER_NAME",VLOOKUP(Z482,'LibSets constants'!$I$4:$L$1000,4,FALSE),""),"")</f>
        <v/>
      </c>
      <c r="AC482" s="3" t="str">
        <f>IF(G482&lt;&gt;"LIBSETS_SETTYPE_BATTLEGROUND",IF(G482&lt;&gt;"LIBSETS_SETTYPE_SPECIAL",IF(AD482&lt;&gt;"",VLOOKUP(AD482,'ESO zone constants'!$D$2:$H$4950,5,FALSE),""),""),"")</f>
        <v/>
      </c>
      <c r="AE482" s="45"/>
      <c r="AF482" s="44" t="str">
        <f>IF(AE482&lt;&gt;"",IF(AE482&lt;&gt;"LIBSETS_DROP_MECHANIC_MONSTER_NAME",VLOOKUP(AE482,'LibSets constants'!$I$4:$L$1000,3,FALSE),""),"")</f>
        <v/>
      </c>
      <c r="AG482" s="44" t="str">
        <f>IF(AE482&lt;&gt;"",IF(AE482&lt;&gt;"LIBSETS_DROP_MECHANIC_MONSTER_NAME",VLOOKUP(AE482,'LibSets constants'!$I$4:$L$1000,4,FALSE),""),"")</f>
        <v/>
      </c>
      <c r="AH482" s="3" t="str">
        <f>IF(G482&lt;&gt;"LIBSETS_SETTYPE_BATTLEGROUND",IF(G482&lt;&gt;"LIBSETS_SETTYPE_SPECIAL",IF(AI482&lt;&gt;"",VLOOKUP(AI482,'ESO zone constants'!$D$2:$H$4950,5,FALSE),""),""),"")</f>
        <v/>
      </c>
      <c r="AJ482" s="45"/>
      <c r="AK482" s="44" t="str">
        <f>IF(AJ482&lt;&gt;"",IF(AJ482&lt;&gt;"LIBSETS_DROP_MECHANIC_MONSTER_NAME",VLOOKUP(AJ482,'LibSets constants'!$I$4:$L$1000,3,FALSE),""),"")</f>
        <v/>
      </c>
      <c r="AL482" s="44" t="str">
        <f>IF(AJ482&lt;&gt;"",IF(AJ482&lt;&gt;"LIBSETS_DROP_MECHANIC_MONSTER_NAME",VLOOKUP(AJ482,'LibSets constants'!$I$4:$L$1000,4,FALSE),""),"")</f>
        <v/>
      </c>
      <c r="AM482" s="3" t="str">
        <f>IF(G482&lt;&gt;"LIBSETS_SETTYPE_BATTLEGROUND",IF(G482&lt;&gt;"LIBSETS_SETTYPE_SPECIAL",IF(AN482&lt;&gt;"",VLOOKUP(AN482,'ESO zone constants'!$D$2:$H$4950,5,FALSE),""),""),"")</f>
        <v/>
      </c>
      <c r="AO482" s="45"/>
      <c r="AP482" s="44" t="str">
        <f>IF(AO482&lt;&gt;"",IF(AO482&lt;&gt;"LIBSETS_DROP_MECHANIC_MONSTER_NAME",VLOOKUP(AO482,'LibSets constants'!$I$4:$L$1000,3,FALSE),""),"")</f>
        <v/>
      </c>
      <c r="AQ482" s="44" t="str">
        <f>IF(AO482&lt;&gt;"",IF(AO482&lt;&gt;"LIBSETS_DROP_MECHANIC_MONSTER_NAME",VLOOKUP(AO482,'LibSets constants'!$I$4:$L$1000,4,FALSE),""),"")</f>
        <v/>
      </c>
      <c r="AR482" s="3" t="str">
        <f>IF(G482&lt;&gt;"LIBSETS_SETTYPE_BATTLEGROUND",IF(G482&lt;&gt;"LIBSETS_SETTYPE_SPECIAL",IF(AS482&lt;&gt;"",VLOOKUP(AS482,'ESO zone constants'!$D$2:$H$4950,5,FALSE),""),""),"")</f>
        <v/>
      </c>
      <c r="AT482" s="45"/>
      <c r="AU482" s="44" t="str">
        <f>IF(AT482&lt;&gt;"",IF(AT482&lt;&gt;"LIBSETS_DROP_MECHANIC_MONSTER_NAME",VLOOKUP(AT482,'LibSets constants'!$I$4:$L$1000,3,FALSE),""),"")</f>
        <v/>
      </c>
      <c r="AV482" s="44" t="str">
        <f>IF(AT482&lt;&gt;"",IF(AT482&lt;&gt;"LIBSETS_DROP_MECHANIC_MONSTER_NAME",VLOOKUP(AT482,'LibSets constants'!$I$4:$L$1000,4,FALSE),""),"")</f>
        <v/>
      </c>
      <c r="AW482" s="21" t="str">
        <f t="shared" si="44"/>
        <v>[524] = {wayshrines={-1,-1,-1,}, dlcId=DLC_GREYMOOR</v>
      </c>
      <c r="AX482" s="21" t="str">
        <f t="shared" si="45"/>
        <v>, zoneIds={677}, veteran=true</v>
      </c>
      <c r="AY482" s="21" t="str">
        <f t="shared" si="46"/>
        <v>, setType=LIBSETS_SETTYPE_ARENA</v>
      </c>
      <c r="AZ482" s="21" t="str">
        <f t="shared" si="43"/>
        <v>, dropMechanic={LIBSETS_DROP_MECHANIC_ARENA_STAGE_CHEST}},</v>
      </c>
      <c r="BA482" s="21" t="str">
        <f t="shared" si="47"/>
        <v xml:space="preserve"> --Perfected Cruel Flurry / Perfektionierter grausamer Schlaghagel   [Maelstrom Arena]</v>
      </c>
    </row>
    <row r="483" spans="1:53" x14ac:dyDescent="0.25">
      <c r="A483" s="5">
        <v>525</v>
      </c>
      <c r="B483" t="s">
        <v>2408</v>
      </c>
      <c r="C483" t="s">
        <v>2407</v>
      </c>
      <c r="D483" s="3">
        <f t="shared" si="42"/>
        <v>525</v>
      </c>
      <c r="G483" s="8" t="s">
        <v>1647</v>
      </c>
      <c r="I483" t="s">
        <v>98</v>
      </c>
      <c r="J483" t="s">
        <v>97</v>
      </c>
      <c r="K483">
        <v>-1</v>
      </c>
      <c r="L483">
        <v>-1</v>
      </c>
      <c r="M483">
        <v>-1</v>
      </c>
      <c r="N483">
        <v>0</v>
      </c>
      <c r="O483" s="70" t="s">
        <v>457</v>
      </c>
      <c r="P483" s="3">
        <f>IF(AND(G483&lt;&gt;"LIBSETS_SETTYPE_BATTLEGROUND",G483&lt;&gt;"LIBSETS_SETTYPE_SPECIAL",G483&lt;&gt;"LIBSETS_SETTYPE_MYTHIC"), IF(Q483&lt;&gt;"",VLOOKUP(Q483,'ESO zone constants'!$D$2:$H$4950,5,FALSE),""),"")</f>
        <v>677</v>
      </c>
      <c r="Q483" t="str">
        <f>IF(OR(K483="",K483&lt;=0,ISERROR(K483)),IF(AND(O483&lt;&gt;"",NOT(ISERROR(O483))),O483, ""),VLOOKUP(K483,'ESO wayshrine node constants'!$A$3:$D$10003,4,FALSE))</f>
        <v>Maelstrom Arena</v>
      </c>
      <c r="R483" s="70" t="s">
        <v>1798</v>
      </c>
      <c r="S483" s="19" t="str">
        <f>IF(AND(R483&lt;&gt;"",NOT(ISERROR(R483))),R483,IF(P483&lt;&gt;"",IF(NOT(ISERROR(VLOOKUP(P483,'ESO Dungeon constants'!$D$3:$H$9999,5,FALSE))),VLOOKUP(P483,'ESO Dungeon constants'!$D$3:$I$9999,6,FALSE),VLOOKUP(P483,'ESO zone constants'!$H$2:$K$9984,4,FALSE)),""))</f>
        <v>DLC_GREYMOOR</v>
      </c>
      <c r="T483" s="3" t="str">
        <f>IF(S483&lt;&gt;"",VLOOKUP(S483,'LibSets constants'!$B$4:$C$1000,2,FALSE),"")</f>
        <v>Greymoor</v>
      </c>
      <c r="U483" s="33" t="s">
        <v>1738</v>
      </c>
      <c r="V483" s="41" t="str">
        <f>IF(U483&lt;&gt;"",IF(U483&lt;&gt;"LIBSETS_DROP_MECHANIC_MONSTER_NAME",VLOOKUP(U483,'LibSets constants'!$I$4:$L$1000,3,FALSE),""),"")</f>
        <v>Arena stage chest</v>
      </c>
      <c r="W483" s="44" t="str">
        <f>IF(U483&lt;&gt;"",IF(U483&lt;&gt;"LIBSETS_DROP_MECHANIC_MONSTER_NAME",VLOOKUP(U483,'LibSets constants'!$I$4:$L$1000,4,FALSE),""),"")</f>
        <v>Arena-Phasen Schatztruhe</v>
      </c>
      <c r="X483" s="3" t="str">
        <f>IF(G483&lt;&gt;"LIBSETS_SETTYPE_BATTLEGROUND",IF(G483&lt;&gt;"LIBSETS_SETTYPE_SPECIAL",IF(Y483&lt;&gt;"",VLOOKUP(Y483,'ESO zone constants'!$D$2:$H$4950,5,FALSE),""),""),"")</f>
        <v/>
      </c>
      <c r="Z483" s="45"/>
      <c r="AA483" s="44" t="str">
        <f>IF(Z483&lt;&gt;"",IF(Z483&lt;&gt;"LIBSETS_DROP_MECHANIC_MONSTER_NAME",VLOOKUP(Z483,'LibSets constants'!$I$4:$L$1000,3,FALSE),""),"")</f>
        <v/>
      </c>
      <c r="AB483" s="44" t="str">
        <f>IF(Z483&lt;&gt;"",IF(Z483&lt;&gt;"LIBSETS_DROP_MECHANIC_MONSTER_NAME",VLOOKUP(Z483,'LibSets constants'!$I$4:$L$1000,4,FALSE),""),"")</f>
        <v/>
      </c>
      <c r="AC483" s="3" t="str">
        <f>IF(G483&lt;&gt;"LIBSETS_SETTYPE_BATTLEGROUND",IF(G483&lt;&gt;"LIBSETS_SETTYPE_SPECIAL",IF(AD483&lt;&gt;"",VLOOKUP(AD483,'ESO zone constants'!$D$2:$H$4950,5,FALSE),""),""),"")</f>
        <v/>
      </c>
      <c r="AE483" s="45"/>
      <c r="AF483" s="44" t="str">
        <f>IF(AE483&lt;&gt;"",IF(AE483&lt;&gt;"LIBSETS_DROP_MECHANIC_MONSTER_NAME",VLOOKUP(AE483,'LibSets constants'!$I$4:$L$1000,3,FALSE),""),"")</f>
        <v/>
      </c>
      <c r="AG483" s="44" t="str">
        <f>IF(AE483&lt;&gt;"",IF(AE483&lt;&gt;"LIBSETS_DROP_MECHANIC_MONSTER_NAME",VLOOKUP(AE483,'LibSets constants'!$I$4:$L$1000,4,FALSE),""),"")</f>
        <v/>
      </c>
      <c r="AH483" s="3" t="str">
        <f>IF(G483&lt;&gt;"LIBSETS_SETTYPE_BATTLEGROUND",IF(G483&lt;&gt;"LIBSETS_SETTYPE_SPECIAL",IF(AI483&lt;&gt;"",VLOOKUP(AI483,'ESO zone constants'!$D$2:$H$4950,5,FALSE),""),""),"")</f>
        <v/>
      </c>
      <c r="AJ483" s="45"/>
      <c r="AK483" s="44" t="str">
        <f>IF(AJ483&lt;&gt;"",IF(AJ483&lt;&gt;"LIBSETS_DROP_MECHANIC_MONSTER_NAME",VLOOKUP(AJ483,'LibSets constants'!$I$4:$L$1000,3,FALSE),""),"")</f>
        <v/>
      </c>
      <c r="AL483" s="44" t="str">
        <f>IF(AJ483&lt;&gt;"",IF(AJ483&lt;&gt;"LIBSETS_DROP_MECHANIC_MONSTER_NAME",VLOOKUP(AJ483,'LibSets constants'!$I$4:$L$1000,4,FALSE),""),"")</f>
        <v/>
      </c>
      <c r="AM483" s="3" t="str">
        <f>IF(G483&lt;&gt;"LIBSETS_SETTYPE_BATTLEGROUND",IF(G483&lt;&gt;"LIBSETS_SETTYPE_SPECIAL",IF(AN483&lt;&gt;"",VLOOKUP(AN483,'ESO zone constants'!$D$2:$H$4950,5,FALSE),""),""),"")</f>
        <v/>
      </c>
      <c r="AO483" s="45"/>
      <c r="AP483" s="44" t="str">
        <f>IF(AO483&lt;&gt;"",IF(AO483&lt;&gt;"LIBSETS_DROP_MECHANIC_MONSTER_NAME",VLOOKUP(AO483,'LibSets constants'!$I$4:$L$1000,3,FALSE),""),"")</f>
        <v/>
      </c>
      <c r="AQ483" s="44" t="str">
        <f>IF(AO483&lt;&gt;"",IF(AO483&lt;&gt;"LIBSETS_DROP_MECHANIC_MONSTER_NAME",VLOOKUP(AO483,'LibSets constants'!$I$4:$L$1000,4,FALSE),""),"")</f>
        <v/>
      </c>
      <c r="AR483" s="3" t="str">
        <f>IF(G483&lt;&gt;"LIBSETS_SETTYPE_BATTLEGROUND",IF(G483&lt;&gt;"LIBSETS_SETTYPE_SPECIAL",IF(AS483&lt;&gt;"",VLOOKUP(AS483,'ESO zone constants'!$D$2:$H$4950,5,FALSE),""),""),"")</f>
        <v/>
      </c>
      <c r="AT483" s="45"/>
      <c r="AU483" s="44" t="str">
        <f>IF(AT483&lt;&gt;"",IF(AT483&lt;&gt;"LIBSETS_DROP_MECHANIC_MONSTER_NAME",VLOOKUP(AT483,'LibSets constants'!$I$4:$L$1000,3,FALSE),""),"")</f>
        <v/>
      </c>
      <c r="AV483" s="44" t="str">
        <f>IF(AT483&lt;&gt;"",IF(AT483&lt;&gt;"LIBSETS_DROP_MECHANIC_MONSTER_NAME",VLOOKUP(AT483,'LibSets constants'!$I$4:$L$1000,4,FALSE),""),"")</f>
        <v/>
      </c>
      <c r="AW483" s="21" t="str">
        <f t="shared" si="44"/>
        <v>[525] = {wayshrines={-1,-1,-1,}, dlcId=DLC_GREYMOOR</v>
      </c>
      <c r="AX483" s="21" t="str">
        <f t="shared" si="45"/>
        <v>, zoneIds={677}, veteran=true</v>
      </c>
      <c r="AY483" s="21" t="str">
        <f t="shared" si="46"/>
        <v>, setType=LIBSETS_SETTYPE_ARENA</v>
      </c>
      <c r="AZ483" s="21" t="str">
        <f t="shared" si="43"/>
        <v>, dropMechanic={LIBSETS_DROP_MECHANIC_ARENA_STAGE_CHEST}},</v>
      </c>
      <c r="BA483" s="21" t="str">
        <f t="shared" si="47"/>
        <v xml:space="preserve"> --Perfected Thunderous Volley / Perfektionierte donnernde Salve   [Maelstrom Arena]</v>
      </c>
    </row>
    <row r="484" spans="1:53" x14ac:dyDescent="0.25">
      <c r="A484" s="5">
        <v>526</v>
      </c>
      <c r="B484" t="s">
        <v>2410</v>
      </c>
      <c r="C484" t="s">
        <v>2409</v>
      </c>
      <c r="D484" s="3">
        <f t="shared" si="42"/>
        <v>526</v>
      </c>
      <c r="G484" s="8" t="s">
        <v>1647</v>
      </c>
      <c r="I484" t="s">
        <v>98</v>
      </c>
      <c r="J484" t="s">
        <v>97</v>
      </c>
      <c r="K484">
        <v>-1</v>
      </c>
      <c r="L484">
        <v>-1</v>
      </c>
      <c r="M484">
        <v>-1</v>
      </c>
      <c r="N484">
        <v>0</v>
      </c>
      <c r="O484" s="70" t="s">
        <v>457</v>
      </c>
      <c r="P484" s="3">
        <f>IF(AND(G484&lt;&gt;"LIBSETS_SETTYPE_BATTLEGROUND",G484&lt;&gt;"LIBSETS_SETTYPE_SPECIAL",G484&lt;&gt;"LIBSETS_SETTYPE_MYTHIC"), IF(Q484&lt;&gt;"",VLOOKUP(Q484,'ESO zone constants'!$D$2:$H$4950,5,FALSE),""),"")</f>
        <v>677</v>
      </c>
      <c r="Q484" t="str">
        <f>IF(OR(K484="",K484&lt;=0,ISERROR(K484)),IF(AND(O484&lt;&gt;"",NOT(ISERROR(O484))),O484, ""),VLOOKUP(K484,'ESO wayshrine node constants'!$A$3:$D$10003,4,FALSE))</f>
        <v>Maelstrom Arena</v>
      </c>
      <c r="R484" s="70" t="s">
        <v>1798</v>
      </c>
      <c r="S484" s="19" t="str">
        <f>IF(AND(R484&lt;&gt;"",NOT(ISERROR(R484))),R484,IF(P484&lt;&gt;"",IF(NOT(ISERROR(VLOOKUP(P484,'ESO Dungeon constants'!$D$3:$H$9999,5,FALSE))),VLOOKUP(P484,'ESO Dungeon constants'!$D$3:$I$9999,6,FALSE),VLOOKUP(P484,'ESO zone constants'!$H$2:$K$9984,4,FALSE)),""))</f>
        <v>DLC_GREYMOOR</v>
      </c>
      <c r="T484" s="3" t="str">
        <f>IF(S484&lt;&gt;"",VLOOKUP(S484,'LibSets constants'!$B$4:$C$1000,2,FALSE),"")</f>
        <v>Greymoor</v>
      </c>
      <c r="U484" s="33" t="s">
        <v>1738</v>
      </c>
      <c r="V484" s="41" t="str">
        <f>IF(U484&lt;&gt;"",IF(U484&lt;&gt;"LIBSETS_DROP_MECHANIC_MONSTER_NAME",VLOOKUP(U484,'LibSets constants'!$I$4:$L$1000,3,FALSE),""),"")</f>
        <v>Arena stage chest</v>
      </c>
      <c r="W484" s="44" t="str">
        <f>IF(U484&lt;&gt;"",IF(U484&lt;&gt;"LIBSETS_DROP_MECHANIC_MONSTER_NAME",VLOOKUP(U484,'LibSets constants'!$I$4:$L$1000,4,FALSE),""),"")</f>
        <v>Arena-Phasen Schatztruhe</v>
      </c>
      <c r="X484" s="3" t="str">
        <f>IF(G484&lt;&gt;"LIBSETS_SETTYPE_BATTLEGROUND",IF(G484&lt;&gt;"LIBSETS_SETTYPE_SPECIAL",IF(Y484&lt;&gt;"",VLOOKUP(Y484,'ESO zone constants'!$D$2:$H$4950,5,FALSE),""),""),"")</f>
        <v/>
      </c>
      <c r="Z484" s="45"/>
      <c r="AA484" s="44" t="str">
        <f>IF(Z484&lt;&gt;"",IF(Z484&lt;&gt;"LIBSETS_DROP_MECHANIC_MONSTER_NAME",VLOOKUP(Z484,'LibSets constants'!$I$4:$L$1000,3,FALSE),""),"")</f>
        <v/>
      </c>
      <c r="AB484" s="44" t="str">
        <f>IF(Z484&lt;&gt;"",IF(Z484&lt;&gt;"LIBSETS_DROP_MECHANIC_MONSTER_NAME",VLOOKUP(Z484,'LibSets constants'!$I$4:$L$1000,4,FALSE),""),"")</f>
        <v/>
      </c>
      <c r="AC484" s="3" t="str">
        <f>IF(G484&lt;&gt;"LIBSETS_SETTYPE_BATTLEGROUND",IF(G484&lt;&gt;"LIBSETS_SETTYPE_SPECIAL",IF(AD484&lt;&gt;"",VLOOKUP(AD484,'ESO zone constants'!$D$2:$H$4950,5,FALSE),""),""),"")</f>
        <v/>
      </c>
      <c r="AE484" s="45"/>
      <c r="AF484" s="44" t="str">
        <f>IF(AE484&lt;&gt;"",IF(AE484&lt;&gt;"LIBSETS_DROP_MECHANIC_MONSTER_NAME",VLOOKUP(AE484,'LibSets constants'!$I$4:$L$1000,3,FALSE),""),"")</f>
        <v/>
      </c>
      <c r="AG484" s="44" t="str">
        <f>IF(AE484&lt;&gt;"",IF(AE484&lt;&gt;"LIBSETS_DROP_MECHANIC_MONSTER_NAME",VLOOKUP(AE484,'LibSets constants'!$I$4:$L$1000,4,FALSE),""),"")</f>
        <v/>
      </c>
      <c r="AH484" s="3" t="str">
        <f>IF(G484&lt;&gt;"LIBSETS_SETTYPE_BATTLEGROUND",IF(G484&lt;&gt;"LIBSETS_SETTYPE_SPECIAL",IF(AI484&lt;&gt;"",VLOOKUP(AI484,'ESO zone constants'!$D$2:$H$4950,5,FALSE),""),""),"")</f>
        <v/>
      </c>
      <c r="AJ484" s="45"/>
      <c r="AK484" s="44" t="str">
        <f>IF(AJ484&lt;&gt;"",IF(AJ484&lt;&gt;"LIBSETS_DROP_MECHANIC_MONSTER_NAME",VLOOKUP(AJ484,'LibSets constants'!$I$4:$L$1000,3,FALSE),""),"")</f>
        <v/>
      </c>
      <c r="AL484" s="44" t="str">
        <f>IF(AJ484&lt;&gt;"",IF(AJ484&lt;&gt;"LIBSETS_DROP_MECHANIC_MONSTER_NAME",VLOOKUP(AJ484,'LibSets constants'!$I$4:$L$1000,4,FALSE),""),"")</f>
        <v/>
      </c>
      <c r="AM484" s="3" t="str">
        <f>IF(G484&lt;&gt;"LIBSETS_SETTYPE_BATTLEGROUND",IF(G484&lt;&gt;"LIBSETS_SETTYPE_SPECIAL",IF(AN484&lt;&gt;"",VLOOKUP(AN484,'ESO zone constants'!$D$2:$H$4950,5,FALSE),""),""),"")</f>
        <v/>
      </c>
      <c r="AO484" s="45"/>
      <c r="AP484" s="44" t="str">
        <f>IF(AO484&lt;&gt;"",IF(AO484&lt;&gt;"LIBSETS_DROP_MECHANIC_MONSTER_NAME",VLOOKUP(AO484,'LibSets constants'!$I$4:$L$1000,3,FALSE),""),"")</f>
        <v/>
      </c>
      <c r="AQ484" s="44" t="str">
        <f>IF(AO484&lt;&gt;"",IF(AO484&lt;&gt;"LIBSETS_DROP_MECHANIC_MONSTER_NAME",VLOOKUP(AO484,'LibSets constants'!$I$4:$L$1000,4,FALSE),""),"")</f>
        <v/>
      </c>
      <c r="AR484" s="3" t="str">
        <f>IF(G484&lt;&gt;"LIBSETS_SETTYPE_BATTLEGROUND",IF(G484&lt;&gt;"LIBSETS_SETTYPE_SPECIAL",IF(AS484&lt;&gt;"",VLOOKUP(AS484,'ESO zone constants'!$D$2:$H$4950,5,FALSE),""),""),"")</f>
        <v/>
      </c>
      <c r="AT484" s="45"/>
      <c r="AU484" s="44" t="str">
        <f>IF(AT484&lt;&gt;"",IF(AT484&lt;&gt;"LIBSETS_DROP_MECHANIC_MONSTER_NAME",VLOOKUP(AT484,'LibSets constants'!$I$4:$L$1000,3,FALSE),""),"")</f>
        <v/>
      </c>
      <c r="AV484" s="44" t="str">
        <f>IF(AT484&lt;&gt;"",IF(AT484&lt;&gt;"LIBSETS_DROP_MECHANIC_MONSTER_NAME",VLOOKUP(AT484,'LibSets constants'!$I$4:$L$1000,4,FALSE),""),"")</f>
        <v/>
      </c>
      <c r="AW484" s="21" t="str">
        <f t="shared" si="44"/>
        <v>[526] = {wayshrines={-1,-1,-1,}, dlcId=DLC_GREYMOOR</v>
      </c>
      <c r="AX484" s="21" t="str">
        <f t="shared" si="45"/>
        <v>, zoneIds={677}, veteran=true</v>
      </c>
      <c r="AY484" s="21" t="str">
        <f t="shared" si="46"/>
        <v>, setType=LIBSETS_SETTYPE_ARENA</v>
      </c>
      <c r="AZ484" s="21" t="str">
        <f t="shared" si="43"/>
        <v>, dropMechanic={LIBSETS_DROP_MECHANIC_ARENA_STAGE_CHEST}},</v>
      </c>
      <c r="BA484" s="21" t="str">
        <f t="shared" si="47"/>
        <v xml:space="preserve"> --Perfected Crushing Wall / Perfektionierte zermalmende Mauer   [Maelstrom Arena]</v>
      </c>
    </row>
    <row r="485" spans="1:53" x14ac:dyDescent="0.25">
      <c r="A485" s="5">
        <v>527</v>
      </c>
      <c r="B485" t="s">
        <v>2411</v>
      </c>
      <c r="C485" t="s">
        <v>2412</v>
      </c>
      <c r="D485" s="3">
        <f t="shared" si="42"/>
        <v>527</v>
      </c>
      <c r="G485" s="8" t="s">
        <v>1647</v>
      </c>
      <c r="I485" t="s">
        <v>98</v>
      </c>
      <c r="J485" t="s">
        <v>97</v>
      </c>
      <c r="K485">
        <v>-1</v>
      </c>
      <c r="L485">
        <v>-1</v>
      </c>
      <c r="M485">
        <v>-1</v>
      </c>
      <c r="N485">
        <v>0</v>
      </c>
      <c r="O485" s="70" t="s">
        <v>457</v>
      </c>
      <c r="P485" s="3">
        <f>IF(AND(G485&lt;&gt;"LIBSETS_SETTYPE_BATTLEGROUND",G485&lt;&gt;"LIBSETS_SETTYPE_SPECIAL",G485&lt;&gt;"LIBSETS_SETTYPE_MYTHIC"), IF(Q485&lt;&gt;"",VLOOKUP(Q485,'ESO zone constants'!$D$2:$H$4950,5,FALSE),""),"")</f>
        <v>677</v>
      </c>
      <c r="Q485" t="str">
        <f>IF(OR(K485="",K485&lt;=0,ISERROR(K485)),IF(AND(O485&lt;&gt;"",NOT(ISERROR(O485))),O485, ""),VLOOKUP(K485,'ESO wayshrine node constants'!$A$3:$D$10003,4,FALSE))</f>
        <v>Maelstrom Arena</v>
      </c>
      <c r="R485" s="70" t="s">
        <v>1798</v>
      </c>
      <c r="S485" s="19" t="str">
        <f>IF(AND(R485&lt;&gt;"",NOT(ISERROR(R485))),R485,IF(P485&lt;&gt;"",IF(NOT(ISERROR(VLOOKUP(P485,'ESO Dungeon constants'!$D$3:$H$9999,5,FALSE))),VLOOKUP(P485,'ESO Dungeon constants'!$D$3:$I$9999,6,FALSE),VLOOKUP(P485,'ESO zone constants'!$H$2:$K$9984,4,FALSE)),""))</f>
        <v>DLC_GREYMOOR</v>
      </c>
      <c r="T485" s="3" t="str">
        <f>IF(S485&lt;&gt;"",VLOOKUP(S485,'LibSets constants'!$B$4:$C$1000,2,FALSE),"")</f>
        <v>Greymoor</v>
      </c>
      <c r="U485" s="33" t="s">
        <v>1738</v>
      </c>
      <c r="V485" s="41" t="str">
        <f>IF(U485&lt;&gt;"",IF(U485&lt;&gt;"LIBSETS_DROP_MECHANIC_MONSTER_NAME",VLOOKUP(U485,'LibSets constants'!$I$4:$L$1000,3,FALSE),""),"")</f>
        <v>Arena stage chest</v>
      </c>
      <c r="W485" s="44" t="str">
        <f>IF(U485&lt;&gt;"",IF(U485&lt;&gt;"LIBSETS_DROP_MECHANIC_MONSTER_NAME",VLOOKUP(U485,'LibSets constants'!$I$4:$L$1000,4,FALSE),""),"")</f>
        <v>Arena-Phasen Schatztruhe</v>
      </c>
      <c r="X485" s="3" t="str">
        <f>IF(G485&lt;&gt;"LIBSETS_SETTYPE_BATTLEGROUND",IF(G485&lt;&gt;"LIBSETS_SETTYPE_SPECIAL",IF(Y485&lt;&gt;"",VLOOKUP(Y485,'ESO zone constants'!$D$2:$H$4950,5,FALSE),""),""),"")</f>
        <v/>
      </c>
      <c r="Z485" s="45"/>
      <c r="AA485" s="44" t="str">
        <f>IF(Z485&lt;&gt;"",IF(Z485&lt;&gt;"LIBSETS_DROP_MECHANIC_MONSTER_NAME",VLOOKUP(Z485,'LibSets constants'!$I$4:$L$1000,3,FALSE),""),"")</f>
        <v/>
      </c>
      <c r="AB485" s="44" t="str">
        <f>IF(Z485&lt;&gt;"",IF(Z485&lt;&gt;"LIBSETS_DROP_MECHANIC_MONSTER_NAME",VLOOKUP(Z485,'LibSets constants'!$I$4:$L$1000,4,FALSE),""),"")</f>
        <v/>
      </c>
      <c r="AC485" s="3" t="str">
        <f>IF(G485&lt;&gt;"LIBSETS_SETTYPE_BATTLEGROUND",IF(G485&lt;&gt;"LIBSETS_SETTYPE_SPECIAL",IF(AD485&lt;&gt;"",VLOOKUP(AD485,'ESO zone constants'!$D$2:$H$4950,5,FALSE),""),""),"")</f>
        <v/>
      </c>
      <c r="AE485" s="45"/>
      <c r="AF485" s="44" t="str">
        <f>IF(AE485&lt;&gt;"",IF(AE485&lt;&gt;"LIBSETS_DROP_MECHANIC_MONSTER_NAME",VLOOKUP(AE485,'LibSets constants'!$I$4:$L$1000,3,FALSE),""),"")</f>
        <v/>
      </c>
      <c r="AG485" s="44" t="str">
        <f>IF(AE485&lt;&gt;"",IF(AE485&lt;&gt;"LIBSETS_DROP_MECHANIC_MONSTER_NAME",VLOOKUP(AE485,'LibSets constants'!$I$4:$L$1000,4,FALSE),""),"")</f>
        <v/>
      </c>
      <c r="AH485" s="3" t="str">
        <f>IF(G485&lt;&gt;"LIBSETS_SETTYPE_BATTLEGROUND",IF(G485&lt;&gt;"LIBSETS_SETTYPE_SPECIAL",IF(AI485&lt;&gt;"",VLOOKUP(AI485,'ESO zone constants'!$D$2:$H$4950,5,FALSE),""),""),"")</f>
        <v/>
      </c>
      <c r="AJ485" s="45"/>
      <c r="AK485" s="44" t="str">
        <f>IF(AJ485&lt;&gt;"",IF(AJ485&lt;&gt;"LIBSETS_DROP_MECHANIC_MONSTER_NAME",VLOOKUP(AJ485,'LibSets constants'!$I$4:$L$1000,3,FALSE),""),"")</f>
        <v/>
      </c>
      <c r="AL485" s="44" t="str">
        <f>IF(AJ485&lt;&gt;"",IF(AJ485&lt;&gt;"LIBSETS_DROP_MECHANIC_MONSTER_NAME",VLOOKUP(AJ485,'LibSets constants'!$I$4:$L$1000,4,FALSE),""),"")</f>
        <v/>
      </c>
      <c r="AM485" s="3" t="str">
        <f>IF(G485&lt;&gt;"LIBSETS_SETTYPE_BATTLEGROUND",IF(G485&lt;&gt;"LIBSETS_SETTYPE_SPECIAL",IF(AN485&lt;&gt;"",VLOOKUP(AN485,'ESO zone constants'!$D$2:$H$4950,5,FALSE),""),""),"")</f>
        <v/>
      </c>
      <c r="AO485" s="45"/>
      <c r="AP485" s="44" t="str">
        <f>IF(AO485&lt;&gt;"",IF(AO485&lt;&gt;"LIBSETS_DROP_MECHANIC_MONSTER_NAME",VLOOKUP(AO485,'LibSets constants'!$I$4:$L$1000,3,FALSE),""),"")</f>
        <v/>
      </c>
      <c r="AQ485" s="44" t="str">
        <f>IF(AO485&lt;&gt;"",IF(AO485&lt;&gt;"LIBSETS_DROP_MECHANIC_MONSTER_NAME",VLOOKUP(AO485,'LibSets constants'!$I$4:$L$1000,4,FALSE),""),"")</f>
        <v/>
      </c>
      <c r="AR485" s="3" t="str">
        <f>IF(G485&lt;&gt;"LIBSETS_SETTYPE_BATTLEGROUND",IF(G485&lt;&gt;"LIBSETS_SETTYPE_SPECIAL",IF(AS485&lt;&gt;"",VLOOKUP(AS485,'ESO zone constants'!$D$2:$H$4950,5,FALSE),""),""),"")</f>
        <v/>
      </c>
      <c r="AT485" s="45"/>
      <c r="AU485" s="44" t="str">
        <f>IF(AT485&lt;&gt;"",IF(AT485&lt;&gt;"LIBSETS_DROP_MECHANIC_MONSTER_NAME",VLOOKUP(AT485,'LibSets constants'!$I$4:$L$1000,3,FALSE),""),"")</f>
        <v/>
      </c>
      <c r="AV485" s="44" t="str">
        <f>IF(AT485&lt;&gt;"",IF(AT485&lt;&gt;"LIBSETS_DROP_MECHANIC_MONSTER_NAME",VLOOKUP(AT485,'LibSets constants'!$I$4:$L$1000,4,FALSE),""),"")</f>
        <v/>
      </c>
      <c r="AW485" s="21" t="str">
        <f t="shared" si="44"/>
        <v>[527] = {wayshrines={-1,-1,-1,}, dlcId=DLC_GREYMOOR</v>
      </c>
      <c r="AX485" s="21" t="str">
        <f t="shared" si="45"/>
        <v>, zoneIds={677}, veteran=true</v>
      </c>
      <c r="AY485" s="21" t="str">
        <f t="shared" si="46"/>
        <v>, setType=LIBSETS_SETTYPE_ARENA</v>
      </c>
      <c r="AZ485" s="21" t="str">
        <f t="shared" si="43"/>
        <v>, dropMechanic={LIBSETS_DROP_MECHANIC_ARENA_STAGE_CHEST}},</v>
      </c>
      <c r="BA485" s="21" t="str">
        <f t="shared" si="47"/>
        <v xml:space="preserve"> --Perfected Precise Regeneration / Perfektionierte präzise Regeneration   [Maelstrom Arena]</v>
      </c>
    </row>
    <row r="486" spans="1:53" x14ac:dyDescent="0.25">
      <c r="A486" s="5">
        <v>528</v>
      </c>
      <c r="B486" t="s">
        <v>2414</v>
      </c>
      <c r="C486" t="s">
        <v>2413</v>
      </c>
      <c r="D486" s="3">
        <f t="shared" si="42"/>
        <v>528</v>
      </c>
      <c r="G486" s="8" t="s">
        <v>1647</v>
      </c>
      <c r="I486" t="s">
        <v>98</v>
      </c>
      <c r="J486" t="s">
        <v>97</v>
      </c>
      <c r="K486">
        <v>-1</v>
      </c>
      <c r="L486">
        <v>-1</v>
      </c>
      <c r="M486">
        <v>-1</v>
      </c>
      <c r="N486">
        <v>0</v>
      </c>
      <c r="O486" s="70" t="s">
        <v>447</v>
      </c>
      <c r="P486" s="3">
        <f>IF(AND(G486&lt;&gt;"LIBSETS_SETTYPE_BATTLEGROUND",G486&lt;&gt;"LIBSETS_SETTYPE_SPECIAL",G486&lt;&gt;"LIBSETS_SETTYPE_MYTHIC"), IF(Q486&lt;&gt;"",VLOOKUP(Q486,'ESO zone constants'!$D$2:$H$4950,5,FALSE),""),"")</f>
        <v>635</v>
      </c>
      <c r="Q486" t="str">
        <f>IF(OR(K486="",K486&lt;=0,ISERROR(K486)),IF(AND(O486&lt;&gt;"",NOT(ISERROR(O486))),O486, ""),VLOOKUP(K486,'ESO wayshrine node constants'!$A$3:$D$10003,4,FALSE))</f>
        <v>Dragonstar Arena</v>
      </c>
      <c r="R486" s="70" t="s">
        <v>1798</v>
      </c>
      <c r="S486" s="19" t="str">
        <f>IF(AND(R486&lt;&gt;"",NOT(ISERROR(R486))),R486,IF(P486&lt;&gt;"",IF(NOT(ISERROR(VLOOKUP(P486,'ESO Dungeon constants'!$D$3:$H$9999,5,FALSE))),VLOOKUP(P486,'ESO Dungeon constants'!$D$3:$I$9999,6,FALSE),VLOOKUP(P486,'ESO zone constants'!$H$2:$K$9984,4,FALSE)),""))</f>
        <v>DLC_GREYMOOR</v>
      </c>
      <c r="T486" s="3" t="str">
        <f>IF(S486&lt;&gt;"",VLOOKUP(S486,'LibSets constants'!$B$4:$C$1000,2,FALSE),"")</f>
        <v>Greymoor</v>
      </c>
      <c r="U486" s="33" t="s">
        <v>1738</v>
      </c>
      <c r="V486" s="41" t="str">
        <f>IF(U486&lt;&gt;"",IF(U486&lt;&gt;"LIBSETS_DROP_MECHANIC_MONSTER_NAME",VLOOKUP(U486,'LibSets constants'!$I$4:$L$1000,3,FALSE),""),"")</f>
        <v>Arena stage chest</v>
      </c>
      <c r="W486" s="44" t="str">
        <f>IF(U486&lt;&gt;"",IF(U486&lt;&gt;"LIBSETS_DROP_MECHANIC_MONSTER_NAME",VLOOKUP(U486,'LibSets constants'!$I$4:$L$1000,4,FALSE),""),"")</f>
        <v>Arena-Phasen Schatztruhe</v>
      </c>
      <c r="X486" s="3" t="str">
        <f>IF(G486&lt;&gt;"LIBSETS_SETTYPE_BATTLEGROUND",IF(G486&lt;&gt;"LIBSETS_SETTYPE_SPECIAL",IF(Y486&lt;&gt;"",VLOOKUP(Y486,'ESO zone constants'!$D$2:$H$4950,5,FALSE),""),""),"")</f>
        <v/>
      </c>
      <c r="Z486" s="45"/>
      <c r="AA486" s="44" t="str">
        <f>IF(Z486&lt;&gt;"",IF(Z486&lt;&gt;"LIBSETS_DROP_MECHANIC_MONSTER_NAME",VLOOKUP(Z486,'LibSets constants'!$I$4:$L$1000,3,FALSE),""),"")</f>
        <v/>
      </c>
      <c r="AB486" s="44" t="str">
        <f>IF(Z486&lt;&gt;"",IF(Z486&lt;&gt;"LIBSETS_DROP_MECHANIC_MONSTER_NAME",VLOOKUP(Z486,'LibSets constants'!$I$4:$L$1000,4,FALSE),""),"")</f>
        <v/>
      </c>
      <c r="AC486" s="3" t="str">
        <f>IF(G486&lt;&gt;"LIBSETS_SETTYPE_BATTLEGROUND",IF(G486&lt;&gt;"LIBSETS_SETTYPE_SPECIAL",IF(AD486&lt;&gt;"",VLOOKUP(AD486,'ESO zone constants'!$D$2:$H$4950,5,FALSE),""),""),"")</f>
        <v/>
      </c>
      <c r="AE486" s="45"/>
      <c r="AF486" s="44" t="str">
        <f>IF(AE486&lt;&gt;"",IF(AE486&lt;&gt;"LIBSETS_DROP_MECHANIC_MONSTER_NAME",VLOOKUP(AE486,'LibSets constants'!$I$4:$L$1000,3,FALSE),""),"")</f>
        <v/>
      </c>
      <c r="AG486" s="44" t="str">
        <f>IF(AE486&lt;&gt;"",IF(AE486&lt;&gt;"LIBSETS_DROP_MECHANIC_MONSTER_NAME",VLOOKUP(AE486,'LibSets constants'!$I$4:$L$1000,4,FALSE),""),"")</f>
        <v/>
      </c>
      <c r="AH486" s="3" t="str">
        <f>IF(G486&lt;&gt;"LIBSETS_SETTYPE_BATTLEGROUND",IF(G486&lt;&gt;"LIBSETS_SETTYPE_SPECIAL",IF(AI486&lt;&gt;"",VLOOKUP(AI486,'ESO zone constants'!$D$2:$H$4950,5,FALSE),""),""),"")</f>
        <v/>
      </c>
      <c r="AJ486" s="45"/>
      <c r="AK486" s="44" t="str">
        <f>IF(AJ486&lt;&gt;"",IF(AJ486&lt;&gt;"LIBSETS_DROP_MECHANIC_MONSTER_NAME",VLOOKUP(AJ486,'LibSets constants'!$I$4:$L$1000,3,FALSE),""),"")</f>
        <v/>
      </c>
      <c r="AL486" s="44" t="str">
        <f>IF(AJ486&lt;&gt;"",IF(AJ486&lt;&gt;"LIBSETS_DROP_MECHANIC_MONSTER_NAME",VLOOKUP(AJ486,'LibSets constants'!$I$4:$L$1000,4,FALSE),""),"")</f>
        <v/>
      </c>
      <c r="AM486" s="3" t="str">
        <f>IF(G486&lt;&gt;"LIBSETS_SETTYPE_BATTLEGROUND",IF(G486&lt;&gt;"LIBSETS_SETTYPE_SPECIAL",IF(AN486&lt;&gt;"",VLOOKUP(AN486,'ESO zone constants'!$D$2:$H$4950,5,FALSE),""),""),"")</f>
        <v/>
      </c>
      <c r="AO486" s="45"/>
      <c r="AP486" s="44" t="str">
        <f>IF(AO486&lt;&gt;"",IF(AO486&lt;&gt;"LIBSETS_DROP_MECHANIC_MONSTER_NAME",VLOOKUP(AO486,'LibSets constants'!$I$4:$L$1000,3,FALSE),""),"")</f>
        <v/>
      </c>
      <c r="AQ486" s="44" t="str">
        <f>IF(AO486&lt;&gt;"",IF(AO486&lt;&gt;"LIBSETS_DROP_MECHANIC_MONSTER_NAME",VLOOKUP(AO486,'LibSets constants'!$I$4:$L$1000,4,FALSE),""),"")</f>
        <v/>
      </c>
      <c r="AR486" s="3" t="str">
        <f>IF(G486&lt;&gt;"LIBSETS_SETTYPE_BATTLEGROUND",IF(G486&lt;&gt;"LIBSETS_SETTYPE_SPECIAL",IF(AS486&lt;&gt;"",VLOOKUP(AS486,'ESO zone constants'!$D$2:$H$4950,5,FALSE),""),""),"")</f>
        <v/>
      </c>
      <c r="AT486" s="45"/>
      <c r="AU486" s="44" t="str">
        <f>IF(AT486&lt;&gt;"",IF(AT486&lt;&gt;"LIBSETS_DROP_MECHANIC_MONSTER_NAME",VLOOKUP(AT486,'LibSets constants'!$I$4:$L$1000,3,FALSE),""),"")</f>
        <v/>
      </c>
      <c r="AV486" s="44" t="str">
        <f>IF(AT486&lt;&gt;"",IF(AT486&lt;&gt;"LIBSETS_DROP_MECHANIC_MONSTER_NAME",VLOOKUP(AT486,'LibSets constants'!$I$4:$L$1000,4,FALSE),""),"")</f>
        <v/>
      </c>
      <c r="AW486" s="21" t="str">
        <f t="shared" si="44"/>
        <v>[528] = {wayshrines={-1,-1,-1,}, dlcId=DLC_GREYMOOR</v>
      </c>
      <c r="AX486" s="21" t="str">
        <f t="shared" si="45"/>
        <v>, zoneIds={635}, veteran=true</v>
      </c>
      <c r="AY486" s="21" t="str">
        <f t="shared" si="46"/>
        <v>, setType=LIBSETS_SETTYPE_ARENA</v>
      </c>
      <c r="AZ486" s="21" t="str">
        <f t="shared" si="43"/>
        <v>, dropMechanic={LIBSETS_DROP_MECHANIC_ARENA_STAGE_CHEST}},</v>
      </c>
      <c r="BA486" s="21" t="str">
        <f t="shared" si="47"/>
        <v xml:space="preserve"> --Perfected Titanic Cleave / Perfektioniertes titanisches Trennen   [Dragonstar Arena]</v>
      </c>
    </row>
    <row r="487" spans="1:53" x14ac:dyDescent="0.25">
      <c r="A487" s="5">
        <v>529</v>
      </c>
      <c r="B487" t="s">
        <v>2416</v>
      </c>
      <c r="C487" t="s">
        <v>2415</v>
      </c>
      <c r="D487" s="3">
        <f t="shared" si="42"/>
        <v>529</v>
      </c>
      <c r="G487" s="8" t="s">
        <v>1647</v>
      </c>
      <c r="I487" t="s">
        <v>98</v>
      </c>
      <c r="J487" t="s">
        <v>97</v>
      </c>
      <c r="K487">
        <v>-1</v>
      </c>
      <c r="L487">
        <v>-1</v>
      </c>
      <c r="M487">
        <v>-1</v>
      </c>
      <c r="N487">
        <v>0</v>
      </c>
      <c r="O487" s="70" t="s">
        <v>447</v>
      </c>
      <c r="P487" s="3">
        <f>IF(AND(G487&lt;&gt;"LIBSETS_SETTYPE_BATTLEGROUND",G487&lt;&gt;"LIBSETS_SETTYPE_SPECIAL",G487&lt;&gt;"LIBSETS_SETTYPE_MYTHIC"), IF(Q487&lt;&gt;"",VLOOKUP(Q487,'ESO zone constants'!$D$2:$H$4950,5,FALSE),""),"")</f>
        <v>635</v>
      </c>
      <c r="Q487" t="str">
        <f>IF(OR(K487="",K487&lt;=0,ISERROR(K487)),IF(AND(O487&lt;&gt;"",NOT(ISERROR(O487))),O487, ""),VLOOKUP(K487,'ESO wayshrine node constants'!$A$3:$D$10003,4,FALSE))</f>
        <v>Dragonstar Arena</v>
      </c>
      <c r="R487" s="70" t="s">
        <v>1798</v>
      </c>
      <c r="S487" s="19" t="str">
        <f>IF(AND(R487&lt;&gt;"",NOT(ISERROR(R487))),R487,IF(P487&lt;&gt;"",IF(NOT(ISERROR(VLOOKUP(P487,'ESO Dungeon constants'!$D$3:$H$9999,5,FALSE))),VLOOKUP(P487,'ESO Dungeon constants'!$D$3:$I$9999,6,FALSE),VLOOKUP(P487,'ESO zone constants'!$H$2:$K$9984,4,FALSE)),""))</f>
        <v>DLC_GREYMOOR</v>
      </c>
      <c r="T487" s="3" t="str">
        <f>IF(S487&lt;&gt;"",VLOOKUP(S487,'LibSets constants'!$B$4:$C$1000,2,FALSE),"")</f>
        <v>Greymoor</v>
      </c>
      <c r="U487" s="33" t="s">
        <v>1738</v>
      </c>
      <c r="V487" s="41" t="str">
        <f>IF(U487&lt;&gt;"",IF(U487&lt;&gt;"LIBSETS_DROP_MECHANIC_MONSTER_NAME",VLOOKUP(U487,'LibSets constants'!$I$4:$L$1000,3,FALSE),""),"")</f>
        <v>Arena stage chest</v>
      </c>
      <c r="W487" s="44" t="str">
        <f>IF(U487&lt;&gt;"",IF(U487&lt;&gt;"LIBSETS_DROP_MECHANIC_MONSTER_NAME",VLOOKUP(U487,'LibSets constants'!$I$4:$L$1000,4,FALSE),""),"")</f>
        <v>Arena-Phasen Schatztruhe</v>
      </c>
      <c r="X487" s="3" t="str">
        <f>IF(G487&lt;&gt;"LIBSETS_SETTYPE_BATTLEGROUND",IF(G487&lt;&gt;"LIBSETS_SETTYPE_SPECIAL",IF(Y487&lt;&gt;"",VLOOKUP(Y487,'ESO zone constants'!$D$2:$H$4950,5,FALSE),""),""),"")</f>
        <v/>
      </c>
      <c r="Z487" s="45"/>
      <c r="AA487" s="44" t="str">
        <f>IF(Z487&lt;&gt;"",IF(Z487&lt;&gt;"LIBSETS_DROP_MECHANIC_MONSTER_NAME",VLOOKUP(Z487,'LibSets constants'!$I$4:$L$1000,3,FALSE),""),"")</f>
        <v/>
      </c>
      <c r="AB487" s="44" t="str">
        <f>IF(Z487&lt;&gt;"",IF(Z487&lt;&gt;"LIBSETS_DROP_MECHANIC_MONSTER_NAME",VLOOKUP(Z487,'LibSets constants'!$I$4:$L$1000,4,FALSE),""),"")</f>
        <v/>
      </c>
      <c r="AC487" s="3" t="str">
        <f>IF(G487&lt;&gt;"LIBSETS_SETTYPE_BATTLEGROUND",IF(G487&lt;&gt;"LIBSETS_SETTYPE_SPECIAL",IF(AD487&lt;&gt;"",VLOOKUP(AD487,'ESO zone constants'!$D$2:$H$4950,5,FALSE),""),""),"")</f>
        <v/>
      </c>
      <c r="AE487" s="45"/>
      <c r="AF487" s="44" t="str">
        <f>IF(AE487&lt;&gt;"",IF(AE487&lt;&gt;"LIBSETS_DROP_MECHANIC_MONSTER_NAME",VLOOKUP(AE487,'LibSets constants'!$I$4:$L$1000,3,FALSE),""),"")</f>
        <v/>
      </c>
      <c r="AG487" s="44" t="str">
        <f>IF(AE487&lt;&gt;"",IF(AE487&lt;&gt;"LIBSETS_DROP_MECHANIC_MONSTER_NAME",VLOOKUP(AE487,'LibSets constants'!$I$4:$L$1000,4,FALSE),""),"")</f>
        <v/>
      </c>
      <c r="AH487" s="3" t="str">
        <f>IF(G487&lt;&gt;"LIBSETS_SETTYPE_BATTLEGROUND",IF(G487&lt;&gt;"LIBSETS_SETTYPE_SPECIAL",IF(AI487&lt;&gt;"",VLOOKUP(AI487,'ESO zone constants'!$D$2:$H$4950,5,FALSE),""),""),"")</f>
        <v/>
      </c>
      <c r="AJ487" s="45"/>
      <c r="AK487" s="44" t="str">
        <f>IF(AJ487&lt;&gt;"",IF(AJ487&lt;&gt;"LIBSETS_DROP_MECHANIC_MONSTER_NAME",VLOOKUP(AJ487,'LibSets constants'!$I$4:$L$1000,3,FALSE),""),"")</f>
        <v/>
      </c>
      <c r="AL487" s="44" t="str">
        <f>IF(AJ487&lt;&gt;"",IF(AJ487&lt;&gt;"LIBSETS_DROP_MECHANIC_MONSTER_NAME",VLOOKUP(AJ487,'LibSets constants'!$I$4:$L$1000,4,FALSE),""),"")</f>
        <v/>
      </c>
      <c r="AM487" s="3" t="str">
        <f>IF(G487&lt;&gt;"LIBSETS_SETTYPE_BATTLEGROUND",IF(G487&lt;&gt;"LIBSETS_SETTYPE_SPECIAL",IF(AN487&lt;&gt;"",VLOOKUP(AN487,'ESO zone constants'!$D$2:$H$4950,5,FALSE),""),""),"")</f>
        <v/>
      </c>
      <c r="AO487" s="45"/>
      <c r="AP487" s="44" t="str">
        <f>IF(AO487&lt;&gt;"",IF(AO487&lt;&gt;"LIBSETS_DROP_MECHANIC_MONSTER_NAME",VLOOKUP(AO487,'LibSets constants'!$I$4:$L$1000,3,FALSE),""),"")</f>
        <v/>
      </c>
      <c r="AQ487" s="44" t="str">
        <f>IF(AO487&lt;&gt;"",IF(AO487&lt;&gt;"LIBSETS_DROP_MECHANIC_MONSTER_NAME",VLOOKUP(AO487,'LibSets constants'!$I$4:$L$1000,4,FALSE),""),"")</f>
        <v/>
      </c>
      <c r="AR487" s="3" t="str">
        <f>IF(G487&lt;&gt;"LIBSETS_SETTYPE_BATTLEGROUND",IF(G487&lt;&gt;"LIBSETS_SETTYPE_SPECIAL",IF(AS487&lt;&gt;"",VLOOKUP(AS487,'ESO zone constants'!$D$2:$H$4950,5,FALSE),""),""),"")</f>
        <v/>
      </c>
      <c r="AT487" s="45"/>
      <c r="AU487" s="44" t="str">
        <f>IF(AT487&lt;&gt;"",IF(AT487&lt;&gt;"LIBSETS_DROP_MECHANIC_MONSTER_NAME",VLOOKUP(AT487,'LibSets constants'!$I$4:$L$1000,3,FALSE),""),"")</f>
        <v/>
      </c>
      <c r="AV487" s="44" t="str">
        <f>IF(AT487&lt;&gt;"",IF(AT487&lt;&gt;"LIBSETS_DROP_MECHANIC_MONSTER_NAME",VLOOKUP(AT487,'LibSets constants'!$I$4:$L$1000,4,FALSE),""),"")</f>
        <v/>
      </c>
      <c r="AW487" s="21" t="str">
        <f t="shared" si="44"/>
        <v>[529] = {wayshrines={-1,-1,-1,}, dlcId=DLC_GREYMOOR</v>
      </c>
      <c r="AX487" s="21" t="str">
        <f t="shared" si="45"/>
        <v>, zoneIds={635}, veteran=true</v>
      </c>
      <c r="AY487" s="21" t="str">
        <f t="shared" si="46"/>
        <v>, setType=LIBSETS_SETTYPE_ARENA</v>
      </c>
      <c r="AZ487" s="21" t="str">
        <f t="shared" si="43"/>
        <v>, dropMechanic={LIBSETS_DROP_MECHANIC_ARENA_STAGE_CHEST}},</v>
      </c>
      <c r="BA487" s="21" t="str">
        <f t="shared" si="47"/>
        <v xml:space="preserve"> --Perfected Puncturing Remedy / Perfektionierte durchschlagende Genesung   [Dragonstar Arena]</v>
      </c>
    </row>
    <row r="488" spans="1:53" x14ac:dyDescent="0.25">
      <c r="A488" s="5">
        <v>530</v>
      </c>
      <c r="B488" t="s">
        <v>2417</v>
      </c>
      <c r="C488" t="s">
        <v>2418</v>
      </c>
      <c r="D488" s="3">
        <f t="shared" si="42"/>
        <v>530</v>
      </c>
      <c r="G488" s="8" t="s">
        <v>1647</v>
      </c>
      <c r="I488" t="s">
        <v>98</v>
      </c>
      <c r="J488" t="s">
        <v>97</v>
      </c>
      <c r="K488">
        <v>-1</v>
      </c>
      <c r="L488">
        <v>-1</v>
      </c>
      <c r="M488">
        <v>-1</v>
      </c>
      <c r="N488">
        <v>0</v>
      </c>
      <c r="O488" s="70" t="s">
        <v>447</v>
      </c>
      <c r="P488" s="3">
        <f>IF(AND(G488&lt;&gt;"LIBSETS_SETTYPE_BATTLEGROUND",G488&lt;&gt;"LIBSETS_SETTYPE_SPECIAL",G488&lt;&gt;"LIBSETS_SETTYPE_MYTHIC"), IF(Q488&lt;&gt;"",VLOOKUP(Q488,'ESO zone constants'!$D$2:$H$4950,5,FALSE),""),"")</f>
        <v>635</v>
      </c>
      <c r="Q488" t="str">
        <f>IF(OR(K488="",K488&lt;=0,ISERROR(K488)),IF(AND(O488&lt;&gt;"",NOT(ISERROR(O488))),O488, ""),VLOOKUP(K488,'ESO wayshrine node constants'!$A$3:$D$10003,4,FALSE))</f>
        <v>Dragonstar Arena</v>
      </c>
      <c r="R488" s="70" t="s">
        <v>1798</v>
      </c>
      <c r="S488" s="19" t="str">
        <f>IF(AND(R488&lt;&gt;"",NOT(ISERROR(R488))),R488,IF(P488&lt;&gt;"",IF(NOT(ISERROR(VLOOKUP(P488,'ESO Dungeon constants'!$D$3:$H$9999,5,FALSE))),VLOOKUP(P488,'ESO Dungeon constants'!$D$3:$I$9999,6,FALSE),VLOOKUP(P488,'ESO zone constants'!$H$2:$K$9984,4,FALSE)),""))</f>
        <v>DLC_GREYMOOR</v>
      </c>
      <c r="T488" s="3" t="str">
        <f>IF(S488&lt;&gt;"",VLOOKUP(S488,'LibSets constants'!$B$4:$C$1000,2,FALSE),"")</f>
        <v>Greymoor</v>
      </c>
      <c r="U488" s="33" t="s">
        <v>1738</v>
      </c>
      <c r="V488" s="41" t="str">
        <f>IF(U488&lt;&gt;"",IF(U488&lt;&gt;"LIBSETS_DROP_MECHANIC_MONSTER_NAME",VLOOKUP(U488,'LibSets constants'!$I$4:$L$1000,3,FALSE),""),"")</f>
        <v>Arena stage chest</v>
      </c>
      <c r="W488" s="44" t="str">
        <f>IF(U488&lt;&gt;"",IF(U488&lt;&gt;"LIBSETS_DROP_MECHANIC_MONSTER_NAME",VLOOKUP(U488,'LibSets constants'!$I$4:$L$1000,4,FALSE),""),"")</f>
        <v>Arena-Phasen Schatztruhe</v>
      </c>
      <c r="X488" s="3" t="str">
        <f>IF(G488&lt;&gt;"LIBSETS_SETTYPE_BATTLEGROUND",IF(G488&lt;&gt;"LIBSETS_SETTYPE_SPECIAL",IF(Y488&lt;&gt;"",VLOOKUP(Y488,'ESO zone constants'!$D$2:$H$4950,5,FALSE),""),""),"")</f>
        <v/>
      </c>
      <c r="Z488" s="45"/>
      <c r="AA488" s="44" t="str">
        <f>IF(Z488&lt;&gt;"",IF(Z488&lt;&gt;"LIBSETS_DROP_MECHANIC_MONSTER_NAME",VLOOKUP(Z488,'LibSets constants'!$I$4:$L$1000,3,FALSE),""),"")</f>
        <v/>
      </c>
      <c r="AB488" s="44" t="str">
        <f>IF(Z488&lt;&gt;"",IF(Z488&lt;&gt;"LIBSETS_DROP_MECHANIC_MONSTER_NAME",VLOOKUP(Z488,'LibSets constants'!$I$4:$L$1000,4,FALSE),""),"")</f>
        <v/>
      </c>
      <c r="AC488" s="3" t="str">
        <f>IF(G488&lt;&gt;"LIBSETS_SETTYPE_BATTLEGROUND",IF(G488&lt;&gt;"LIBSETS_SETTYPE_SPECIAL",IF(AD488&lt;&gt;"",VLOOKUP(AD488,'ESO zone constants'!$D$2:$H$4950,5,FALSE),""),""),"")</f>
        <v/>
      </c>
      <c r="AE488" s="45"/>
      <c r="AF488" s="44" t="str">
        <f>IF(AE488&lt;&gt;"",IF(AE488&lt;&gt;"LIBSETS_DROP_MECHANIC_MONSTER_NAME",VLOOKUP(AE488,'LibSets constants'!$I$4:$L$1000,3,FALSE),""),"")</f>
        <v/>
      </c>
      <c r="AG488" s="44" t="str">
        <f>IF(AE488&lt;&gt;"",IF(AE488&lt;&gt;"LIBSETS_DROP_MECHANIC_MONSTER_NAME",VLOOKUP(AE488,'LibSets constants'!$I$4:$L$1000,4,FALSE),""),"")</f>
        <v/>
      </c>
      <c r="AH488" s="3" t="str">
        <f>IF(G488&lt;&gt;"LIBSETS_SETTYPE_BATTLEGROUND",IF(G488&lt;&gt;"LIBSETS_SETTYPE_SPECIAL",IF(AI488&lt;&gt;"",VLOOKUP(AI488,'ESO zone constants'!$D$2:$H$4950,5,FALSE),""),""),"")</f>
        <v/>
      </c>
      <c r="AJ488" s="45"/>
      <c r="AK488" s="44" t="str">
        <f>IF(AJ488&lt;&gt;"",IF(AJ488&lt;&gt;"LIBSETS_DROP_MECHANIC_MONSTER_NAME",VLOOKUP(AJ488,'LibSets constants'!$I$4:$L$1000,3,FALSE),""),"")</f>
        <v/>
      </c>
      <c r="AL488" s="44" t="str">
        <f>IF(AJ488&lt;&gt;"",IF(AJ488&lt;&gt;"LIBSETS_DROP_MECHANIC_MONSTER_NAME",VLOOKUP(AJ488,'LibSets constants'!$I$4:$L$1000,4,FALSE),""),"")</f>
        <v/>
      </c>
      <c r="AM488" s="3" t="str">
        <f>IF(G488&lt;&gt;"LIBSETS_SETTYPE_BATTLEGROUND",IF(G488&lt;&gt;"LIBSETS_SETTYPE_SPECIAL",IF(AN488&lt;&gt;"",VLOOKUP(AN488,'ESO zone constants'!$D$2:$H$4950,5,FALSE),""),""),"")</f>
        <v/>
      </c>
      <c r="AO488" s="45"/>
      <c r="AP488" s="44" t="str">
        <f>IF(AO488&lt;&gt;"",IF(AO488&lt;&gt;"LIBSETS_DROP_MECHANIC_MONSTER_NAME",VLOOKUP(AO488,'LibSets constants'!$I$4:$L$1000,3,FALSE),""),"")</f>
        <v/>
      </c>
      <c r="AQ488" s="44" t="str">
        <f>IF(AO488&lt;&gt;"",IF(AO488&lt;&gt;"LIBSETS_DROP_MECHANIC_MONSTER_NAME",VLOOKUP(AO488,'LibSets constants'!$I$4:$L$1000,4,FALSE),""),"")</f>
        <v/>
      </c>
      <c r="AR488" s="3" t="str">
        <f>IF(G488&lt;&gt;"LIBSETS_SETTYPE_BATTLEGROUND",IF(G488&lt;&gt;"LIBSETS_SETTYPE_SPECIAL",IF(AS488&lt;&gt;"",VLOOKUP(AS488,'ESO zone constants'!$D$2:$H$4950,5,FALSE),""),""),"")</f>
        <v/>
      </c>
      <c r="AT488" s="45"/>
      <c r="AU488" s="44" t="str">
        <f>IF(AT488&lt;&gt;"",IF(AT488&lt;&gt;"LIBSETS_DROP_MECHANIC_MONSTER_NAME",VLOOKUP(AT488,'LibSets constants'!$I$4:$L$1000,3,FALSE),""),"")</f>
        <v/>
      </c>
      <c r="AV488" s="44" t="str">
        <f>IF(AT488&lt;&gt;"",IF(AT488&lt;&gt;"LIBSETS_DROP_MECHANIC_MONSTER_NAME",VLOOKUP(AT488,'LibSets constants'!$I$4:$L$1000,4,FALSE),""),"")</f>
        <v/>
      </c>
      <c r="AW488" s="21" t="str">
        <f t="shared" si="44"/>
        <v>[530] = {wayshrines={-1,-1,-1,}, dlcId=DLC_GREYMOOR</v>
      </c>
      <c r="AX488" s="21" t="str">
        <f t="shared" si="45"/>
        <v>, zoneIds={635}, veteran=true</v>
      </c>
      <c r="AY488" s="21" t="str">
        <f t="shared" si="46"/>
        <v>, setType=LIBSETS_SETTYPE_ARENA</v>
      </c>
      <c r="AZ488" s="21" t="str">
        <f t="shared" si="43"/>
        <v>, dropMechanic={LIBSETS_DROP_MECHANIC_ARENA_STAGE_CHEST}},</v>
      </c>
      <c r="BA488" s="21" t="str">
        <f t="shared" si="47"/>
        <v xml:space="preserve"> --Perfected Stinging Slashes / Perfektionierte stechende Schnitte   [Dragonstar Arena]</v>
      </c>
    </row>
    <row r="489" spans="1:53" x14ac:dyDescent="0.25">
      <c r="A489" s="5">
        <v>531</v>
      </c>
      <c r="B489" t="s">
        <v>2420</v>
      </c>
      <c r="C489" t="s">
        <v>2419</v>
      </c>
      <c r="D489" s="3">
        <f t="shared" si="42"/>
        <v>531</v>
      </c>
      <c r="G489" s="8" t="s">
        <v>1647</v>
      </c>
      <c r="I489" t="s">
        <v>98</v>
      </c>
      <c r="J489" t="s">
        <v>97</v>
      </c>
      <c r="K489">
        <v>-1</v>
      </c>
      <c r="L489">
        <v>-1</v>
      </c>
      <c r="M489">
        <v>-1</v>
      </c>
      <c r="N489">
        <v>0</v>
      </c>
      <c r="O489" s="70" t="s">
        <v>447</v>
      </c>
      <c r="P489" s="3">
        <f>IF(AND(G489&lt;&gt;"LIBSETS_SETTYPE_BATTLEGROUND",G489&lt;&gt;"LIBSETS_SETTYPE_SPECIAL",G489&lt;&gt;"LIBSETS_SETTYPE_MYTHIC"), IF(Q489&lt;&gt;"",VLOOKUP(Q489,'ESO zone constants'!$D$2:$H$4950,5,FALSE),""),"")</f>
        <v>635</v>
      </c>
      <c r="Q489" t="str">
        <f>IF(OR(K489="",K489&lt;=0,ISERROR(K489)),IF(AND(O489&lt;&gt;"",NOT(ISERROR(O489))),O489, ""),VLOOKUP(K489,'ESO wayshrine node constants'!$A$3:$D$10003,4,FALSE))</f>
        <v>Dragonstar Arena</v>
      </c>
      <c r="R489" s="70" t="s">
        <v>1798</v>
      </c>
      <c r="S489" s="19" t="str">
        <f>IF(AND(R489&lt;&gt;"",NOT(ISERROR(R489))),R489,IF(P489&lt;&gt;"",IF(NOT(ISERROR(VLOOKUP(P489,'ESO Dungeon constants'!$D$3:$H$9999,5,FALSE))),VLOOKUP(P489,'ESO Dungeon constants'!$D$3:$I$9999,6,FALSE),VLOOKUP(P489,'ESO zone constants'!$H$2:$K$9984,4,FALSE)),""))</f>
        <v>DLC_GREYMOOR</v>
      </c>
      <c r="T489" s="3" t="str">
        <f>IF(S489&lt;&gt;"",VLOOKUP(S489,'LibSets constants'!$B$4:$C$1000,2,FALSE),"")</f>
        <v>Greymoor</v>
      </c>
      <c r="U489" s="33" t="s">
        <v>1738</v>
      </c>
      <c r="V489" s="41" t="str">
        <f>IF(U489&lt;&gt;"",IF(U489&lt;&gt;"LIBSETS_DROP_MECHANIC_MONSTER_NAME",VLOOKUP(U489,'LibSets constants'!$I$4:$L$1000,3,FALSE),""),"")</f>
        <v>Arena stage chest</v>
      </c>
      <c r="W489" s="44" t="str">
        <f>IF(U489&lt;&gt;"",IF(U489&lt;&gt;"LIBSETS_DROP_MECHANIC_MONSTER_NAME",VLOOKUP(U489,'LibSets constants'!$I$4:$L$1000,4,FALSE),""),"")</f>
        <v>Arena-Phasen Schatztruhe</v>
      </c>
      <c r="X489" s="3" t="str">
        <f>IF(G489&lt;&gt;"LIBSETS_SETTYPE_BATTLEGROUND",IF(G489&lt;&gt;"LIBSETS_SETTYPE_SPECIAL",IF(Y489&lt;&gt;"",VLOOKUP(Y489,'ESO zone constants'!$D$2:$H$4950,5,FALSE),""),""),"")</f>
        <v/>
      </c>
      <c r="Z489" s="45"/>
      <c r="AA489" s="44" t="str">
        <f>IF(Z489&lt;&gt;"",IF(Z489&lt;&gt;"LIBSETS_DROP_MECHANIC_MONSTER_NAME",VLOOKUP(Z489,'LibSets constants'!$I$4:$L$1000,3,FALSE),""),"")</f>
        <v/>
      </c>
      <c r="AB489" s="44" t="str">
        <f>IF(Z489&lt;&gt;"",IF(Z489&lt;&gt;"LIBSETS_DROP_MECHANIC_MONSTER_NAME",VLOOKUP(Z489,'LibSets constants'!$I$4:$L$1000,4,FALSE),""),"")</f>
        <v/>
      </c>
      <c r="AC489" s="3" t="str">
        <f>IF(G489&lt;&gt;"LIBSETS_SETTYPE_BATTLEGROUND",IF(G489&lt;&gt;"LIBSETS_SETTYPE_SPECIAL",IF(AD489&lt;&gt;"",VLOOKUP(AD489,'ESO zone constants'!$D$2:$H$4950,5,FALSE),""),""),"")</f>
        <v/>
      </c>
      <c r="AE489" s="45"/>
      <c r="AF489" s="44" t="str">
        <f>IF(AE489&lt;&gt;"",IF(AE489&lt;&gt;"LIBSETS_DROP_MECHANIC_MONSTER_NAME",VLOOKUP(AE489,'LibSets constants'!$I$4:$L$1000,3,FALSE),""),"")</f>
        <v/>
      </c>
      <c r="AG489" s="44" t="str">
        <f>IF(AE489&lt;&gt;"",IF(AE489&lt;&gt;"LIBSETS_DROP_MECHANIC_MONSTER_NAME",VLOOKUP(AE489,'LibSets constants'!$I$4:$L$1000,4,FALSE),""),"")</f>
        <v/>
      </c>
      <c r="AH489" s="3" t="str">
        <f>IF(G489&lt;&gt;"LIBSETS_SETTYPE_BATTLEGROUND",IF(G489&lt;&gt;"LIBSETS_SETTYPE_SPECIAL",IF(AI489&lt;&gt;"",VLOOKUP(AI489,'ESO zone constants'!$D$2:$H$4950,5,FALSE),""),""),"")</f>
        <v/>
      </c>
      <c r="AJ489" s="45"/>
      <c r="AK489" s="44" t="str">
        <f>IF(AJ489&lt;&gt;"",IF(AJ489&lt;&gt;"LIBSETS_DROP_MECHANIC_MONSTER_NAME",VLOOKUP(AJ489,'LibSets constants'!$I$4:$L$1000,3,FALSE),""),"")</f>
        <v/>
      </c>
      <c r="AL489" s="44" t="str">
        <f>IF(AJ489&lt;&gt;"",IF(AJ489&lt;&gt;"LIBSETS_DROP_MECHANIC_MONSTER_NAME",VLOOKUP(AJ489,'LibSets constants'!$I$4:$L$1000,4,FALSE),""),"")</f>
        <v/>
      </c>
      <c r="AM489" s="3" t="str">
        <f>IF(G489&lt;&gt;"LIBSETS_SETTYPE_BATTLEGROUND",IF(G489&lt;&gt;"LIBSETS_SETTYPE_SPECIAL",IF(AN489&lt;&gt;"",VLOOKUP(AN489,'ESO zone constants'!$D$2:$H$4950,5,FALSE),""),""),"")</f>
        <v/>
      </c>
      <c r="AO489" s="45"/>
      <c r="AP489" s="44" t="str">
        <f>IF(AO489&lt;&gt;"",IF(AO489&lt;&gt;"LIBSETS_DROP_MECHANIC_MONSTER_NAME",VLOOKUP(AO489,'LibSets constants'!$I$4:$L$1000,3,FALSE),""),"")</f>
        <v/>
      </c>
      <c r="AQ489" s="44" t="str">
        <f>IF(AO489&lt;&gt;"",IF(AO489&lt;&gt;"LIBSETS_DROP_MECHANIC_MONSTER_NAME",VLOOKUP(AO489,'LibSets constants'!$I$4:$L$1000,4,FALSE),""),"")</f>
        <v/>
      </c>
      <c r="AR489" s="3" t="str">
        <f>IF(G489&lt;&gt;"LIBSETS_SETTYPE_BATTLEGROUND",IF(G489&lt;&gt;"LIBSETS_SETTYPE_SPECIAL",IF(AS489&lt;&gt;"",VLOOKUP(AS489,'ESO zone constants'!$D$2:$H$4950,5,FALSE),""),""),"")</f>
        <v/>
      </c>
      <c r="AT489" s="45"/>
      <c r="AU489" s="44" t="str">
        <f>IF(AT489&lt;&gt;"",IF(AT489&lt;&gt;"LIBSETS_DROP_MECHANIC_MONSTER_NAME",VLOOKUP(AT489,'LibSets constants'!$I$4:$L$1000,3,FALSE),""),"")</f>
        <v/>
      </c>
      <c r="AV489" s="44" t="str">
        <f>IF(AT489&lt;&gt;"",IF(AT489&lt;&gt;"LIBSETS_DROP_MECHANIC_MONSTER_NAME",VLOOKUP(AT489,'LibSets constants'!$I$4:$L$1000,4,FALSE),""),"")</f>
        <v/>
      </c>
      <c r="AW489" s="21" t="str">
        <f t="shared" si="44"/>
        <v>[531] = {wayshrines={-1,-1,-1,}, dlcId=DLC_GREYMOOR</v>
      </c>
      <c r="AX489" s="21" t="str">
        <f t="shared" si="45"/>
        <v>, zoneIds={635}, veteran=true</v>
      </c>
      <c r="AY489" s="21" t="str">
        <f t="shared" si="46"/>
        <v>, setType=LIBSETS_SETTYPE_ARENA</v>
      </c>
      <c r="AZ489" s="21" t="str">
        <f t="shared" si="43"/>
        <v>, dropMechanic={LIBSETS_DROP_MECHANIC_ARENA_STAGE_CHEST}},</v>
      </c>
      <c r="BA489" s="21" t="str">
        <f t="shared" si="47"/>
        <v xml:space="preserve"> --Perfected Caustic Arrow / Perfektionierter beißender Pfeil   [Dragonstar Arena]</v>
      </c>
    </row>
    <row r="490" spans="1:53" x14ac:dyDescent="0.25">
      <c r="A490" s="5">
        <v>532</v>
      </c>
      <c r="B490" t="s">
        <v>2421</v>
      </c>
      <c r="C490" t="s">
        <v>2422</v>
      </c>
      <c r="D490" s="3">
        <f t="shared" si="42"/>
        <v>532</v>
      </c>
      <c r="G490" s="8" t="s">
        <v>1647</v>
      </c>
      <c r="I490" t="s">
        <v>98</v>
      </c>
      <c r="J490" t="s">
        <v>97</v>
      </c>
      <c r="K490">
        <v>-1</v>
      </c>
      <c r="L490">
        <v>-1</v>
      </c>
      <c r="M490">
        <v>-1</v>
      </c>
      <c r="N490">
        <v>0</v>
      </c>
      <c r="O490" s="70" t="s">
        <v>447</v>
      </c>
      <c r="P490" s="3">
        <f>IF(AND(G490&lt;&gt;"LIBSETS_SETTYPE_BATTLEGROUND",G490&lt;&gt;"LIBSETS_SETTYPE_SPECIAL",G490&lt;&gt;"LIBSETS_SETTYPE_MYTHIC"), IF(Q490&lt;&gt;"",VLOOKUP(Q490,'ESO zone constants'!$D$2:$H$4950,5,FALSE),""),"")</f>
        <v>635</v>
      </c>
      <c r="Q490" t="str">
        <f>IF(OR(K490="",K490&lt;=0,ISERROR(K490)),IF(AND(O490&lt;&gt;"",NOT(ISERROR(O490))),O490, ""),VLOOKUP(K490,'ESO wayshrine node constants'!$A$3:$D$10003,4,FALSE))</f>
        <v>Dragonstar Arena</v>
      </c>
      <c r="R490" s="70" t="s">
        <v>1798</v>
      </c>
      <c r="S490" s="19" t="str">
        <f>IF(AND(R490&lt;&gt;"",NOT(ISERROR(R490))),R490,IF(P490&lt;&gt;"",IF(NOT(ISERROR(VLOOKUP(P490,'ESO Dungeon constants'!$D$3:$H$9999,5,FALSE))),VLOOKUP(P490,'ESO Dungeon constants'!$D$3:$I$9999,6,FALSE),VLOOKUP(P490,'ESO zone constants'!$H$2:$K$9984,4,FALSE)),""))</f>
        <v>DLC_GREYMOOR</v>
      </c>
      <c r="T490" s="3" t="str">
        <f>IF(S490&lt;&gt;"",VLOOKUP(S490,'LibSets constants'!$B$4:$C$1000,2,FALSE),"")</f>
        <v>Greymoor</v>
      </c>
      <c r="U490" s="33" t="s">
        <v>1738</v>
      </c>
      <c r="V490" s="41" t="str">
        <f>IF(U490&lt;&gt;"",IF(U490&lt;&gt;"LIBSETS_DROP_MECHANIC_MONSTER_NAME",VLOOKUP(U490,'LibSets constants'!$I$4:$L$1000,3,FALSE),""),"")</f>
        <v>Arena stage chest</v>
      </c>
      <c r="W490" s="44" t="str">
        <f>IF(U490&lt;&gt;"",IF(U490&lt;&gt;"LIBSETS_DROP_MECHANIC_MONSTER_NAME",VLOOKUP(U490,'LibSets constants'!$I$4:$L$1000,4,FALSE),""),"")</f>
        <v>Arena-Phasen Schatztruhe</v>
      </c>
      <c r="X490" s="3" t="str">
        <f>IF(G490&lt;&gt;"LIBSETS_SETTYPE_BATTLEGROUND",IF(G490&lt;&gt;"LIBSETS_SETTYPE_SPECIAL",IF(Y490&lt;&gt;"",VLOOKUP(Y490,'ESO zone constants'!$D$2:$H$4950,5,FALSE),""),""),"")</f>
        <v/>
      </c>
      <c r="Z490" s="45"/>
      <c r="AA490" s="44" t="str">
        <f>IF(Z490&lt;&gt;"",IF(Z490&lt;&gt;"LIBSETS_DROP_MECHANIC_MONSTER_NAME",VLOOKUP(Z490,'LibSets constants'!$I$4:$L$1000,3,FALSE),""),"")</f>
        <v/>
      </c>
      <c r="AB490" s="44" t="str">
        <f>IF(Z490&lt;&gt;"",IF(Z490&lt;&gt;"LIBSETS_DROP_MECHANIC_MONSTER_NAME",VLOOKUP(Z490,'LibSets constants'!$I$4:$L$1000,4,FALSE),""),"")</f>
        <v/>
      </c>
      <c r="AC490" s="3" t="str">
        <f>IF(G490&lt;&gt;"LIBSETS_SETTYPE_BATTLEGROUND",IF(G490&lt;&gt;"LIBSETS_SETTYPE_SPECIAL",IF(AD490&lt;&gt;"",VLOOKUP(AD490,'ESO zone constants'!$D$2:$H$4950,5,FALSE),""),""),"")</f>
        <v/>
      </c>
      <c r="AE490" s="45"/>
      <c r="AF490" s="44" t="str">
        <f>IF(AE490&lt;&gt;"",IF(AE490&lt;&gt;"LIBSETS_DROP_MECHANIC_MONSTER_NAME",VLOOKUP(AE490,'LibSets constants'!$I$4:$L$1000,3,FALSE),""),"")</f>
        <v/>
      </c>
      <c r="AG490" s="44" t="str">
        <f>IF(AE490&lt;&gt;"",IF(AE490&lt;&gt;"LIBSETS_DROP_MECHANIC_MONSTER_NAME",VLOOKUP(AE490,'LibSets constants'!$I$4:$L$1000,4,FALSE),""),"")</f>
        <v/>
      </c>
      <c r="AH490" s="3" t="str">
        <f>IF(G490&lt;&gt;"LIBSETS_SETTYPE_BATTLEGROUND",IF(G490&lt;&gt;"LIBSETS_SETTYPE_SPECIAL",IF(AI490&lt;&gt;"",VLOOKUP(AI490,'ESO zone constants'!$D$2:$H$4950,5,FALSE),""),""),"")</f>
        <v/>
      </c>
      <c r="AJ490" s="45"/>
      <c r="AK490" s="44" t="str">
        <f>IF(AJ490&lt;&gt;"",IF(AJ490&lt;&gt;"LIBSETS_DROP_MECHANIC_MONSTER_NAME",VLOOKUP(AJ490,'LibSets constants'!$I$4:$L$1000,3,FALSE),""),"")</f>
        <v/>
      </c>
      <c r="AL490" s="44" t="str">
        <f>IF(AJ490&lt;&gt;"",IF(AJ490&lt;&gt;"LIBSETS_DROP_MECHANIC_MONSTER_NAME",VLOOKUP(AJ490,'LibSets constants'!$I$4:$L$1000,4,FALSE),""),"")</f>
        <v/>
      </c>
      <c r="AM490" s="3" t="str">
        <f>IF(G490&lt;&gt;"LIBSETS_SETTYPE_BATTLEGROUND",IF(G490&lt;&gt;"LIBSETS_SETTYPE_SPECIAL",IF(AN490&lt;&gt;"",VLOOKUP(AN490,'ESO zone constants'!$D$2:$H$4950,5,FALSE),""),""),"")</f>
        <v/>
      </c>
      <c r="AO490" s="45"/>
      <c r="AP490" s="44" t="str">
        <f>IF(AO490&lt;&gt;"",IF(AO490&lt;&gt;"LIBSETS_DROP_MECHANIC_MONSTER_NAME",VLOOKUP(AO490,'LibSets constants'!$I$4:$L$1000,3,FALSE),""),"")</f>
        <v/>
      </c>
      <c r="AQ490" s="44" t="str">
        <f>IF(AO490&lt;&gt;"",IF(AO490&lt;&gt;"LIBSETS_DROP_MECHANIC_MONSTER_NAME",VLOOKUP(AO490,'LibSets constants'!$I$4:$L$1000,4,FALSE),""),"")</f>
        <v/>
      </c>
      <c r="AR490" s="3" t="str">
        <f>IF(G490&lt;&gt;"LIBSETS_SETTYPE_BATTLEGROUND",IF(G490&lt;&gt;"LIBSETS_SETTYPE_SPECIAL",IF(AS490&lt;&gt;"",VLOOKUP(AS490,'ESO zone constants'!$D$2:$H$4950,5,FALSE),""),""),"")</f>
        <v/>
      </c>
      <c r="AT490" s="45"/>
      <c r="AU490" s="44" t="str">
        <f>IF(AT490&lt;&gt;"",IF(AT490&lt;&gt;"LIBSETS_DROP_MECHANIC_MONSTER_NAME",VLOOKUP(AT490,'LibSets constants'!$I$4:$L$1000,3,FALSE),""),"")</f>
        <v/>
      </c>
      <c r="AV490" s="44" t="str">
        <f>IF(AT490&lt;&gt;"",IF(AT490&lt;&gt;"LIBSETS_DROP_MECHANIC_MONSTER_NAME",VLOOKUP(AT490,'LibSets constants'!$I$4:$L$1000,4,FALSE),""),"")</f>
        <v/>
      </c>
      <c r="AW490" s="21" t="str">
        <f t="shared" si="44"/>
        <v>[532] = {wayshrines={-1,-1,-1,}, dlcId=DLC_GREYMOOR</v>
      </c>
      <c r="AX490" s="21" t="str">
        <f t="shared" si="45"/>
        <v>, zoneIds={635}, veteran=true</v>
      </c>
      <c r="AY490" s="21" t="str">
        <f t="shared" si="46"/>
        <v>, setType=LIBSETS_SETTYPE_ARENA</v>
      </c>
      <c r="AZ490" s="21" t="str">
        <f t="shared" si="43"/>
        <v>, dropMechanic={LIBSETS_DROP_MECHANIC_ARENA_STAGE_CHEST}},</v>
      </c>
      <c r="BA490" s="21" t="str">
        <f t="shared" si="47"/>
        <v xml:space="preserve"> --Perfected Destructive Impact / Perfektionierter zerstörerischer Einschlag   [Dragonstar Arena]</v>
      </c>
    </row>
    <row r="491" spans="1:53" x14ac:dyDescent="0.25">
      <c r="A491" s="5">
        <v>533</v>
      </c>
      <c r="B491" t="s">
        <v>2432</v>
      </c>
      <c r="C491" t="s">
        <v>2431</v>
      </c>
      <c r="D491" s="3">
        <f t="shared" si="42"/>
        <v>533</v>
      </c>
      <c r="G491" s="8" t="s">
        <v>1647</v>
      </c>
      <c r="I491" t="s">
        <v>98</v>
      </c>
      <c r="J491" t="s">
        <v>97</v>
      </c>
      <c r="K491">
        <v>-1</v>
      </c>
      <c r="L491">
        <v>-1</v>
      </c>
      <c r="M491">
        <v>-1</v>
      </c>
      <c r="N491">
        <v>0</v>
      </c>
      <c r="O491" s="70" t="s">
        <v>447</v>
      </c>
      <c r="P491" s="3">
        <f>IF(AND(G491&lt;&gt;"LIBSETS_SETTYPE_BATTLEGROUND",G491&lt;&gt;"LIBSETS_SETTYPE_SPECIAL",G491&lt;&gt;"LIBSETS_SETTYPE_MYTHIC"), IF(Q491&lt;&gt;"",VLOOKUP(Q491,'ESO zone constants'!$D$2:$H$4950,5,FALSE),""),"")</f>
        <v>635</v>
      </c>
      <c r="Q491" t="str">
        <f>IF(OR(K491="",K491&lt;=0,ISERROR(K491)),IF(AND(O491&lt;&gt;"",NOT(ISERROR(O491))),O491, ""),VLOOKUP(K491,'ESO wayshrine node constants'!$A$3:$D$10003,4,FALSE))</f>
        <v>Dragonstar Arena</v>
      </c>
      <c r="R491" s="70" t="s">
        <v>1798</v>
      </c>
      <c r="S491" s="19" t="str">
        <f>IF(AND(R491&lt;&gt;"",NOT(ISERROR(R491))),R491,IF(P491&lt;&gt;"",IF(NOT(ISERROR(VLOOKUP(P491,'ESO Dungeon constants'!$D$3:$H$9999,5,FALSE))),VLOOKUP(P491,'ESO Dungeon constants'!$D$3:$I$9999,6,FALSE),VLOOKUP(P491,'ESO zone constants'!$H$2:$K$9984,4,FALSE)),""))</f>
        <v>DLC_GREYMOOR</v>
      </c>
      <c r="T491" s="3" t="str">
        <f>IF(S491&lt;&gt;"",VLOOKUP(S491,'LibSets constants'!$B$4:$C$1000,2,FALSE),"")</f>
        <v>Greymoor</v>
      </c>
      <c r="U491" s="33" t="s">
        <v>1738</v>
      </c>
      <c r="V491" s="3" t="str">
        <f>IF(U491&lt;&gt;"",IF(U491&lt;&gt;"LIBSETS_DROP_MECHANIC_MONSTER_NAME",VLOOKUP(U491,'LibSets constants'!$I$4:$L$1000,3,FALSE),""),"")</f>
        <v>Arena stage chest</v>
      </c>
      <c r="W491" s="3" t="str">
        <f>IF(U491&lt;&gt;"",IF(U491&lt;&gt;"LIBSETS_DROP_MECHANIC_MONSTER_NAME",VLOOKUP(U491,'LibSets constants'!$I$4:$L$1000,4,FALSE),""),"")</f>
        <v>Arena-Phasen Schatztruhe</v>
      </c>
      <c r="X491" s="3" t="str">
        <f>IF(G491&lt;&gt;"LIBSETS_SETTYPE_BATTLEGROUND",IF(G491&lt;&gt;"LIBSETS_SETTYPE_SPECIAL",IF(Y491&lt;&gt;"",VLOOKUP(Y491,'ESO zone constants'!$D$2:$H$4950,5,FALSE),""),""),"")</f>
        <v/>
      </c>
      <c r="AA491" s="3" t="str">
        <f>IF(Z491&lt;&gt;"",IF(Z491&lt;&gt;"LIBSETS_DROP_MECHANIC_MONSTER_NAME",VLOOKUP(Z491,'LibSets constants'!$I$4:$L$1000,3,FALSE),""),"")</f>
        <v/>
      </c>
      <c r="AB491" s="3" t="str">
        <f>IF(Z491&lt;&gt;"",IF(Z491&lt;&gt;"LIBSETS_DROP_MECHANIC_MONSTER_NAME",VLOOKUP(Z491,'LibSets constants'!$I$4:$L$1000,4,FALSE),""),"")</f>
        <v/>
      </c>
      <c r="AC491" s="3" t="str">
        <f>IF(G491&lt;&gt;"LIBSETS_SETTYPE_BATTLEGROUND",IF(G491&lt;&gt;"LIBSETS_SETTYPE_SPECIAL",IF(AD491&lt;&gt;"",VLOOKUP(AD491,'ESO zone constants'!$D$2:$H$4950,5,FALSE),""),""),"")</f>
        <v/>
      </c>
      <c r="AF491" s="3" t="str">
        <f>IF(AE491&lt;&gt;"",IF(AE491&lt;&gt;"LIBSETS_DROP_MECHANIC_MONSTER_NAME",VLOOKUP(AE491,'LibSets constants'!$I$4:$L$1000,3,FALSE),""),"")</f>
        <v/>
      </c>
      <c r="AG491" s="3" t="str">
        <f>IF(AE491&lt;&gt;"",IF(AE491&lt;&gt;"LIBSETS_DROP_MECHANIC_MONSTER_NAME",VLOOKUP(AE491,'LibSets constants'!$I$4:$L$1000,4,FALSE),""),"")</f>
        <v/>
      </c>
      <c r="AH491" s="3" t="str">
        <f>IF(G491&lt;&gt;"LIBSETS_SETTYPE_BATTLEGROUND",IF(G491&lt;&gt;"LIBSETS_SETTYPE_SPECIAL",IF(AI491&lt;&gt;"",VLOOKUP(AI491,'ESO zone constants'!$D$2:$H$4950,5,FALSE),""),""),"")</f>
        <v/>
      </c>
      <c r="AK491" s="3" t="str">
        <f>IF(AJ491&lt;&gt;"",IF(AJ491&lt;&gt;"LIBSETS_DROP_MECHANIC_MONSTER_NAME",VLOOKUP(AJ491,'LibSets constants'!$I$4:$L$1000,3,FALSE),""),"")</f>
        <v/>
      </c>
      <c r="AL491" s="3" t="str">
        <f>IF(AJ491&lt;&gt;"",IF(AJ491&lt;&gt;"LIBSETS_DROP_MECHANIC_MONSTER_NAME",VLOOKUP(AJ491,'LibSets constants'!$I$4:$L$1000,4,FALSE),""),"")</f>
        <v/>
      </c>
      <c r="AM491" s="3" t="str">
        <f>IF(G491&lt;&gt;"LIBSETS_SETTYPE_BATTLEGROUND",IF(G491&lt;&gt;"LIBSETS_SETTYPE_SPECIAL",IF(AN491&lt;&gt;"",VLOOKUP(AN491,'ESO zone constants'!$D$2:$H$4950,5,FALSE),""),""),"")</f>
        <v/>
      </c>
      <c r="AP491" s="3" t="str">
        <f>IF(AO491&lt;&gt;"",IF(AO491&lt;&gt;"LIBSETS_DROP_MECHANIC_MONSTER_NAME",VLOOKUP(AO491,'LibSets constants'!$I$4:$L$1000,3,FALSE),""),"")</f>
        <v/>
      </c>
      <c r="AQ491" s="3" t="str">
        <f>IF(AO491&lt;&gt;"",IF(AO491&lt;&gt;"LIBSETS_DROP_MECHANIC_MONSTER_NAME",VLOOKUP(AO491,'LibSets constants'!$I$4:$L$1000,4,FALSE),""),"")</f>
        <v/>
      </c>
      <c r="AR491" s="3" t="str">
        <f>IF(G491&lt;&gt;"LIBSETS_SETTYPE_BATTLEGROUND",IF(G491&lt;&gt;"LIBSETS_SETTYPE_SPECIAL",IF(AS491&lt;&gt;"",VLOOKUP(AS491,'ESO zone constants'!$D$2:$H$4950,5,FALSE),""),""),"")</f>
        <v/>
      </c>
      <c r="AU491" s="3" t="str">
        <f>IF(AT491&lt;&gt;"",IF(AT491&lt;&gt;"LIBSETS_DROP_MECHANIC_MONSTER_NAME",VLOOKUP(AT491,'LibSets constants'!$I$4:$L$1000,3,FALSE),""),"")</f>
        <v/>
      </c>
      <c r="AV491" s="3" t="str">
        <f>IF(AT491&lt;&gt;"",IF(AT491&lt;&gt;"LIBSETS_DROP_MECHANIC_MONSTER_NAME",VLOOKUP(AT491,'LibSets constants'!$I$4:$L$1000,4,FALSE),""),"")</f>
        <v/>
      </c>
      <c r="AW491" s="21" t="str">
        <f t="shared" si="44"/>
        <v>[533] = {wayshrines={-1,-1,-1,}, dlcId=DLC_GREYMOOR</v>
      </c>
      <c r="AX491" s="21" t="str">
        <f t="shared" si="45"/>
        <v>, zoneIds={635}, veteran=true</v>
      </c>
      <c r="AY491" s="21" t="str">
        <f t="shared" si="46"/>
        <v>, setType=LIBSETS_SETTYPE_ARENA</v>
      </c>
      <c r="AZ491" s="21" t="str">
        <f t="shared" si="43"/>
        <v>, dropMechanic={LIBSETS_DROP_MECHANIC_ARENA_STAGE_CHEST}},</v>
      </c>
      <c r="BA491" s="21" t="str">
        <f t="shared" si="47"/>
        <v xml:space="preserve"> --Perfected Grand Rejuvenation / Pefektionierte Große Verjüngung   [Dragonstar Arena]</v>
      </c>
    </row>
  </sheetData>
  <autoFilter ref="A2:BA491" xr:uid="{00000000-0009-0000-0000-000000000000}">
    <sortState xmlns:xlrd2="http://schemas.microsoft.com/office/spreadsheetml/2017/richdata2" ref="A3:BA448">
      <sortCondition ref="A2:A448"/>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E08D9-80D7-4E15-93E1-9482F0C61AB2}">
  <dimension ref="A1:D472"/>
  <sheetViews>
    <sheetView workbookViewId="0">
      <pane xSplit="3" ySplit="2" topLeftCell="D3" activePane="bottomRight" state="frozen"/>
      <selection pane="topRight" activeCell="D1" sqref="D1"/>
      <selection pane="bottomLeft" activeCell="A3" sqref="A3"/>
      <selection pane="bottomRight" activeCell="D3" sqref="D3"/>
    </sheetView>
  </sheetViews>
  <sheetFormatPr baseColWidth="10"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71" t="s">
        <v>1871</v>
      </c>
      <c r="B1" s="71"/>
      <c r="C1" s="71"/>
      <c r="D1" s="49" t="s">
        <v>1872</v>
      </c>
    </row>
    <row r="2" spans="1:4" x14ac:dyDescent="0.25">
      <c r="A2" s="6" t="s">
        <v>89</v>
      </c>
      <c r="B2" s="7" t="s">
        <v>1869</v>
      </c>
      <c r="C2" s="7" t="s">
        <v>1870</v>
      </c>
      <c r="D2" s="1" t="s">
        <v>1868</v>
      </c>
    </row>
    <row r="3" spans="1:4" x14ac:dyDescent="0.25">
      <c r="A3" s="12">
        <v>19</v>
      </c>
      <c r="B3" s="8" t="str">
        <f>VLOOKUP(A3,'Sets data'!$A$3:$C$9991,3,FALSE)</f>
        <v>Vestments of the Warlock</v>
      </c>
      <c r="C3" s="8" t="str">
        <f>VLOOKUP(A3,'Sets data'!$A$3:$C$9991,2,FALSE)</f>
        <v>Gewänder des Hexers</v>
      </c>
    </row>
    <row r="4" spans="1:4" x14ac:dyDescent="0.25">
      <c r="A4" s="12">
        <v>20</v>
      </c>
      <c r="B4" s="8" t="str">
        <f>VLOOKUP(A4,'Sets data'!$A$3:$C$9991,3,FALSE)</f>
        <v>Witchman Armor</v>
      </c>
      <c r="C4" s="8" t="str">
        <f>VLOOKUP(A4,'Sets data'!$A$3:$C$9991,2,FALSE)</f>
        <v>Hexenwerk</v>
      </c>
    </row>
    <row r="5" spans="1:4" x14ac:dyDescent="0.25">
      <c r="A5" s="12">
        <v>21</v>
      </c>
      <c r="B5" s="8" t="str">
        <f>VLOOKUP(A5,'Sets data'!$A$3:$C$9991,3,FALSE)</f>
        <v>Akaviri Dragonguard</v>
      </c>
      <c r="C5" s="8" t="str">
        <f>VLOOKUP(A5,'Sets data'!$A$3:$C$9991,2,FALSE)</f>
        <v>Akavirische Drachengarde</v>
      </c>
    </row>
    <row r="6" spans="1:4" x14ac:dyDescent="0.25">
      <c r="A6" s="12">
        <v>22</v>
      </c>
      <c r="B6" s="8" t="str">
        <f>VLOOKUP(A6,'Sets data'!$A$3:$C$9991,3,FALSE)</f>
        <v>Dreamer's Mantle</v>
      </c>
      <c r="C6" s="8" t="str">
        <f>VLOOKUP(A6,'Sets data'!$A$3:$C$9991,2,FALSE)</f>
        <v>Mantel des Träumers</v>
      </c>
    </row>
    <row r="7" spans="1:4" x14ac:dyDescent="0.25">
      <c r="A7" s="12">
        <v>23</v>
      </c>
      <c r="B7" s="8" t="str">
        <f>VLOOKUP(A7,'Sets data'!$A$3:$C$9991,3,FALSE)</f>
        <v>Archer's Mind</v>
      </c>
      <c r="C7" s="8" t="str">
        <f>VLOOKUP(A7,'Sets data'!$A$3:$C$9991,2,FALSE)</f>
        <v>Schützensinn</v>
      </c>
    </row>
    <row r="8" spans="1:4" x14ac:dyDescent="0.25">
      <c r="A8" s="12">
        <v>24</v>
      </c>
      <c r="B8" s="8" t="str">
        <f>VLOOKUP(A8,'Sets data'!$A$3:$C$9991,3,FALSE)</f>
        <v>Footman's Fortune</v>
      </c>
      <c r="C8" s="8" t="str">
        <f>VLOOKUP(A8,'Sets data'!$A$3:$C$9991,2,FALSE)</f>
        <v>Geschick des Fußsoldaten</v>
      </c>
    </row>
    <row r="9" spans="1:4" x14ac:dyDescent="0.25">
      <c r="A9" s="12">
        <v>25</v>
      </c>
      <c r="B9" s="8" t="str">
        <f>VLOOKUP(A9,'Sets data'!$A$3:$C$9991,3,FALSE)</f>
        <v>Desert Rose</v>
      </c>
      <c r="C9" s="8" t="str">
        <f>VLOOKUP(A9,'Sets data'!$A$3:$C$9991,2,FALSE)</f>
        <v>Wüstenrose</v>
      </c>
    </row>
    <row r="10" spans="1:4" x14ac:dyDescent="0.25">
      <c r="A10" s="12">
        <v>26</v>
      </c>
      <c r="B10" s="8" t="str">
        <f>VLOOKUP(A10,'Sets data'!$A$3:$C$9991,3,FALSE)</f>
        <v>Prisoner's Rags</v>
      </c>
      <c r="C10" s="8" t="str">
        <f>VLOOKUP(A10,'Sets data'!$A$3:$C$9991,2,FALSE)</f>
        <v>Lumpen des Gefangenen</v>
      </c>
    </row>
    <row r="11" spans="1:4" x14ac:dyDescent="0.25">
      <c r="A11" s="12">
        <v>27</v>
      </c>
      <c r="B11" s="8" t="str">
        <f>VLOOKUP(A11,'Sets data'!$A$3:$C$9991,3,FALSE)</f>
        <v>Fiord's Legacy</v>
      </c>
      <c r="C11" s="8" t="str">
        <f>VLOOKUP(A11,'Sets data'!$A$3:$C$9991,2,FALSE)</f>
        <v>Fiords Erbe</v>
      </c>
    </row>
    <row r="12" spans="1:4" x14ac:dyDescent="0.25">
      <c r="A12" s="12">
        <v>28</v>
      </c>
      <c r="B12" s="8" t="str">
        <f>VLOOKUP(A12,'Sets data'!$A$3:$C$9991,3,FALSE)</f>
        <v>Barkskin</v>
      </c>
      <c r="C12" s="8" t="str">
        <f>VLOOKUP(A12,'Sets data'!$A$3:$C$9991,2,FALSE)</f>
        <v>Borkenhaut</v>
      </c>
    </row>
    <row r="13" spans="1:4" x14ac:dyDescent="0.25">
      <c r="A13" s="12">
        <v>29</v>
      </c>
      <c r="B13" s="8" t="str">
        <f>VLOOKUP(A13,'Sets data'!$A$3:$C$9991,3,FALSE)</f>
        <v>Sergeant's Mail</v>
      </c>
      <c r="C13" s="8" t="str">
        <f>VLOOKUP(A13,'Sets data'!$A$3:$C$9991,2,FALSE)</f>
        <v>Rüstung des Feldwebels</v>
      </c>
    </row>
    <row r="14" spans="1:4" x14ac:dyDescent="0.25">
      <c r="A14" s="12">
        <v>30</v>
      </c>
      <c r="B14" s="8" t="str">
        <f>VLOOKUP(A14,'Sets data'!$A$3:$C$9991,3,FALSE)</f>
        <v>Thunderbug's Carapace</v>
      </c>
      <c r="C14" s="8" t="str">
        <f>VLOOKUP(A14,'Sets data'!$A$3:$C$9991,2,FALSE)</f>
        <v>Donnerkäferpanzer</v>
      </c>
    </row>
    <row r="15" spans="1:4" x14ac:dyDescent="0.25">
      <c r="A15" s="12">
        <v>31</v>
      </c>
      <c r="B15" s="8" t="str">
        <f>VLOOKUP(A15,'Sets data'!$A$3:$C$9991,3,FALSE)</f>
        <v>Silks of the Sun</v>
      </c>
      <c r="C15" s="8" t="str">
        <f>VLOOKUP(A15,'Sets data'!$A$3:$C$9991,2,FALSE)</f>
        <v>Sonnenseide</v>
      </c>
    </row>
    <row r="16" spans="1:4" x14ac:dyDescent="0.25">
      <c r="A16" s="12">
        <v>32</v>
      </c>
      <c r="B16" s="8" t="str">
        <f>VLOOKUP(A16,'Sets data'!$A$3:$C$9991,3,FALSE)</f>
        <v>Healer's Habit</v>
      </c>
      <c r="C16" s="8" t="str">
        <f>VLOOKUP(A16,'Sets data'!$A$3:$C$9991,2,FALSE)</f>
        <v>Bräuche des Heilers</v>
      </c>
    </row>
    <row r="17" spans="1:3" x14ac:dyDescent="0.25">
      <c r="A17" s="12">
        <v>33</v>
      </c>
      <c r="B17" s="8" t="str">
        <f>VLOOKUP(A17,'Sets data'!$A$3:$C$9991,3,FALSE)</f>
        <v>Viper's Sting</v>
      </c>
      <c r="C17" s="8" t="str">
        <f>VLOOKUP(A17,'Sets data'!$A$3:$C$9991,2,FALSE)</f>
        <v>Vipernbiss</v>
      </c>
    </row>
    <row r="18" spans="1:3" x14ac:dyDescent="0.25">
      <c r="A18" s="12">
        <v>34</v>
      </c>
      <c r="B18" s="8" t="str">
        <f>VLOOKUP(A18,'Sets data'!$A$3:$C$9991,3,FALSE)</f>
        <v>Night Mother's Embrace</v>
      </c>
      <c r="C18" s="8" t="str">
        <f>VLOOKUP(A18,'Sets data'!$A$3:$C$9991,2,FALSE)</f>
        <v>Umarmung der Mutter der Nacht</v>
      </c>
    </row>
    <row r="19" spans="1:3" x14ac:dyDescent="0.25">
      <c r="A19" s="12">
        <v>35</v>
      </c>
      <c r="B19" s="8" t="str">
        <f>VLOOKUP(A19,'Sets data'!$A$3:$C$9991,3,FALSE)</f>
        <v>Knightmare</v>
      </c>
      <c r="C19" s="8" t="str">
        <f>VLOOKUP(A19,'Sets data'!$A$3:$C$9991,2,FALSE)</f>
        <v>Albtraumritter</v>
      </c>
    </row>
    <row r="20" spans="1:3" x14ac:dyDescent="0.25">
      <c r="A20" s="12">
        <v>36</v>
      </c>
      <c r="B20" s="8" t="str">
        <f>VLOOKUP(A20,'Sets data'!$A$3:$C$9991,3,FALSE)</f>
        <v>Armor of the Veiled Heritance</v>
      </c>
      <c r="C20" s="8" t="str">
        <f>VLOOKUP(A20,'Sets data'!$A$3:$C$9991,2,FALSE)</f>
        <v>Rüstung des Schleiererbes</v>
      </c>
    </row>
    <row r="21" spans="1:3" x14ac:dyDescent="0.25">
      <c r="A21" s="5">
        <v>37</v>
      </c>
      <c r="B21" s="8" t="str">
        <f>VLOOKUP(A21,'Sets data'!$A$3:$C$9991,3,FALSE)</f>
        <v>Death's Wind</v>
      </c>
      <c r="C21" s="8" t="str">
        <f>VLOOKUP(A21,'Sets data'!$A$3:$C$9991,2,FALSE)</f>
        <v xml:space="preserve">Todeswind </v>
      </c>
    </row>
    <row r="22" spans="1:3" x14ac:dyDescent="0.25">
      <c r="A22" s="5">
        <v>38</v>
      </c>
      <c r="B22" s="8" t="str">
        <f>VLOOKUP(A22,'Sets data'!$A$3:$C$9991,3,FALSE)</f>
        <v>Twilight's Embrace</v>
      </c>
      <c r="C22" s="8" t="str">
        <f>VLOOKUP(A22,'Sets data'!$A$3:$C$9991,2,FALSE)</f>
        <v xml:space="preserve">Zwielichtkuss </v>
      </c>
    </row>
    <row r="23" spans="1:3" x14ac:dyDescent="0.25">
      <c r="A23" s="12">
        <v>39</v>
      </c>
      <c r="B23" s="8" t="str">
        <f>VLOOKUP(A23,'Sets data'!$A$3:$C$9991,3,FALSE)</f>
        <v>Alessian Order</v>
      </c>
      <c r="C23" s="8" t="str">
        <f>VLOOKUP(A23,'Sets data'!$A$3:$C$9991,2,FALSE)</f>
        <v>Alessianischer Orden</v>
      </c>
    </row>
    <row r="24" spans="1:3" x14ac:dyDescent="0.25">
      <c r="A24" s="5">
        <v>40</v>
      </c>
      <c r="B24" s="8" t="str">
        <f>VLOOKUP(A24,'Sets data'!$A$3:$C$9991,3,FALSE)</f>
        <v>Night's Silence</v>
      </c>
      <c r="C24" s="8" t="str">
        <f>VLOOKUP(A24,'Sets data'!$A$3:$C$9991,2,FALSE)</f>
        <v xml:space="preserve">Stille der Nacht </v>
      </c>
    </row>
    <row r="25" spans="1:3" x14ac:dyDescent="0.25">
      <c r="A25" s="5">
        <v>41</v>
      </c>
      <c r="B25" s="8" t="str">
        <f>VLOOKUP(A25,'Sets data'!$A$3:$C$9991,3,FALSE)</f>
        <v>Whitestrake's Retribution</v>
      </c>
      <c r="C25" s="8" t="str">
        <f>VLOOKUP(A25,'Sets data'!$A$3:$C$9991,2,FALSE)</f>
        <v xml:space="preserve">Weißplankes Vergeltung </v>
      </c>
    </row>
    <row r="26" spans="1:3" x14ac:dyDescent="0.25">
      <c r="A26" s="5">
        <v>43</v>
      </c>
      <c r="B26" s="8" t="str">
        <f>VLOOKUP(A26,'Sets data'!$A$3:$C$9991,3,FALSE)</f>
        <v>Armor of the Seducer</v>
      </c>
      <c r="C26" s="8" t="str">
        <f>VLOOKUP(A26,'Sets data'!$A$3:$C$9991,2,FALSE)</f>
        <v xml:space="preserve">Rüstung der Verführung </v>
      </c>
    </row>
    <row r="27" spans="1:3" x14ac:dyDescent="0.25">
      <c r="A27" s="5">
        <v>44</v>
      </c>
      <c r="B27" s="8" t="str">
        <f>VLOOKUP(A27,'Sets data'!$A$3:$C$9991,3,FALSE)</f>
        <v>Vampire's Kiss</v>
      </c>
      <c r="C27" s="8" t="str">
        <f>VLOOKUP(A27,'Sets data'!$A$3:$C$9991,2,FALSE)</f>
        <v xml:space="preserve">Kuss des Vampirs </v>
      </c>
    </row>
    <row r="28" spans="1:3" x14ac:dyDescent="0.25">
      <c r="A28" s="12">
        <v>46</v>
      </c>
      <c r="B28" s="8" t="str">
        <f>VLOOKUP(A28,'Sets data'!$A$3:$C$9991,3,FALSE)</f>
        <v>Noble Duelist's Silks</v>
      </c>
      <c r="C28" s="8" t="str">
        <f>VLOOKUP(A28,'Sets data'!$A$3:$C$9991,2,FALSE)</f>
        <v>Seide des edlen Duellanten</v>
      </c>
    </row>
    <row r="29" spans="1:3" x14ac:dyDescent="0.25">
      <c r="A29" s="12">
        <v>47</v>
      </c>
      <c r="B29" s="8" t="str">
        <f>VLOOKUP(A29,'Sets data'!$A$3:$C$9991,3,FALSE)</f>
        <v>Robes of the Withered Hand</v>
      </c>
      <c r="C29" s="8" t="str">
        <f>VLOOKUP(A29,'Sets data'!$A$3:$C$9991,2,FALSE)</f>
        <v>Roben der Verdorrten Hand</v>
      </c>
    </row>
    <row r="30" spans="1:3" x14ac:dyDescent="0.25">
      <c r="A30" s="5">
        <v>48</v>
      </c>
      <c r="B30" s="8" t="str">
        <f>VLOOKUP(A30,'Sets data'!$A$3:$C$9991,3,FALSE)</f>
        <v>Magnus' Gift</v>
      </c>
      <c r="C30" s="8" t="str">
        <f>VLOOKUP(A30,'Sets data'!$A$3:$C$9991,2,FALSE)</f>
        <v>Magnus' Gabe</v>
      </c>
    </row>
    <row r="31" spans="1:3" x14ac:dyDescent="0.25">
      <c r="A31" s="12">
        <v>49</v>
      </c>
      <c r="B31" s="8" t="str">
        <f>VLOOKUP(A31,'Sets data'!$A$3:$C$9991,3,FALSE)</f>
        <v>Shadow of the Red Mountain</v>
      </c>
      <c r="C31" s="8" t="str">
        <f>VLOOKUP(A31,'Sets data'!$A$3:$C$9991,2,FALSE)</f>
        <v>Schatten des Roten Berges</v>
      </c>
    </row>
    <row r="32" spans="1:3" x14ac:dyDescent="0.25">
      <c r="A32" s="12">
        <v>50</v>
      </c>
      <c r="B32" s="8" t="str">
        <f>VLOOKUP(A32,'Sets data'!$A$3:$C$9991,3,FALSE)</f>
        <v>The Morag Tong</v>
      </c>
      <c r="C32" s="8" t="str">
        <f>VLOOKUP(A32,'Sets data'!$A$3:$C$9991,2,FALSE)</f>
        <v>Morag Tong</v>
      </c>
    </row>
    <row r="33" spans="1:3" x14ac:dyDescent="0.25">
      <c r="A33" s="5">
        <v>51</v>
      </c>
      <c r="B33" s="8" t="str">
        <f>VLOOKUP(A33,'Sets data'!$A$3:$C$9991,3,FALSE)</f>
        <v>Night Mother's Gaze</v>
      </c>
      <c r="C33" s="8" t="str">
        <f>VLOOKUP(A33,'Sets data'!$A$3:$C$9991,2,FALSE)</f>
        <v>Blick der Mutter der Nacht</v>
      </c>
    </row>
    <row r="34" spans="1:3" x14ac:dyDescent="0.25">
      <c r="A34" s="12">
        <v>52</v>
      </c>
      <c r="B34" s="8" t="str">
        <f>VLOOKUP(A34,'Sets data'!$A$3:$C$9991,3,FALSE)</f>
        <v>Beckoning Steel</v>
      </c>
      <c r="C34" s="8" t="str">
        <f>VLOOKUP(A34,'Sets data'!$A$3:$C$9991,2,FALSE)</f>
        <v>Klingender Stahl</v>
      </c>
    </row>
    <row r="35" spans="1:3" x14ac:dyDescent="0.25">
      <c r="A35" s="12">
        <v>53</v>
      </c>
      <c r="B35" s="8" t="str">
        <f>VLOOKUP(A35,'Sets data'!$A$3:$C$9991,3,FALSE)</f>
        <v>The Ice Furnace</v>
      </c>
      <c r="C35" s="8" t="str">
        <f>VLOOKUP(A35,'Sets data'!$A$3:$C$9991,2,FALSE)</f>
        <v>Eisschmiede</v>
      </c>
    </row>
    <row r="36" spans="1:3" x14ac:dyDescent="0.25">
      <c r="A36" s="5">
        <v>54</v>
      </c>
      <c r="B36" s="8" t="str">
        <f>VLOOKUP(A36,'Sets data'!$A$3:$C$9991,3,FALSE)</f>
        <v>Ashen Grip</v>
      </c>
      <c r="C36" s="8" t="str">
        <f>VLOOKUP(A36,'Sets data'!$A$3:$C$9991,2,FALSE)</f>
        <v>Aschengriff</v>
      </c>
    </row>
    <row r="37" spans="1:3" x14ac:dyDescent="0.25">
      <c r="A37" s="12">
        <v>55</v>
      </c>
      <c r="B37" s="8" t="str">
        <f>VLOOKUP(A37,'Sets data'!$A$3:$C$9991,3,FALSE)</f>
        <v>Prayer Shawl</v>
      </c>
      <c r="C37" s="8" t="str">
        <f>VLOOKUP(A37,'Sets data'!$A$3:$C$9991,2,FALSE)</f>
        <v>Gebetstuch</v>
      </c>
    </row>
    <row r="38" spans="1:3" x14ac:dyDescent="0.25">
      <c r="A38" s="12">
        <v>56</v>
      </c>
      <c r="B38" s="8" t="str">
        <f>VLOOKUP(A38,'Sets data'!$A$3:$C$9991,3,FALSE)</f>
        <v>Stendarr's Embrace</v>
      </c>
      <c r="C38" s="8" t="str">
        <f>VLOOKUP(A38,'Sets data'!$A$3:$C$9991,2,FALSE)</f>
        <v>Stendarrs Umarmung</v>
      </c>
    </row>
    <row r="39" spans="1:3" x14ac:dyDescent="0.25">
      <c r="A39" s="12">
        <v>57</v>
      </c>
      <c r="B39" s="8" t="str">
        <f>VLOOKUP(A39,'Sets data'!$A$3:$C$9991,3,FALSE)</f>
        <v>Syrabane's Grip</v>
      </c>
      <c r="C39" s="8" t="str">
        <f>VLOOKUP(A39,'Sets data'!$A$3:$C$9991,2,FALSE)</f>
        <v>Syrabanns Griff</v>
      </c>
    </row>
    <row r="40" spans="1:3" x14ac:dyDescent="0.25">
      <c r="A40" s="12">
        <v>58</v>
      </c>
      <c r="B40" s="8" t="str">
        <f>VLOOKUP(A40,'Sets data'!$A$3:$C$9991,3,FALSE)</f>
        <v>Hide of the Werewolf</v>
      </c>
      <c r="C40" s="8" t="str">
        <f>VLOOKUP(A40,'Sets data'!$A$3:$C$9991,2,FALSE)</f>
        <v>Fell des Werwolfs</v>
      </c>
    </row>
    <row r="41" spans="1:3" x14ac:dyDescent="0.25">
      <c r="A41" s="12">
        <v>59</v>
      </c>
      <c r="B41" s="8" t="str">
        <f>VLOOKUP(A41,'Sets data'!$A$3:$C$9991,3,FALSE)</f>
        <v>Kyne's Kiss</v>
      </c>
      <c r="C41" s="8" t="str">
        <f>VLOOKUP(A41,'Sets data'!$A$3:$C$9991,2,FALSE)</f>
        <v>Kynes Kuss</v>
      </c>
    </row>
    <row r="42" spans="1:3" x14ac:dyDescent="0.25">
      <c r="A42" s="12">
        <v>60</v>
      </c>
      <c r="B42" s="8" t="str">
        <f>VLOOKUP(A42,'Sets data'!$A$3:$C$9991,3,FALSE)</f>
        <v>Darkstride</v>
      </c>
      <c r="C42" s="8" t="str">
        <f>VLOOKUP(A42,'Sets data'!$A$3:$C$9991,2,FALSE)</f>
        <v>Dunkelschritt</v>
      </c>
    </row>
    <row r="43" spans="1:3" x14ac:dyDescent="0.25">
      <c r="A43" s="12">
        <v>61</v>
      </c>
      <c r="B43" s="8" t="str">
        <f>VLOOKUP(A43,'Sets data'!$A$3:$C$9991,3,FALSE)</f>
        <v>Dreugh King Slayer</v>
      </c>
      <c r="C43" s="8" t="str">
        <f>VLOOKUP(A43,'Sets data'!$A$3:$C$9991,2,FALSE)</f>
        <v>Dreughkönigsschlächter</v>
      </c>
    </row>
    <row r="44" spans="1:3" x14ac:dyDescent="0.25">
      <c r="A44" s="12">
        <v>62</v>
      </c>
      <c r="B44" s="8" t="str">
        <f>VLOOKUP(A44,'Sets data'!$A$3:$C$9991,3,FALSE)</f>
        <v>Hatchling's Shell</v>
      </c>
      <c r="C44" s="8" t="str">
        <f>VLOOKUP(A44,'Sets data'!$A$3:$C$9991,2,FALSE)</f>
        <v>Schlüpflingspanzer</v>
      </c>
    </row>
    <row r="45" spans="1:3" x14ac:dyDescent="0.25">
      <c r="A45" s="12">
        <v>63</v>
      </c>
      <c r="B45" s="8" t="str">
        <f>VLOOKUP(A45,'Sets data'!$A$3:$C$9991,3,FALSE)</f>
        <v>The Juggernaut</v>
      </c>
      <c r="C45" s="8" t="str">
        <f>VLOOKUP(A45,'Sets data'!$A$3:$C$9991,2,FALSE)</f>
        <v>Koloss</v>
      </c>
    </row>
    <row r="46" spans="1:3" x14ac:dyDescent="0.25">
      <c r="A46" s="12">
        <v>64</v>
      </c>
      <c r="B46" s="8" t="str">
        <f>VLOOKUP(A46,'Sets data'!$A$3:$C$9991,3,FALSE)</f>
        <v>Shadow Dancer's Raiment</v>
      </c>
      <c r="C46" s="8" t="str">
        <f>VLOOKUP(A46,'Sets data'!$A$3:$C$9991,2,FALSE)</f>
        <v>Kleidung des Schattentänzers</v>
      </c>
    </row>
    <row r="47" spans="1:3" x14ac:dyDescent="0.25">
      <c r="A47" s="12">
        <v>65</v>
      </c>
      <c r="B47" s="8" t="str">
        <f>VLOOKUP(A47,'Sets data'!$A$3:$C$9991,3,FALSE)</f>
        <v>Bloodthorn's Touch</v>
      </c>
      <c r="C47" s="8" t="str">
        <f>VLOOKUP(A47,'Sets data'!$A$3:$C$9991,2,FALSE)</f>
        <v>Spur eines Blutdorns</v>
      </c>
    </row>
    <row r="48" spans="1:3" x14ac:dyDescent="0.25">
      <c r="A48" s="12">
        <v>66</v>
      </c>
      <c r="B48" s="8" t="str">
        <f>VLOOKUP(A48,'Sets data'!$A$3:$C$9991,3,FALSE)</f>
        <v>Robes of the Hist</v>
      </c>
      <c r="C48" s="8" t="str">
        <f>VLOOKUP(A48,'Sets data'!$A$3:$C$9991,2,FALSE)</f>
        <v>Roben des Hist</v>
      </c>
    </row>
    <row r="49" spans="1:3" x14ac:dyDescent="0.25">
      <c r="A49" s="12">
        <v>67</v>
      </c>
      <c r="B49" s="8" t="str">
        <f>VLOOKUP(A49,'Sets data'!$A$3:$C$9991,3,FALSE)</f>
        <v>Shadow Walker</v>
      </c>
      <c r="C49" s="8" t="str">
        <f>VLOOKUP(A49,'Sets data'!$A$3:$C$9991,2,FALSE)</f>
        <v>Schattengänger</v>
      </c>
    </row>
    <row r="50" spans="1:3" x14ac:dyDescent="0.25">
      <c r="A50" s="12">
        <v>68</v>
      </c>
      <c r="B50" s="8" t="str">
        <f>VLOOKUP(A50,'Sets data'!$A$3:$C$9991,3,FALSE)</f>
        <v>Stygian</v>
      </c>
      <c r="C50" s="8" t="str">
        <f>VLOOKUP(A50,'Sets data'!$A$3:$C$9991,2,FALSE)</f>
        <v>Stygier</v>
      </c>
    </row>
    <row r="51" spans="1:3" x14ac:dyDescent="0.25">
      <c r="A51" s="12">
        <v>69</v>
      </c>
      <c r="B51" s="8" t="str">
        <f>VLOOKUP(A51,'Sets data'!$A$3:$C$9991,3,FALSE)</f>
        <v>Ranger's Gait</v>
      </c>
      <c r="C51" s="8" t="str">
        <f>VLOOKUP(A51,'Sets data'!$A$3:$C$9991,2,FALSE)</f>
        <v>Laufstil des Waldläufers</v>
      </c>
    </row>
    <row r="52" spans="1:3" x14ac:dyDescent="0.25">
      <c r="A52" s="12">
        <v>70</v>
      </c>
      <c r="B52" s="8" t="str">
        <f>VLOOKUP(A52,'Sets data'!$A$3:$C$9991,3,FALSE)</f>
        <v>Seventh Legion Brute</v>
      </c>
      <c r="C52" s="8" t="str">
        <f>VLOOKUP(A52,'Sets data'!$A$3:$C$9991,2,FALSE)</f>
        <v>Rohling der siebten Legion</v>
      </c>
    </row>
    <row r="53" spans="1:3" x14ac:dyDescent="0.25">
      <c r="A53" s="12">
        <v>71</v>
      </c>
      <c r="B53" s="8" t="str">
        <f>VLOOKUP(A53,'Sets data'!$A$3:$C$9991,3,FALSE)</f>
        <v>Durok's Bane</v>
      </c>
      <c r="C53" s="8" t="str">
        <f>VLOOKUP(A53,'Sets data'!$A$3:$C$9991,2,FALSE)</f>
        <v>Duroks Fluch</v>
      </c>
    </row>
    <row r="54" spans="1:3" x14ac:dyDescent="0.25">
      <c r="A54" s="12">
        <v>72</v>
      </c>
      <c r="B54" s="8" t="str">
        <f>VLOOKUP(A54,'Sets data'!$A$3:$C$9991,3,FALSE)</f>
        <v>Nikulas' Heavy Armor</v>
      </c>
      <c r="C54" s="8" t="str">
        <f>VLOOKUP(A54,'Sets data'!$A$3:$C$9991,2,FALSE)</f>
        <v>Nikulas' schwere Rüstung</v>
      </c>
    </row>
    <row r="55" spans="1:3" x14ac:dyDescent="0.25">
      <c r="A55" s="5">
        <v>73</v>
      </c>
      <c r="B55" s="8" t="str">
        <f>VLOOKUP(A55,'Sets data'!$A$3:$C$9991,3,FALSE)</f>
        <v>Oblivion's Foe</v>
      </c>
      <c r="C55" s="8" t="str">
        <f>VLOOKUP(A55,'Sets data'!$A$3:$C$9991,2,FALSE)</f>
        <v>Erinnerung</v>
      </c>
    </row>
    <row r="56" spans="1:3" x14ac:dyDescent="0.25">
      <c r="A56" s="5">
        <v>74</v>
      </c>
      <c r="B56" s="8" t="str">
        <f>VLOOKUP(A56,'Sets data'!$A$3:$C$9991,3,FALSE)</f>
        <v>Spectre's Eye</v>
      </c>
      <c r="C56" s="8" t="str">
        <f>VLOOKUP(A56,'Sets data'!$A$3:$C$9991,2,FALSE)</f>
        <v>Schemenauge</v>
      </c>
    </row>
    <row r="57" spans="1:3" x14ac:dyDescent="0.25">
      <c r="A57" s="5">
        <v>75</v>
      </c>
      <c r="B57" s="8" t="str">
        <f>VLOOKUP(A57,'Sets data'!$A$3:$C$9991,3,FALSE)</f>
        <v>Torug's Pact</v>
      </c>
      <c r="C57" s="8" t="str">
        <f>VLOOKUP(A57,'Sets data'!$A$3:$C$9991,2,FALSE)</f>
        <v>Torugs Pakt</v>
      </c>
    </row>
    <row r="58" spans="1:3" x14ac:dyDescent="0.25">
      <c r="A58" s="12">
        <v>76</v>
      </c>
      <c r="B58" s="8" t="str">
        <f>VLOOKUP(A58,'Sets data'!$A$3:$C$9991,3,FALSE)</f>
        <v>Robes of Alteration Mastery</v>
      </c>
      <c r="C58" s="8" t="str">
        <f>VLOOKUP(A58,'Sets data'!$A$3:$C$9991,2,FALSE)</f>
        <v>Roben der Veränderungsbeherrschung</v>
      </c>
    </row>
    <row r="59" spans="1:3" x14ac:dyDescent="0.25">
      <c r="A59" s="12">
        <v>77</v>
      </c>
      <c r="B59" s="8" t="str">
        <f>VLOOKUP(A59,'Sets data'!$A$3:$C$9991,3,FALSE)</f>
        <v>Crusader</v>
      </c>
      <c r="C59" s="8" t="str">
        <f>VLOOKUP(A59,'Sets data'!$A$3:$C$9991,2,FALSE)</f>
        <v>Glaubenskrieger</v>
      </c>
    </row>
    <row r="60" spans="1:3" x14ac:dyDescent="0.25">
      <c r="A60" s="5">
        <v>78</v>
      </c>
      <c r="B60" s="8" t="str">
        <f>VLOOKUP(A60,'Sets data'!$A$3:$C$9991,3,FALSE)</f>
        <v>Hist Bark</v>
      </c>
      <c r="C60" s="8" t="str">
        <f>VLOOKUP(A60,'Sets data'!$A$3:$C$9991,2,FALSE)</f>
        <v>Histrinde</v>
      </c>
    </row>
    <row r="61" spans="1:3" x14ac:dyDescent="0.25">
      <c r="A61" s="5">
        <v>79</v>
      </c>
      <c r="B61" s="8" t="str">
        <f>VLOOKUP(A61,'Sets data'!$A$3:$C$9991,3,FALSE)</f>
        <v>Willow's Path</v>
      </c>
      <c r="C61" s="8" t="str">
        <f>VLOOKUP(A61,'Sets data'!$A$3:$C$9991,2,FALSE)</f>
        <v>Weidenpfad</v>
      </c>
    </row>
    <row r="62" spans="1:3" x14ac:dyDescent="0.25">
      <c r="A62" s="5">
        <v>80</v>
      </c>
      <c r="B62" s="8" t="str">
        <f>VLOOKUP(A62,'Sets data'!$A$3:$C$9991,3,FALSE)</f>
        <v>Hunding's Rage</v>
      </c>
      <c r="C62" s="8" t="str">
        <f>VLOOKUP(A62,'Sets data'!$A$3:$C$9991,2,FALSE)</f>
        <v>Hundings Zorn</v>
      </c>
    </row>
    <row r="63" spans="1:3" x14ac:dyDescent="0.25">
      <c r="A63" s="5">
        <v>81</v>
      </c>
      <c r="B63" s="8" t="str">
        <f>VLOOKUP(A63,'Sets data'!$A$3:$C$9991,3,FALSE)</f>
        <v>Song of Lamae</v>
      </c>
      <c r="C63" s="8" t="str">
        <f>VLOOKUP(A63,'Sets data'!$A$3:$C$9991,2,FALSE)</f>
        <v>Lied der Lamien</v>
      </c>
    </row>
    <row r="64" spans="1:3" x14ac:dyDescent="0.25">
      <c r="A64" s="5">
        <v>82</v>
      </c>
      <c r="B64" s="8" t="str">
        <f>VLOOKUP(A64,'Sets data'!$A$3:$C$9991,3,FALSE)</f>
        <v>Alessia's Bulwark</v>
      </c>
      <c r="C64" s="8" t="str">
        <f>VLOOKUP(A64,'Sets data'!$A$3:$C$9991,2,FALSE)</f>
        <v>Alessias Bollwerk</v>
      </c>
    </row>
    <row r="65" spans="1:3" x14ac:dyDescent="0.25">
      <c r="A65" s="12">
        <v>83</v>
      </c>
      <c r="B65" s="8" t="str">
        <f>VLOOKUP(A65,'Sets data'!$A$3:$C$9991,3,FALSE)</f>
        <v>Elf Bane</v>
      </c>
      <c r="C65" s="8" t="str">
        <f>VLOOKUP(A65,'Sets data'!$A$3:$C$9991,2,FALSE)</f>
        <v>Elfenfluch</v>
      </c>
    </row>
    <row r="66" spans="1:3" x14ac:dyDescent="0.25">
      <c r="A66" s="5">
        <v>84</v>
      </c>
      <c r="B66" s="8" t="str">
        <f>VLOOKUP(A66,'Sets data'!$A$3:$C$9991,3,FALSE)</f>
        <v>Orgnum's Scales</v>
      </c>
      <c r="C66" s="8" t="str">
        <f>VLOOKUP(A66,'Sets data'!$A$3:$C$9991,2,FALSE)</f>
        <v>Orgnums Schuppen</v>
      </c>
    </row>
    <row r="67" spans="1:3" x14ac:dyDescent="0.25">
      <c r="A67" s="12">
        <v>85</v>
      </c>
      <c r="B67" s="8" t="str">
        <f>VLOOKUP(A67,'Sets data'!$A$3:$C$9991,3,FALSE)</f>
        <v>Almalexia's Mercy</v>
      </c>
      <c r="C67" s="8" t="str">
        <f>VLOOKUP(A67,'Sets data'!$A$3:$C$9991,2,FALSE)</f>
        <v>Almalexias Gnade</v>
      </c>
    </row>
    <row r="68" spans="1:3" x14ac:dyDescent="0.25">
      <c r="A68" s="12">
        <v>86</v>
      </c>
      <c r="B68" s="8" t="str">
        <f>VLOOKUP(A68,'Sets data'!$A$3:$C$9991,3,FALSE)</f>
        <v>Queen's Elegance</v>
      </c>
      <c r="C68" s="8" t="str">
        <f>VLOOKUP(A68,'Sets data'!$A$3:$C$9991,2,FALSE)</f>
        <v>Eleganz der Königin</v>
      </c>
    </row>
    <row r="69" spans="1:3" x14ac:dyDescent="0.25">
      <c r="A69" s="5">
        <v>87</v>
      </c>
      <c r="B69" s="8" t="str">
        <f>VLOOKUP(A69,'Sets data'!$A$3:$C$9991,3,FALSE)</f>
        <v>Eyes of Mara</v>
      </c>
      <c r="C69" s="8" t="str">
        <f>VLOOKUP(A69,'Sets data'!$A$3:$C$9991,2,FALSE)</f>
        <v>Augen von Mara</v>
      </c>
    </row>
    <row r="70" spans="1:3" x14ac:dyDescent="0.25">
      <c r="A70" s="12">
        <v>88</v>
      </c>
      <c r="B70" s="8" t="str">
        <f>VLOOKUP(A70,'Sets data'!$A$3:$C$9991,3,FALSE)</f>
        <v>Robes of Destruction Mastery</v>
      </c>
      <c r="C70" s="8" t="str">
        <f>VLOOKUP(A70,'Sets data'!$A$3:$C$9991,2,FALSE)</f>
        <v>Roben der Zerstörungsbeherrschung</v>
      </c>
    </row>
    <row r="71" spans="1:3" x14ac:dyDescent="0.25">
      <c r="A71" s="12">
        <v>89</v>
      </c>
      <c r="B71" s="8" t="str">
        <f>VLOOKUP(A71,'Sets data'!$A$3:$C$9991,3,FALSE)</f>
        <v>Sentry</v>
      </c>
      <c r="C71" s="8" t="str">
        <f>VLOOKUP(A71,'Sets data'!$A$3:$C$9991,2,FALSE)</f>
        <v>Wachposten</v>
      </c>
    </row>
    <row r="72" spans="1:3" x14ac:dyDescent="0.25">
      <c r="A72" s="12">
        <v>90</v>
      </c>
      <c r="B72" s="8" t="str">
        <f>VLOOKUP(A72,'Sets data'!$A$3:$C$9991,3,FALSE)</f>
        <v>Senche's Bite</v>
      </c>
      <c r="C72" s="8" t="str">
        <f>VLOOKUP(A72,'Sets data'!$A$3:$C$9991,2,FALSE)</f>
        <v>Biss des Senche</v>
      </c>
    </row>
    <row r="73" spans="1:3" x14ac:dyDescent="0.25">
      <c r="A73" s="12">
        <v>91</v>
      </c>
      <c r="B73" s="8" t="str">
        <f>VLOOKUP(A73,'Sets data'!$A$3:$C$9991,3,FALSE)</f>
        <v>Oblivion's Edge</v>
      </c>
      <c r="C73" s="8" t="str">
        <f>VLOOKUP(A73,'Sets data'!$A$3:$C$9991,2,FALSE)</f>
        <v>Vorteil des Vergessens</v>
      </c>
    </row>
    <row r="74" spans="1:3" x14ac:dyDescent="0.25">
      <c r="A74" s="5">
        <v>92</v>
      </c>
      <c r="B74" s="8" t="str">
        <f>VLOOKUP(A74,'Sets data'!$A$3:$C$9991,3,FALSE)</f>
        <v>Kagrenac's Hope</v>
      </c>
      <c r="C74" s="8" t="str">
        <f>VLOOKUP(A74,'Sets data'!$A$3:$C$9991,2,FALSE)</f>
        <v>Kagrenacs Hoffnung</v>
      </c>
    </row>
    <row r="75" spans="1:3" x14ac:dyDescent="0.25">
      <c r="A75" s="12">
        <v>93</v>
      </c>
      <c r="B75" s="8" t="str">
        <f>VLOOKUP(A75,'Sets data'!$A$3:$C$9991,3,FALSE)</f>
        <v>Storm Knight's Plate</v>
      </c>
      <c r="C75" s="8" t="str">
        <f>VLOOKUP(A75,'Sets data'!$A$3:$C$9991,2,FALSE)</f>
        <v>Wut des Sturmritters</v>
      </c>
    </row>
    <row r="76" spans="1:3" x14ac:dyDescent="0.25">
      <c r="A76" s="12">
        <v>94</v>
      </c>
      <c r="B76" s="8" t="str">
        <f>VLOOKUP(A76,'Sets data'!$A$3:$C$9991,3,FALSE)</f>
        <v>Meridia's Blessed Armor</v>
      </c>
      <c r="C76" s="8" t="str">
        <f>VLOOKUP(A76,'Sets data'!$A$3:$C$9991,2,FALSE)</f>
        <v>Meridias gesegnete Rüstung</v>
      </c>
    </row>
    <row r="77" spans="1:3" x14ac:dyDescent="0.25">
      <c r="A77" s="5">
        <v>95</v>
      </c>
      <c r="B77" s="8" t="str">
        <f>VLOOKUP(A77,'Sets data'!$A$3:$C$9991,3,FALSE)</f>
        <v>Shalidor's Curse</v>
      </c>
      <c r="C77" s="8" t="str">
        <f>VLOOKUP(A77,'Sets data'!$A$3:$C$9991,2,FALSE)</f>
        <v>Shalidors Fluch</v>
      </c>
    </row>
    <row r="78" spans="1:3" x14ac:dyDescent="0.25">
      <c r="A78" s="12">
        <v>96</v>
      </c>
      <c r="B78" s="8" t="str">
        <f>VLOOKUP(A78,'Sets data'!$A$3:$C$9991,3,FALSE)</f>
        <v>Armor of Truth</v>
      </c>
      <c r="C78" s="8" t="str">
        <f>VLOOKUP(A78,'Sets data'!$A$3:$C$9991,2,FALSE)</f>
        <v>Rüstung der Wahrheit</v>
      </c>
    </row>
    <row r="79" spans="1:3" x14ac:dyDescent="0.25">
      <c r="A79" s="12">
        <v>97</v>
      </c>
      <c r="B79" s="8" t="str">
        <f>VLOOKUP(A79,'Sets data'!$A$3:$C$9991,3,FALSE)</f>
        <v>The Arch-Mage</v>
      </c>
      <c r="C79" s="8" t="str">
        <f>VLOOKUP(A79,'Sets data'!$A$3:$C$9991,2,FALSE)</f>
        <v>Erzmagier</v>
      </c>
    </row>
    <row r="80" spans="1:3" x14ac:dyDescent="0.25">
      <c r="A80" s="12">
        <v>98</v>
      </c>
      <c r="B80" s="8" t="str">
        <f>VLOOKUP(A80,'Sets data'!$A$3:$C$9991,3,FALSE)</f>
        <v>Necropotence</v>
      </c>
      <c r="C80" s="8" t="str">
        <f>VLOOKUP(A80,'Sets data'!$A$3:$C$9991,2,FALSE)</f>
        <v>Nekropotenz</v>
      </c>
    </row>
    <row r="81" spans="1:3" x14ac:dyDescent="0.25">
      <c r="A81" s="12">
        <v>99</v>
      </c>
      <c r="B81" s="8" t="str">
        <f>VLOOKUP(A81,'Sets data'!$A$3:$C$9991,3,FALSE)</f>
        <v>Salvation</v>
      </c>
      <c r="C81" s="8" t="str">
        <f>VLOOKUP(A81,'Sets data'!$A$3:$C$9991,2,FALSE)</f>
        <v>Erlösung</v>
      </c>
    </row>
    <row r="82" spans="1:3" x14ac:dyDescent="0.25">
      <c r="A82" s="12">
        <v>100</v>
      </c>
      <c r="B82" s="8" t="str">
        <f>VLOOKUP(A82,'Sets data'!$A$3:$C$9991,3,FALSE)</f>
        <v>Hawk's Eye</v>
      </c>
      <c r="C82" s="8" t="str">
        <f>VLOOKUP(A82,'Sets data'!$A$3:$C$9991,2,FALSE)</f>
        <v>Falkenauge</v>
      </c>
    </row>
    <row r="83" spans="1:3" x14ac:dyDescent="0.25">
      <c r="A83" s="12">
        <v>101</v>
      </c>
      <c r="B83" s="8" t="str">
        <f>VLOOKUP(A83,'Sets data'!$A$3:$C$9991,3,FALSE)</f>
        <v>Affliction</v>
      </c>
      <c r="C83" s="8" t="str">
        <f>VLOOKUP(A83,'Sets data'!$A$3:$C$9991,2,FALSE)</f>
        <v>Elend</v>
      </c>
    </row>
    <row r="84" spans="1:3" x14ac:dyDescent="0.25">
      <c r="A84" s="12">
        <v>102</v>
      </c>
      <c r="B84" s="8" t="str">
        <f>VLOOKUP(A84,'Sets data'!$A$3:$C$9991,3,FALSE)</f>
        <v>Duneripper's Scales</v>
      </c>
      <c r="C84" s="8" t="str">
        <f>VLOOKUP(A84,'Sets data'!$A$3:$C$9991,2,FALSE)</f>
        <v>Schuppen des Dünenbrechers</v>
      </c>
    </row>
    <row r="85" spans="1:3" x14ac:dyDescent="0.25">
      <c r="A85" s="12">
        <v>103</v>
      </c>
      <c r="B85" s="8" t="str">
        <f>VLOOKUP(A85,'Sets data'!$A$3:$C$9991,3,FALSE)</f>
        <v>Magicka Furnace</v>
      </c>
      <c r="C85" s="8" t="str">
        <f>VLOOKUP(A85,'Sets data'!$A$3:$C$9991,2,FALSE)</f>
        <v>Magickaschmiede</v>
      </c>
    </row>
    <row r="86" spans="1:3" x14ac:dyDescent="0.25">
      <c r="A86" s="12">
        <v>104</v>
      </c>
      <c r="B86" s="8" t="str">
        <f>VLOOKUP(A86,'Sets data'!$A$3:$C$9991,3,FALSE)</f>
        <v>Curse Eater</v>
      </c>
      <c r="C86" s="8" t="str">
        <f>VLOOKUP(A86,'Sets data'!$A$3:$C$9991,2,FALSE)</f>
        <v>Fluchfresser</v>
      </c>
    </row>
    <row r="87" spans="1:3" x14ac:dyDescent="0.25">
      <c r="A87" s="12">
        <v>105</v>
      </c>
      <c r="B87" s="8" t="str">
        <f>VLOOKUP(A87,'Sets data'!$A$3:$C$9991,3,FALSE)</f>
        <v>Twin Sisters</v>
      </c>
      <c r="C87" s="8" t="str">
        <f>VLOOKUP(A87,'Sets data'!$A$3:$C$9991,2,FALSE)</f>
        <v>Zwillingsschwestern</v>
      </c>
    </row>
    <row r="88" spans="1:3" x14ac:dyDescent="0.25">
      <c r="A88" s="12">
        <v>106</v>
      </c>
      <c r="B88" s="8" t="str">
        <f>VLOOKUP(A88,'Sets data'!$A$3:$C$9991,3,FALSE)</f>
        <v>Wilderqueen's Arch</v>
      </c>
      <c r="C88" s="8" t="str">
        <f>VLOOKUP(A88,'Sets data'!$A$3:$C$9991,2,FALSE)</f>
        <v>Bogen der Wildkönigin</v>
      </c>
    </row>
    <row r="89" spans="1:3" x14ac:dyDescent="0.25">
      <c r="A89" s="12">
        <v>107</v>
      </c>
      <c r="B89" s="8" t="str">
        <f>VLOOKUP(A89,'Sets data'!$A$3:$C$9991,3,FALSE)</f>
        <v>Wyrd Tree's Blessing</v>
      </c>
      <c r="C89" s="8" t="str">
        <f>VLOOKUP(A89,'Sets data'!$A$3:$C$9991,2,FALSE)</f>
        <v>Segen des Wyrdbaums</v>
      </c>
    </row>
    <row r="90" spans="1:3" x14ac:dyDescent="0.25">
      <c r="A90" s="12">
        <v>108</v>
      </c>
      <c r="B90" s="8" t="str">
        <f>VLOOKUP(A90,'Sets data'!$A$3:$C$9991,3,FALSE)</f>
        <v>Ravager</v>
      </c>
      <c r="C90" s="8" t="str">
        <f>VLOOKUP(A90,'Sets data'!$A$3:$C$9991,2,FALSE)</f>
        <v>Verwüster</v>
      </c>
    </row>
    <row r="91" spans="1:3" x14ac:dyDescent="0.25">
      <c r="A91" s="12">
        <v>109</v>
      </c>
      <c r="B91" s="8" t="str">
        <f>VLOOKUP(A91,'Sets data'!$A$3:$C$9991,3,FALSE)</f>
        <v>Light of Cyrodiil</v>
      </c>
      <c r="C91" s="8" t="str">
        <f>VLOOKUP(A91,'Sets data'!$A$3:$C$9991,2,FALSE)</f>
        <v>Licht von Cyrodiil</v>
      </c>
    </row>
    <row r="92" spans="1:3" x14ac:dyDescent="0.25">
      <c r="A92" s="12">
        <v>110</v>
      </c>
      <c r="B92" s="8" t="str">
        <f>VLOOKUP(A92,'Sets data'!$A$3:$C$9991,3,FALSE)</f>
        <v>Sanctuary</v>
      </c>
      <c r="C92" s="8" t="str">
        <f>VLOOKUP(A92,'Sets data'!$A$3:$C$9991,2,FALSE)</f>
        <v>Heiligtum</v>
      </c>
    </row>
    <row r="93" spans="1:3" x14ac:dyDescent="0.25">
      <c r="A93" s="12">
        <v>111</v>
      </c>
      <c r="B93" s="8" t="str">
        <f>VLOOKUP(A93,'Sets data'!$A$3:$C$9991,3,FALSE)</f>
        <v>Ward of Cyrodiil</v>
      </c>
      <c r="C93" s="8" t="str">
        <f>VLOOKUP(A93,'Sets data'!$A$3:$C$9991,2,FALSE)</f>
        <v>Schutz von Cyrodiil</v>
      </c>
    </row>
    <row r="94" spans="1:3" x14ac:dyDescent="0.25">
      <c r="A94" s="12">
        <v>112</v>
      </c>
      <c r="B94" s="8" t="str">
        <f>VLOOKUP(A94,'Sets data'!$A$3:$C$9991,3,FALSE)</f>
        <v>Night Terror</v>
      </c>
      <c r="C94" s="8" t="str">
        <f>VLOOKUP(A94,'Sets data'!$A$3:$C$9991,2,FALSE)</f>
        <v>Nachtschrecken</v>
      </c>
    </row>
    <row r="95" spans="1:3" x14ac:dyDescent="0.25">
      <c r="A95" s="12">
        <v>113</v>
      </c>
      <c r="B95" s="8" t="str">
        <f>VLOOKUP(A95,'Sets data'!$A$3:$C$9991,3,FALSE)</f>
        <v>Crest of Cyrodiil</v>
      </c>
      <c r="C95" s="8" t="str">
        <f>VLOOKUP(A95,'Sets data'!$A$3:$C$9991,2,FALSE)</f>
        <v>Wappen von Cyrodiil</v>
      </c>
    </row>
    <row r="96" spans="1:3" x14ac:dyDescent="0.25">
      <c r="A96" s="12">
        <v>114</v>
      </c>
      <c r="B96" s="8" t="str">
        <f>VLOOKUP(A96,'Sets data'!$A$3:$C$9991,3,FALSE)</f>
        <v>Soulshine</v>
      </c>
      <c r="C96" s="8" t="str">
        <f>VLOOKUP(A96,'Sets data'!$A$3:$C$9991,2,FALSE)</f>
        <v>Seelenschein</v>
      </c>
    </row>
    <row r="97" spans="1:3" x14ac:dyDescent="0.25">
      <c r="A97" s="12">
        <v>116</v>
      </c>
      <c r="B97" s="8" t="str">
        <f>VLOOKUP(A97,'Sets data'!$A$3:$C$9991,3,FALSE)</f>
        <v>The Destruction Suite</v>
      </c>
      <c r="C97" s="8" t="str">
        <f>VLOOKUP(A97,'Sets data'!$A$3:$C$9991,2,FALSE)</f>
        <v>Garnitur der Zerstörung</v>
      </c>
    </row>
    <row r="98" spans="1:3" x14ac:dyDescent="0.25">
      <c r="A98" s="12">
        <v>117</v>
      </c>
      <c r="B98" s="8" t="str">
        <f>VLOOKUP(A98,'Sets data'!$A$3:$C$9991,3,FALSE)</f>
        <v>Relics of the Physician, Ansur</v>
      </c>
      <c r="C98" s="8" t="str">
        <f>VLOOKUP(A98,'Sets data'!$A$3:$C$9991,2,FALSE)</f>
        <v>Relikte des Mediziners Ansur</v>
      </c>
    </row>
    <row r="99" spans="1:3" x14ac:dyDescent="0.25">
      <c r="A99" s="12">
        <v>118</v>
      </c>
      <c r="B99" s="8" t="str">
        <f>VLOOKUP(A99,'Sets data'!$A$3:$C$9991,3,FALSE)</f>
        <v>Treasures of the Earthforge</v>
      </c>
      <c r="C99" s="8" t="str">
        <f>VLOOKUP(A99,'Sets data'!$A$3:$C$9991,2,FALSE)</f>
        <v>Schätze der Erdenschmiede</v>
      </c>
    </row>
    <row r="100" spans="1:3" x14ac:dyDescent="0.25">
      <c r="A100" s="12">
        <v>119</v>
      </c>
      <c r="B100" s="8" t="str">
        <f>VLOOKUP(A100,'Sets data'!$A$3:$C$9991,3,FALSE)</f>
        <v>Relics of the Rebellion</v>
      </c>
      <c r="C100" s="8" t="str">
        <f>VLOOKUP(A100,'Sets data'!$A$3:$C$9991,2,FALSE)</f>
        <v>Relikte der Rebellion</v>
      </c>
    </row>
    <row r="101" spans="1:3" x14ac:dyDescent="0.25">
      <c r="A101" s="12">
        <v>120</v>
      </c>
      <c r="B101" s="8" t="str">
        <f>VLOOKUP(A101,'Sets data'!$A$3:$C$9991,3,FALSE)</f>
        <v>Arms of Infernace</v>
      </c>
      <c r="C101" s="8" t="str">
        <f>VLOOKUP(A101,'Sets data'!$A$3:$C$9991,2,FALSE)</f>
        <v>Waffen Infernals</v>
      </c>
    </row>
    <row r="102" spans="1:3" x14ac:dyDescent="0.25">
      <c r="A102" s="12">
        <v>121</v>
      </c>
      <c r="B102" s="8" t="str">
        <f>VLOOKUP(A102,'Sets data'!$A$3:$C$9991,3,FALSE)</f>
        <v>Arms of the Ancestors</v>
      </c>
      <c r="C102" s="8" t="str">
        <f>VLOOKUP(A102,'Sets data'!$A$3:$C$9991,2,FALSE)</f>
        <v>Waffen der Ahnen</v>
      </c>
    </row>
    <row r="103" spans="1:3" x14ac:dyDescent="0.25">
      <c r="A103" s="12">
        <v>122</v>
      </c>
      <c r="B103" s="8" t="str">
        <f>VLOOKUP(A103,'Sets data'!$A$3:$C$9991,3,FALSE)</f>
        <v>Ebon Armory</v>
      </c>
      <c r="C103" s="8" t="str">
        <f>VLOOKUP(A103,'Sets data'!$A$3:$C$9991,2,FALSE)</f>
        <v>Ebenerzarsenal</v>
      </c>
    </row>
    <row r="104" spans="1:3" x14ac:dyDescent="0.25">
      <c r="A104" s="12">
        <v>123</v>
      </c>
      <c r="B104" s="8" t="str">
        <f>VLOOKUP(A104,'Sets data'!$A$3:$C$9991,3,FALSE)</f>
        <v>Hircine's Veneer</v>
      </c>
      <c r="C104" s="8" t="str">
        <f>VLOOKUP(A104,'Sets data'!$A$3:$C$9991,2,FALSE)</f>
        <v>Hircines Schein</v>
      </c>
    </row>
    <row r="105" spans="1:3" x14ac:dyDescent="0.25">
      <c r="A105" s="12">
        <v>124</v>
      </c>
      <c r="B105" s="8" t="str">
        <f>VLOOKUP(A105,'Sets data'!$A$3:$C$9991,3,FALSE)</f>
        <v>The Worm's Raiment</v>
      </c>
      <c r="C105" s="8" t="str">
        <f>VLOOKUP(A105,'Sets data'!$A$3:$C$9991,2,FALSE)</f>
        <v>Garderobe des Wurms</v>
      </c>
    </row>
    <row r="106" spans="1:3" x14ac:dyDescent="0.25">
      <c r="A106" s="12">
        <v>125</v>
      </c>
      <c r="B106" s="8" t="str">
        <f>VLOOKUP(A106,'Sets data'!$A$3:$C$9991,3,FALSE)</f>
        <v>Wrath of the Imperium</v>
      </c>
      <c r="C106" s="8" t="str">
        <f>VLOOKUP(A106,'Sets data'!$A$3:$C$9991,2,FALSE)</f>
        <v>Zorn des Kaiserreichs</v>
      </c>
    </row>
    <row r="107" spans="1:3" x14ac:dyDescent="0.25">
      <c r="A107" s="12">
        <v>126</v>
      </c>
      <c r="B107" s="8" t="str">
        <f>VLOOKUP(A107,'Sets data'!$A$3:$C$9991,3,FALSE)</f>
        <v>Grace of the Ancients</v>
      </c>
      <c r="C107" s="8" t="str">
        <f>VLOOKUP(A107,'Sets data'!$A$3:$C$9991,2,FALSE)</f>
        <v>Anmut der Uralten</v>
      </c>
    </row>
    <row r="108" spans="1:3" x14ac:dyDescent="0.25">
      <c r="A108" s="12">
        <v>127</v>
      </c>
      <c r="B108" s="8" t="str">
        <f>VLOOKUP(A108,'Sets data'!$A$3:$C$9991,3,FALSE)</f>
        <v>Deadly Strike</v>
      </c>
      <c r="C108" s="8" t="str">
        <f>VLOOKUP(A108,'Sets data'!$A$3:$C$9991,2,FALSE)</f>
        <v>Tödlicher Stoß</v>
      </c>
    </row>
    <row r="109" spans="1:3" x14ac:dyDescent="0.25">
      <c r="A109" s="12">
        <v>128</v>
      </c>
      <c r="B109" s="8" t="str">
        <f>VLOOKUP(A109,'Sets data'!$A$3:$C$9991,3,FALSE)</f>
        <v>Blessing of the Potentates</v>
      </c>
      <c r="C109" s="8" t="str">
        <f>VLOOKUP(A109,'Sets data'!$A$3:$C$9991,2,FALSE)</f>
        <v>Segen des Potentaten</v>
      </c>
    </row>
    <row r="110" spans="1:3" x14ac:dyDescent="0.25">
      <c r="A110" s="12">
        <v>129</v>
      </c>
      <c r="B110" s="8" t="str">
        <f>VLOOKUP(A110,'Sets data'!$A$3:$C$9991,3,FALSE)</f>
        <v>Vengeance Leech</v>
      </c>
      <c r="C110" s="8" t="str">
        <f>VLOOKUP(A110,'Sets data'!$A$3:$C$9991,2,FALSE)</f>
        <v>Saugende Vergeltung</v>
      </c>
    </row>
    <row r="111" spans="1:3" x14ac:dyDescent="0.25">
      <c r="A111" s="12">
        <v>130</v>
      </c>
      <c r="B111" s="8" t="str">
        <f>VLOOKUP(A111,'Sets data'!$A$3:$C$9991,3,FALSE)</f>
        <v>Eagle Eye</v>
      </c>
      <c r="C111" s="8" t="str">
        <f>VLOOKUP(A111,'Sets data'!$A$3:$C$9991,2,FALSE)</f>
        <v>Adlerauge</v>
      </c>
    </row>
    <row r="112" spans="1:3" x14ac:dyDescent="0.25">
      <c r="A112" s="12">
        <v>131</v>
      </c>
      <c r="B112" s="8" t="str">
        <f>VLOOKUP(A112,'Sets data'!$A$3:$C$9991,3,FALSE)</f>
        <v>Bastion of the Heartland</v>
      </c>
      <c r="C112" s="8" t="str">
        <f>VLOOKUP(A112,'Sets data'!$A$3:$C$9991,2,FALSE)</f>
        <v>Bastion des Herzlandes</v>
      </c>
    </row>
    <row r="113" spans="1:3" x14ac:dyDescent="0.25">
      <c r="A113" s="12">
        <v>132</v>
      </c>
      <c r="B113" s="8" t="str">
        <f>VLOOKUP(A113,'Sets data'!$A$3:$C$9991,3,FALSE)</f>
        <v>Shield of the Valiant</v>
      </c>
      <c r="C113" s="8" t="str">
        <f>VLOOKUP(A113,'Sets data'!$A$3:$C$9991,2,FALSE)</f>
        <v>Schild des Tapferen</v>
      </c>
    </row>
    <row r="114" spans="1:3" x14ac:dyDescent="0.25">
      <c r="A114" s="12">
        <v>133</v>
      </c>
      <c r="B114" s="8" t="str">
        <f>VLOOKUP(A114,'Sets data'!$A$3:$C$9991,3,FALSE)</f>
        <v>Buffer of the Swift</v>
      </c>
      <c r="C114" s="8" t="str">
        <f>VLOOKUP(A114,'Sets data'!$A$3:$C$9991,2,FALSE)</f>
        <v>Dämpfer des Geschwinden</v>
      </c>
    </row>
    <row r="115" spans="1:3" x14ac:dyDescent="0.25">
      <c r="A115" s="12">
        <v>134</v>
      </c>
      <c r="B115" s="8" t="str">
        <f>VLOOKUP(A115,'Sets data'!$A$3:$C$9991,3,FALSE)</f>
        <v>Shroud of the Lich</v>
      </c>
      <c r="C115" s="8" t="str">
        <f>VLOOKUP(A115,'Sets data'!$A$3:$C$9991,2,FALSE)</f>
        <v>Tuch des Lich</v>
      </c>
    </row>
    <row r="116" spans="1:3" x14ac:dyDescent="0.25">
      <c r="A116" s="12">
        <v>135</v>
      </c>
      <c r="B116" s="8" t="str">
        <f>VLOOKUP(A116,'Sets data'!$A$3:$C$9991,3,FALSE)</f>
        <v>Draugr's Heritage</v>
      </c>
      <c r="C116" s="8" t="str">
        <f>VLOOKUP(A116,'Sets data'!$A$3:$C$9991,2,FALSE)</f>
        <v>Erbe des Draugrs</v>
      </c>
    </row>
    <row r="117" spans="1:3" x14ac:dyDescent="0.25">
      <c r="A117" s="12">
        <v>136</v>
      </c>
      <c r="B117" s="8" t="str">
        <f>VLOOKUP(A117,'Sets data'!$A$3:$C$9991,3,FALSE)</f>
        <v>Immortal Warrior</v>
      </c>
      <c r="C117" s="8" t="str">
        <f>VLOOKUP(A117,'Sets data'!$A$3:$C$9991,2,FALSE)</f>
        <v>Unsterblicher Krieger</v>
      </c>
    </row>
    <row r="118" spans="1:3" x14ac:dyDescent="0.25">
      <c r="A118" s="12">
        <v>137</v>
      </c>
      <c r="B118" s="8" t="str">
        <f>VLOOKUP(A118,'Sets data'!$A$3:$C$9991,3,FALSE)</f>
        <v>Berserking Warrior</v>
      </c>
      <c r="C118" s="8" t="str">
        <f>VLOOKUP(A118,'Sets data'!$A$3:$C$9991,2,FALSE)</f>
        <v>Tobender Krieger</v>
      </c>
    </row>
    <row r="119" spans="1:3" x14ac:dyDescent="0.25">
      <c r="A119" s="12">
        <v>138</v>
      </c>
      <c r="B119" s="8" t="str">
        <f>VLOOKUP(A119,'Sets data'!$A$3:$C$9991,3,FALSE)</f>
        <v>Defending Warrior</v>
      </c>
      <c r="C119" s="8" t="str">
        <f>VLOOKUP(A119,'Sets data'!$A$3:$C$9991,2,FALSE)</f>
        <v>Verteidigender Krieger</v>
      </c>
    </row>
    <row r="120" spans="1:3" x14ac:dyDescent="0.25">
      <c r="A120" s="12">
        <v>139</v>
      </c>
      <c r="B120" s="8" t="str">
        <f>VLOOKUP(A120,'Sets data'!$A$3:$C$9991,3,FALSE)</f>
        <v>Wise Mage</v>
      </c>
      <c r="C120" s="8" t="str">
        <f>VLOOKUP(A120,'Sets data'!$A$3:$C$9991,2,FALSE)</f>
        <v>Weiser Magier</v>
      </c>
    </row>
    <row r="121" spans="1:3" x14ac:dyDescent="0.25">
      <c r="A121" s="12">
        <v>140</v>
      </c>
      <c r="B121" s="8" t="str">
        <f>VLOOKUP(A121,'Sets data'!$A$3:$C$9991,3,FALSE)</f>
        <v>Destructive Mage</v>
      </c>
      <c r="C121" s="8" t="str">
        <f>VLOOKUP(A121,'Sets data'!$A$3:$C$9991,2,FALSE)</f>
        <v>Zerstörerischer Magier</v>
      </c>
    </row>
    <row r="122" spans="1:3" x14ac:dyDescent="0.25">
      <c r="A122" s="12">
        <v>141</v>
      </c>
      <c r="B122" s="8" t="str">
        <f>VLOOKUP(A122,'Sets data'!$A$3:$C$9991,3,FALSE)</f>
        <v>Healing Mage</v>
      </c>
      <c r="C122" s="8" t="str">
        <f>VLOOKUP(A122,'Sets data'!$A$3:$C$9991,2,FALSE)</f>
        <v>Heilender Magier</v>
      </c>
    </row>
    <row r="123" spans="1:3" x14ac:dyDescent="0.25">
      <c r="A123" s="12">
        <v>142</v>
      </c>
      <c r="B123" s="8" t="str">
        <f>VLOOKUP(A123,'Sets data'!$A$3:$C$9991,3,FALSE)</f>
        <v>Quick Serpent</v>
      </c>
      <c r="C123" s="8" t="str">
        <f>VLOOKUP(A123,'Sets data'!$A$3:$C$9991,2,FALSE)</f>
        <v>Flinke Schlange</v>
      </c>
    </row>
    <row r="124" spans="1:3" x14ac:dyDescent="0.25">
      <c r="A124" s="12">
        <v>143</v>
      </c>
      <c r="B124" s="8" t="str">
        <f>VLOOKUP(A124,'Sets data'!$A$3:$C$9991,3,FALSE)</f>
        <v>Poisonous Serpent</v>
      </c>
      <c r="C124" s="8" t="str">
        <f>VLOOKUP(A124,'Sets data'!$A$3:$C$9991,2,FALSE)</f>
        <v>Giftschlange</v>
      </c>
    </row>
    <row r="125" spans="1:3" x14ac:dyDescent="0.25">
      <c r="A125" s="12">
        <v>144</v>
      </c>
      <c r="B125" s="8" t="str">
        <f>VLOOKUP(A125,'Sets data'!$A$3:$C$9991,3,FALSE)</f>
        <v>Twice-Fanged Serpent</v>
      </c>
      <c r="C125" s="8" t="str">
        <f>VLOOKUP(A125,'Sets data'!$A$3:$C$9991,2,FALSE)</f>
        <v>Doppelzüngige Schlange</v>
      </c>
    </row>
    <row r="126" spans="1:3" x14ac:dyDescent="0.25">
      <c r="A126" s="12">
        <v>145</v>
      </c>
      <c r="B126" s="8" t="str">
        <f>VLOOKUP(A126,'Sets data'!$A$3:$C$9991,3,FALSE)</f>
        <v>Way of Fire</v>
      </c>
      <c r="C126" s="8" t="str">
        <f>VLOOKUP(A126,'Sets data'!$A$3:$C$9991,2,FALSE)</f>
        <v>Weg des Feuers</v>
      </c>
    </row>
    <row r="127" spans="1:3" x14ac:dyDescent="0.25">
      <c r="A127" s="12">
        <v>146</v>
      </c>
      <c r="B127" s="8" t="str">
        <f>VLOOKUP(A127,'Sets data'!$A$3:$C$9991,3,FALSE)</f>
        <v>Way of Air</v>
      </c>
      <c r="C127" s="8" t="str">
        <f>VLOOKUP(A127,'Sets data'!$A$3:$C$9991,2,FALSE)</f>
        <v>Weg der Luft</v>
      </c>
    </row>
    <row r="128" spans="1:3" x14ac:dyDescent="0.25">
      <c r="A128" s="12">
        <v>147</v>
      </c>
      <c r="B128" s="8" t="str">
        <f>VLOOKUP(A128,'Sets data'!$A$3:$C$9991,3,FALSE)</f>
        <v>Way of Martial Knowledge</v>
      </c>
      <c r="C128" s="8" t="str">
        <f>VLOOKUP(A128,'Sets data'!$A$3:$C$9991,2,FALSE)</f>
        <v>Weg der Kampfkunst</v>
      </c>
    </row>
    <row r="129" spans="1:3" x14ac:dyDescent="0.25">
      <c r="A129" s="5">
        <v>148</v>
      </c>
      <c r="B129" s="8" t="str">
        <f>VLOOKUP(A129,'Sets data'!$A$3:$C$9991,3,FALSE)</f>
        <v>Way of the Arena</v>
      </c>
      <c r="C129" s="8" t="str">
        <f>VLOOKUP(A129,'Sets data'!$A$3:$C$9991,2,FALSE)</f>
        <v>Weg der Arena</v>
      </c>
    </row>
    <row r="130" spans="1:3" x14ac:dyDescent="0.25">
      <c r="A130" s="12">
        <v>155</v>
      </c>
      <c r="B130" s="8" t="str">
        <f>VLOOKUP(A130,'Sets data'!$A$3:$C$9991,3,FALSE)</f>
        <v>Undaunted Bastion</v>
      </c>
      <c r="C130" s="8" t="str">
        <f>VLOOKUP(A130,'Sets data'!$A$3:$C$9991,2,FALSE)</f>
        <v>Unerschrockenen-Bastion</v>
      </c>
    </row>
    <row r="131" spans="1:3" x14ac:dyDescent="0.25">
      <c r="A131" s="12">
        <v>156</v>
      </c>
      <c r="B131" s="8" t="str">
        <f>VLOOKUP(A131,'Sets data'!$A$3:$C$9991,3,FALSE)</f>
        <v>Undaunted Infiltrator</v>
      </c>
      <c r="C131" s="8" t="str">
        <f>VLOOKUP(A131,'Sets data'!$A$3:$C$9991,2,FALSE)</f>
        <v>Unerschrockener Infiltrator</v>
      </c>
    </row>
    <row r="132" spans="1:3" x14ac:dyDescent="0.25">
      <c r="A132" s="12">
        <v>157</v>
      </c>
      <c r="B132" s="8" t="str">
        <f>VLOOKUP(A132,'Sets data'!$A$3:$C$9991,3,FALSE)</f>
        <v>Undaunted Unweaver</v>
      </c>
      <c r="C132" s="8" t="str">
        <f>VLOOKUP(A132,'Sets data'!$A$3:$C$9991,2,FALSE)</f>
        <v>Unerschrockener Entflechter</v>
      </c>
    </row>
    <row r="133" spans="1:3" x14ac:dyDescent="0.25">
      <c r="A133" s="12">
        <v>158</v>
      </c>
      <c r="B133" s="8" t="str">
        <f>VLOOKUP(A133,'Sets data'!$A$3:$C$9991,3,FALSE)</f>
        <v>Embershield</v>
      </c>
      <c r="C133" s="8" t="str">
        <f>VLOOKUP(A133,'Sets data'!$A$3:$C$9991,2,FALSE)</f>
        <v>Glutschild</v>
      </c>
    </row>
    <row r="134" spans="1:3" x14ac:dyDescent="0.25">
      <c r="A134" s="12">
        <v>159</v>
      </c>
      <c r="B134" s="8" t="str">
        <f>VLOOKUP(A134,'Sets data'!$A$3:$C$9991,3,FALSE)</f>
        <v>Sunderflame</v>
      </c>
      <c r="C134" s="8" t="str">
        <f>VLOOKUP(A134,'Sets data'!$A$3:$C$9991,2,FALSE)</f>
        <v>Trennflamme</v>
      </c>
    </row>
    <row r="135" spans="1:3" x14ac:dyDescent="0.25">
      <c r="A135" s="12">
        <v>160</v>
      </c>
      <c r="B135" s="8" t="str">
        <f>VLOOKUP(A135,'Sets data'!$A$3:$C$9991,3,FALSE)</f>
        <v>Burning Spellweave</v>
      </c>
      <c r="C135" s="8" t="str">
        <f>VLOOKUP(A135,'Sets data'!$A$3:$C$9991,2,FALSE)</f>
        <v>Branntzauberweber</v>
      </c>
    </row>
    <row r="136" spans="1:3" x14ac:dyDescent="0.25">
      <c r="A136" s="5">
        <v>161</v>
      </c>
      <c r="B136" s="8" t="str">
        <f>VLOOKUP(A136,'Sets data'!$A$3:$C$9991,3,FALSE)</f>
        <v>Twice-Born Star</v>
      </c>
      <c r="C136" s="8" t="str">
        <f>VLOOKUP(A136,'Sets data'!$A$3:$C$9991,2,FALSE)</f>
        <v>Doppelstern</v>
      </c>
    </row>
    <row r="137" spans="1:3" x14ac:dyDescent="0.25">
      <c r="A137" s="5">
        <v>162</v>
      </c>
      <c r="B137" s="8" t="str">
        <f>VLOOKUP(A137,'Sets data'!$A$3:$C$9991,3,FALSE)</f>
        <v>Spawn of Mephala</v>
      </c>
      <c r="C137" s="8" t="str">
        <f>VLOOKUP(A137,'Sets data'!$A$3:$C$9991,2,FALSE)</f>
        <v>Mephalas Brut</v>
      </c>
    </row>
    <row r="138" spans="1:3" x14ac:dyDescent="0.25">
      <c r="A138" s="5">
        <v>163</v>
      </c>
      <c r="B138" s="8" t="str">
        <f>VLOOKUP(A138,'Sets data'!$A$3:$C$9991,3,FALSE)</f>
        <v>Blood Spawn</v>
      </c>
      <c r="C138" s="8" t="str">
        <f>VLOOKUP(A138,'Sets data'!$A$3:$C$9991,2,FALSE)</f>
        <v>Blutbrut</v>
      </c>
    </row>
    <row r="139" spans="1:3" x14ac:dyDescent="0.25">
      <c r="A139" s="5">
        <v>164</v>
      </c>
      <c r="B139" s="8" t="str">
        <f>VLOOKUP(A139,'Sets data'!$A$3:$C$9991,3,FALSE)</f>
        <v>Lord Warden</v>
      </c>
      <c r="C139" s="8" t="str">
        <f>VLOOKUP(A139,'Sets data'!$A$3:$C$9991,2,FALSE)</f>
        <v>Hochwärter</v>
      </c>
    </row>
    <row r="140" spans="1:3" x14ac:dyDescent="0.25">
      <c r="A140" s="5">
        <v>165</v>
      </c>
      <c r="B140" s="8" t="str">
        <f>VLOOKUP(A140,'Sets data'!$A$3:$C$9991,3,FALSE)</f>
        <v>Scourge Harvester</v>
      </c>
      <c r="C140" s="8" t="str">
        <f>VLOOKUP(A140,'Sets data'!$A$3:$C$9991,2,FALSE)</f>
        <v>Geißelernter</v>
      </c>
    </row>
    <row r="141" spans="1:3" x14ac:dyDescent="0.25">
      <c r="A141" s="5">
        <v>166</v>
      </c>
      <c r="B141" s="8" t="str">
        <f>VLOOKUP(A141,'Sets data'!$A$3:$C$9991,3,FALSE)</f>
        <v>Engine Guardian</v>
      </c>
      <c r="C141" s="8" t="str">
        <f>VLOOKUP(A141,'Sets data'!$A$3:$C$9991,2,FALSE)</f>
        <v>Maschinenwächter</v>
      </c>
    </row>
    <row r="142" spans="1:3" x14ac:dyDescent="0.25">
      <c r="A142" s="5">
        <v>167</v>
      </c>
      <c r="B142" s="8" t="str">
        <f>VLOOKUP(A142,'Sets data'!$A$3:$C$9991,3,FALSE)</f>
        <v>Nightflame</v>
      </c>
      <c r="C142" s="8" t="str">
        <f>VLOOKUP(A142,'Sets data'!$A$3:$C$9991,2,FALSE)</f>
        <v>Nachtflamme</v>
      </c>
    </row>
    <row r="143" spans="1:3" x14ac:dyDescent="0.25">
      <c r="A143" s="5">
        <v>168</v>
      </c>
      <c r="B143" s="8" t="str">
        <f>VLOOKUP(A143,'Sets data'!$A$3:$C$9991,3,FALSE)</f>
        <v>Nerien'eth</v>
      </c>
      <c r="C143" s="8" t="str">
        <f>VLOOKUP(A143,'Sets data'!$A$3:$C$9991,2,FALSE)</f>
        <v>Nerien'eth</v>
      </c>
    </row>
    <row r="144" spans="1:3" x14ac:dyDescent="0.25">
      <c r="A144" s="5">
        <v>169</v>
      </c>
      <c r="B144" s="8" t="str">
        <f>VLOOKUP(A144,'Sets data'!$A$3:$C$9991,3,FALSE)</f>
        <v>Valkyn Skoria</v>
      </c>
      <c r="C144" s="8" t="str">
        <f>VLOOKUP(A144,'Sets data'!$A$3:$C$9991,2,FALSE)</f>
        <v>Valkyn Skoria</v>
      </c>
    </row>
    <row r="145" spans="1:3" x14ac:dyDescent="0.25">
      <c r="A145" s="5">
        <v>170</v>
      </c>
      <c r="B145" s="8" t="str">
        <f>VLOOKUP(A145,'Sets data'!$A$3:$C$9991,3,FALSE)</f>
        <v>Maw of the Infernal</v>
      </c>
      <c r="C145" s="8" t="str">
        <f>VLOOKUP(A145,'Sets data'!$A$3:$C$9991,2,FALSE)</f>
        <v>Schlund des Infernalen</v>
      </c>
    </row>
    <row r="146" spans="1:3" x14ac:dyDescent="0.25">
      <c r="A146" s="12">
        <v>171</v>
      </c>
      <c r="B146" s="8" t="str">
        <f>VLOOKUP(A146,'Sets data'!$A$3:$C$9991,3,FALSE)</f>
        <v>Eternal Warrior</v>
      </c>
      <c r="C146" s="8" t="str">
        <f>VLOOKUP(A146,'Sets data'!$A$3:$C$9991,2,FALSE)</f>
        <v>Ewiger Krieger</v>
      </c>
    </row>
    <row r="147" spans="1:3" x14ac:dyDescent="0.25">
      <c r="A147" s="12">
        <v>172</v>
      </c>
      <c r="B147" s="8" t="str">
        <f>VLOOKUP(A147,'Sets data'!$A$3:$C$9991,3,FALSE)</f>
        <v>Infallible Mage</v>
      </c>
      <c r="C147" s="8" t="str">
        <f>VLOOKUP(A147,'Sets data'!$A$3:$C$9991,2,FALSE)</f>
        <v>Unfehlbare Magierin</v>
      </c>
    </row>
    <row r="148" spans="1:3" x14ac:dyDescent="0.25">
      <c r="A148" s="12">
        <v>173</v>
      </c>
      <c r="B148" s="8" t="str">
        <f>VLOOKUP(A148,'Sets data'!$A$3:$C$9991,3,FALSE)</f>
        <v>Vicious Serpent</v>
      </c>
      <c r="C148" s="8" t="str">
        <f>VLOOKUP(A148,'Sets data'!$A$3:$C$9991,2,FALSE)</f>
        <v>Boshafte Schlange</v>
      </c>
    </row>
    <row r="149" spans="1:3" x14ac:dyDescent="0.25">
      <c r="A149" s="5">
        <v>176</v>
      </c>
      <c r="B149" s="8" t="str">
        <f>VLOOKUP(A149,'Sets data'!$A$3:$C$9991,3,FALSE)</f>
        <v>Noble's Conquest</v>
      </c>
      <c r="C149" s="8" t="str">
        <f>VLOOKUP(A149,'Sets data'!$A$3:$C$9991,2,FALSE)</f>
        <v>Adelssieg</v>
      </c>
    </row>
    <row r="150" spans="1:3" x14ac:dyDescent="0.25">
      <c r="A150" s="5">
        <v>177</v>
      </c>
      <c r="B150" s="8" t="str">
        <f>VLOOKUP(A150,'Sets data'!$A$3:$C$9991,3,FALSE)</f>
        <v>Redistributor</v>
      </c>
      <c r="C150" s="8" t="str">
        <f>VLOOKUP(A150,'Sets data'!$A$3:$C$9991,2,FALSE)</f>
        <v>Umverteilung</v>
      </c>
    </row>
    <row r="151" spans="1:3" x14ac:dyDescent="0.25">
      <c r="A151" s="5">
        <v>178</v>
      </c>
      <c r="B151" s="8" t="str">
        <f>VLOOKUP(A151,'Sets data'!$A$3:$C$9991,3,FALSE)</f>
        <v>Armor Master</v>
      </c>
      <c r="C151" s="8" t="str">
        <f>VLOOKUP(A151,'Sets data'!$A$3:$C$9991,2,FALSE)</f>
        <v>Rüstungsmeister</v>
      </c>
    </row>
    <row r="152" spans="1:3" x14ac:dyDescent="0.25">
      <c r="A152" s="12">
        <v>179</v>
      </c>
      <c r="B152" s="8" t="str">
        <f>VLOOKUP(A152,'Sets data'!$A$3:$C$9991,3,FALSE)</f>
        <v>Black Rose</v>
      </c>
      <c r="C152" s="8" t="str">
        <f>VLOOKUP(A152,'Sets data'!$A$3:$C$9991,2,FALSE)</f>
        <v>Schwarze Rose</v>
      </c>
    </row>
    <row r="153" spans="1:3" x14ac:dyDescent="0.25">
      <c r="A153" s="12">
        <v>180</v>
      </c>
      <c r="B153" s="8" t="str">
        <f>VLOOKUP(A153,'Sets data'!$A$3:$C$9991,3,FALSE)</f>
        <v>Powerful Assault</v>
      </c>
      <c r="C153" s="8" t="str">
        <f>VLOOKUP(A153,'Sets data'!$A$3:$C$9991,2,FALSE)</f>
        <v>Kraftvoller Ansturm</v>
      </c>
    </row>
    <row r="154" spans="1:3" x14ac:dyDescent="0.25">
      <c r="A154" s="12">
        <v>181</v>
      </c>
      <c r="B154" s="8" t="str">
        <f>VLOOKUP(A154,'Sets data'!$A$3:$C$9991,3,FALSE)</f>
        <v>Meritorious Service</v>
      </c>
      <c r="C154" s="8" t="str">
        <f>VLOOKUP(A154,'Sets data'!$A$3:$C$9991,2,FALSE)</f>
        <v>Meritorischer Dienst</v>
      </c>
    </row>
    <row r="155" spans="1:3" x14ac:dyDescent="0.25">
      <c r="A155" s="5">
        <v>183</v>
      </c>
      <c r="B155" s="8" t="str">
        <f>VLOOKUP(A155,'Sets data'!$A$3:$C$9991,3,FALSE)</f>
        <v>Molag Kena</v>
      </c>
      <c r="C155" s="8" t="str">
        <f>VLOOKUP(A155,'Sets data'!$A$3:$C$9991,2,FALSE)</f>
        <v>Molag Kena</v>
      </c>
    </row>
    <row r="156" spans="1:3" x14ac:dyDescent="0.25">
      <c r="A156" s="12">
        <v>184</v>
      </c>
      <c r="B156" s="8" t="str">
        <f>VLOOKUP(A156,'Sets data'!$A$3:$C$9991,3,FALSE)</f>
        <v>Brands of Imperium</v>
      </c>
      <c r="C156" s="8" t="str">
        <f>VLOOKUP(A156,'Sets data'!$A$3:$C$9991,2,FALSE)</f>
        <v>Male des Kaiserreichs</v>
      </c>
    </row>
    <row r="157" spans="1:3" x14ac:dyDescent="0.25">
      <c r="A157" s="12">
        <v>185</v>
      </c>
      <c r="B157" s="8" t="str">
        <f>VLOOKUP(A157,'Sets data'!$A$3:$C$9991,3,FALSE)</f>
        <v>Spell Power Cure</v>
      </c>
      <c r="C157" s="8" t="str">
        <f>VLOOKUP(A157,'Sets data'!$A$3:$C$9991,2,FALSE)</f>
        <v>Magiekraftheilung</v>
      </c>
    </row>
    <row r="158" spans="1:3" x14ac:dyDescent="0.25">
      <c r="A158" s="12">
        <v>186</v>
      </c>
      <c r="B158" s="8" t="str">
        <f>VLOOKUP(A158,'Sets data'!$A$3:$C$9991,3,FALSE)</f>
        <v>Jolting Arms</v>
      </c>
      <c r="C158" s="8" t="str">
        <f>VLOOKUP(A158,'Sets data'!$A$3:$C$9991,2,FALSE)</f>
        <v>Rüttelnde Rüstung</v>
      </c>
    </row>
    <row r="159" spans="1:3" x14ac:dyDescent="0.25">
      <c r="A159" s="12">
        <v>187</v>
      </c>
      <c r="B159" s="8" t="str">
        <f>VLOOKUP(A159,'Sets data'!$A$3:$C$9991,3,FALSE)</f>
        <v>Swamp Raider</v>
      </c>
      <c r="C159" s="8" t="str">
        <f>VLOOKUP(A159,'Sets data'!$A$3:$C$9991,2,FALSE)</f>
        <v>Sumpfräuber</v>
      </c>
    </row>
    <row r="160" spans="1:3" x14ac:dyDescent="0.25">
      <c r="A160" s="12">
        <v>188</v>
      </c>
      <c r="B160" s="8" t="str">
        <f>VLOOKUP(A160,'Sets data'!$A$3:$C$9991,3,FALSE)</f>
        <v>Storm Master</v>
      </c>
      <c r="C160" s="8" t="str">
        <f>VLOOKUP(A160,'Sets data'!$A$3:$C$9991,2,FALSE)</f>
        <v>Sturmmeister</v>
      </c>
    </row>
    <row r="161" spans="1:3" x14ac:dyDescent="0.25">
      <c r="A161" s="12">
        <v>190</v>
      </c>
      <c r="B161" s="8" t="str">
        <f>VLOOKUP(A161,'Sets data'!$A$3:$C$9991,3,FALSE)</f>
        <v>Scathing Mage</v>
      </c>
      <c r="C161" s="8" t="str">
        <f>VLOOKUP(A161,'Sets data'!$A$3:$C$9991,2,FALSE)</f>
        <v>Verletzender Magier</v>
      </c>
    </row>
    <row r="162" spans="1:3" x14ac:dyDescent="0.25">
      <c r="A162" s="12">
        <v>193</v>
      </c>
      <c r="B162" s="8" t="str">
        <f>VLOOKUP(A162,'Sets data'!$A$3:$C$9991,3,FALSE)</f>
        <v>Overwhelming Surge</v>
      </c>
      <c r="C162" s="8" t="str">
        <f>VLOOKUP(A162,'Sets data'!$A$3:$C$9991,2,FALSE)</f>
        <v>Überwältigende Woge</v>
      </c>
    </row>
    <row r="163" spans="1:3" x14ac:dyDescent="0.25">
      <c r="A163" s="12">
        <v>194</v>
      </c>
      <c r="B163" s="8" t="str">
        <f>VLOOKUP(A163,'Sets data'!$A$3:$C$9991,3,FALSE)</f>
        <v>Combat Physician</v>
      </c>
      <c r="C163" s="8" t="str">
        <f>VLOOKUP(A163,'Sets data'!$A$3:$C$9991,2,FALSE)</f>
        <v>Feldarzt</v>
      </c>
    </row>
    <row r="164" spans="1:3" x14ac:dyDescent="0.25">
      <c r="A164" s="12">
        <v>195</v>
      </c>
      <c r="B164" s="8" t="str">
        <f>VLOOKUP(A164,'Sets data'!$A$3:$C$9991,3,FALSE)</f>
        <v>Sheer Venom</v>
      </c>
      <c r="C164" s="8" t="str">
        <f>VLOOKUP(A164,'Sets data'!$A$3:$C$9991,2,FALSE)</f>
        <v>Reingift</v>
      </c>
    </row>
    <row r="165" spans="1:3" x14ac:dyDescent="0.25">
      <c r="A165" s="12">
        <v>196</v>
      </c>
      <c r="B165" s="8" t="str">
        <f>VLOOKUP(A165,'Sets data'!$A$3:$C$9991,3,FALSE)</f>
        <v>Leeching Plate</v>
      </c>
      <c r="C165" s="8" t="str">
        <f>VLOOKUP(A165,'Sets data'!$A$3:$C$9991,2,FALSE)</f>
        <v>Auslaugende Rüstung</v>
      </c>
    </row>
    <row r="166" spans="1:3" x14ac:dyDescent="0.25">
      <c r="A166" s="12">
        <v>197</v>
      </c>
      <c r="B166" s="8" t="str">
        <f>VLOOKUP(A166,'Sets data'!$A$3:$C$9991,3,FALSE)</f>
        <v>Tormentor</v>
      </c>
      <c r="C166" s="8" t="str">
        <f>VLOOKUP(A166,'Sets data'!$A$3:$C$9991,2,FALSE)</f>
        <v>Quälender</v>
      </c>
    </row>
    <row r="167" spans="1:3" x14ac:dyDescent="0.25">
      <c r="A167" s="12">
        <v>198</v>
      </c>
      <c r="B167" s="8" t="str">
        <f>VLOOKUP(A167,'Sets data'!$A$3:$C$9991,3,FALSE)</f>
        <v>Essence Thief</v>
      </c>
      <c r="C167" s="8" t="str">
        <f>VLOOKUP(A167,'Sets data'!$A$3:$C$9991,2,FALSE)</f>
        <v>Essenzdieb</v>
      </c>
    </row>
    <row r="168" spans="1:3" x14ac:dyDescent="0.25">
      <c r="A168" s="12">
        <v>199</v>
      </c>
      <c r="B168" s="8" t="str">
        <f>VLOOKUP(A168,'Sets data'!$A$3:$C$9991,3,FALSE)</f>
        <v>Shield Breaker</v>
      </c>
      <c r="C168" s="8" t="str">
        <f>VLOOKUP(A168,'Sets data'!$A$3:$C$9991,2,FALSE)</f>
        <v>Schildbrecher</v>
      </c>
    </row>
    <row r="169" spans="1:3" x14ac:dyDescent="0.25">
      <c r="A169" s="12">
        <v>200</v>
      </c>
      <c r="B169" s="8" t="str">
        <f>VLOOKUP(A169,'Sets data'!$A$3:$C$9991,3,FALSE)</f>
        <v>Phoenix</v>
      </c>
      <c r="C169" s="8" t="str">
        <f>VLOOKUP(A169,'Sets data'!$A$3:$C$9991,2,FALSE)</f>
        <v>Phönix</v>
      </c>
    </row>
    <row r="170" spans="1:3" x14ac:dyDescent="0.25">
      <c r="A170" s="12">
        <v>201</v>
      </c>
      <c r="B170" s="8" t="str">
        <f>VLOOKUP(A170,'Sets data'!$A$3:$C$9991,3,FALSE)</f>
        <v>Reactive Armor</v>
      </c>
      <c r="C170" s="8" t="str">
        <f>VLOOKUP(A170,'Sets data'!$A$3:$C$9991,2,FALSE)</f>
        <v>Reaktive Rüstung</v>
      </c>
    </row>
    <row r="171" spans="1:3" x14ac:dyDescent="0.25">
      <c r="A171" s="12">
        <v>204</v>
      </c>
      <c r="B171" s="8" t="str">
        <f>VLOOKUP(A171,'Sets data'!$A$3:$C$9991,3,FALSE)</f>
        <v>Endurance</v>
      </c>
      <c r="C171" s="8" t="str">
        <f>VLOOKUP(A171,'Sets data'!$A$3:$C$9991,2,FALSE)</f>
        <v>Beständigkeit</v>
      </c>
    </row>
    <row r="172" spans="1:3" x14ac:dyDescent="0.25">
      <c r="A172" s="12">
        <v>205</v>
      </c>
      <c r="B172" s="8" t="str">
        <f>VLOOKUP(A172,'Sets data'!$A$3:$C$9991,3,FALSE)</f>
        <v>Willpower</v>
      </c>
      <c r="C172" s="8" t="str">
        <f>VLOOKUP(A172,'Sets data'!$A$3:$C$9991,2,FALSE)</f>
        <v>Willenskraft</v>
      </c>
    </row>
    <row r="173" spans="1:3" x14ac:dyDescent="0.25">
      <c r="A173" s="12">
        <v>206</v>
      </c>
      <c r="B173" s="8" t="str">
        <f>VLOOKUP(A173,'Sets data'!$A$3:$C$9991,3,FALSE)</f>
        <v>Agility</v>
      </c>
      <c r="C173" s="8" t="str">
        <f>VLOOKUP(A173,'Sets data'!$A$3:$C$9991,2,FALSE)</f>
        <v>Agilität</v>
      </c>
    </row>
    <row r="174" spans="1:3" x14ac:dyDescent="0.25">
      <c r="A174" s="5">
        <v>207</v>
      </c>
      <c r="B174" s="8" t="str">
        <f>VLOOKUP(A174,'Sets data'!$A$3:$C$9991,3,FALSE)</f>
        <v>Law of Julianos</v>
      </c>
      <c r="C174" s="8" t="str">
        <f>VLOOKUP(A174,'Sets data'!$A$3:$C$9991,2,FALSE)</f>
        <v>Gesetz von Julianos</v>
      </c>
    </row>
    <row r="175" spans="1:3" x14ac:dyDescent="0.25">
      <c r="A175" s="5">
        <v>208</v>
      </c>
      <c r="B175" s="8" t="str">
        <f>VLOOKUP(A175,'Sets data'!$A$3:$C$9991,3,FALSE)</f>
        <v>Trial by Fire</v>
      </c>
      <c r="C175" s="8" t="str">
        <f>VLOOKUP(A175,'Sets data'!$A$3:$C$9991,2,FALSE)</f>
        <v>Feuertaufe</v>
      </c>
    </row>
    <row r="176" spans="1:3" x14ac:dyDescent="0.25">
      <c r="A176" s="24">
        <v>209</v>
      </c>
      <c r="B176" s="8" t="str">
        <f>VLOOKUP(A176,'Sets data'!$A$3:$C$9991,3,FALSE)</f>
        <v>Armor of the Code</v>
      </c>
      <c r="C176" s="8" t="str">
        <f>VLOOKUP(A176,'Sets data'!$A$3:$C$9991,2,FALSE)</f>
        <v>Armor of the Code</v>
      </c>
    </row>
    <row r="177" spans="1:3" x14ac:dyDescent="0.25">
      <c r="A177" s="12">
        <v>210</v>
      </c>
      <c r="B177" s="8" t="str">
        <f>VLOOKUP(A177,'Sets data'!$A$3:$C$9991,3,FALSE)</f>
        <v>Mark of the Pariah</v>
      </c>
      <c r="C177" s="8" t="str">
        <f>VLOOKUP(A177,'Sets data'!$A$3:$C$9991,2,FALSE)</f>
        <v>Zeichen des Ausgestoßenen</v>
      </c>
    </row>
    <row r="178" spans="1:3" x14ac:dyDescent="0.25">
      <c r="A178" s="12">
        <v>211</v>
      </c>
      <c r="B178" s="8" t="str">
        <f>VLOOKUP(A178,'Sets data'!$A$3:$C$9991,3,FALSE)</f>
        <v>Permafrost</v>
      </c>
      <c r="C178" s="8" t="str">
        <f>VLOOKUP(A178,'Sets data'!$A$3:$C$9991,2,FALSE)</f>
        <v>Permafrost</v>
      </c>
    </row>
    <row r="179" spans="1:3" x14ac:dyDescent="0.25">
      <c r="A179" s="12">
        <v>212</v>
      </c>
      <c r="B179" s="8" t="str">
        <f>VLOOKUP(A179,'Sets data'!$A$3:$C$9991,3,FALSE)</f>
        <v>Briarheart</v>
      </c>
      <c r="C179" s="8" t="str">
        <f>VLOOKUP(A179,'Sets data'!$A$3:$C$9991,2,FALSE)</f>
        <v>Dornenherz</v>
      </c>
    </row>
    <row r="180" spans="1:3" x14ac:dyDescent="0.25">
      <c r="A180" s="12">
        <v>213</v>
      </c>
      <c r="B180" s="8" t="str">
        <f>VLOOKUP(A180,'Sets data'!$A$3:$C$9991,3,FALSE)</f>
        <v>Glorious Defender</v>
      </c>
      <c r="C180" s="8" t="str">
        <f>VLOOKUP(A180,'Sets data'!$A$3:$C$9991,2,FALSE)</f>
        <v>Ruhmreicher Verteidiger</v>
      </c>
    </row>
    <row r="181" spans="1:3" x14ac:dyDescent="0.25">
      <c r="A181" s="12">
        <v>214</v>
      </c>
      <c r="B181" s="8" t="str">
        <f>VLOOKUP(A181,'Sets data'!$A$3:$C$9991,3,FALSE)</f>
        <v>Para Bellum</v>
      </c>
      <c r="C181" s="8" t="str">
        <f>VLOOKUP(A181,'Sets data'!$A$3:$C$9991,2,FALSE)</f>
        <v>Para Bellum</v>
      </c>
    </row>
    <row r="182" spans="1:3" x14ac:dyDescent="0.25">
      <c r="A182" s="12">
        <v>215</v>
      </c>
      <c r="B182" s="8" t="str">
        <f>VLOOKUP(A182,'Sets data'!$A$3:$C$9991,3,FALSE)</f>
        <v>Elemental Succession</v>
      </c>
      <c r="C182" s="8" t="str">
        <f>VLOOKUP(A182,'Sets data'!$A$3:$C$9991,2,FALSE)</f>
        <v>Elementarfolge</v>
      </c>
    </row>
    <row r="183" spans="1:3" x14ac:dyDescent="0.25">
      <c r="A183" s="12">
        <v>216</v>
      </c>
      <c r="B183" s="8" t="str">
        <f>VLOOKUP(A183,'Sets data'!$A$3:$C$9991,3,FALSE)</f>
        <v>Hunt Leader</v>
      </c>
      <c r="C183" s="8" t="str">
        <f>VLOOKUP(A183,'Sets data'!$A$3:$C$9991,2,FALSE)</f>
        <v>Jagdleiter</v>
      </c>
    </row>
    <row r="184" spans="1:3" x14ac:dyDescent="0.25">
      <c r="A184" s="12">
        <v>217</v>
      </c>
      <c r="B184" s="8" t="str">
        <f>VLOOKUP(A184,'Sets data'!$A$3:$C$9991,3,FALSE)</f>
        <v>Winterborn</v>
      </c>
      <c r="C184" s="8" t="str">
        <f>VLOOKUP(A184,'Sets data'!$A$3:$C$9991,2,FALSE)</f>
        <v>Winterkind</v>
      </c>
    </row>
    <row r="185" spans="1:3" x14ac:dyDescent="0.25">
      <c r="A185" s="12">
        <v>218</v>
      </c>
      <c r="B185" s="8" t="str">
        <f>VLOOKUP(A185,'Sets data'!$A$3:$C$9991,3,FALSE)</f>
        <v>Trinimac's Valor</v>
      </c>
      <c r="C185" s="8" t="str">
        <f>VLOOKUP(A185,'Sets data'!$A$3:$C$9991,2,FALSE)</f>
        <v>Trinimacs Heldenmut</v>
      </c>
    </row>
    <row r="186" spans="1:3" x14ac:dyDescent="0.25">
      <c r="A186" s="5">
        <v>219</v>
      </c>
      <c r="B186" s="8" t="str">
        <f>VLOOKUP(A186,'Sets data'!$A$3:$C$9991,3,FALSE)</f>
        <v>Morkuldin</v>
      </c>
      <c r="C186" s="8" t="str">
        <f>VLOOKUP(A186,'Sets data'!$A$3:$C$9991,2,FALSE)</f>
        <v>Morkuldin</v>
      </c>
    </row>
    <row r="187" spans="1:3" x14ac:dyDescent="0.25">
      <c r="A187" s="5">
        <v>224</v>
      </c>
      <c r="B187" s="8" t="str">
        <f>VLOOKUP(A187,'Sets data'!$A$3:$C$9991,3,FALSE)</f>
        <v>Tava's Favor</v>
      </c>
      <c r="C187" s="8" t="str">
        <f>VLOOKUP(A187,'Sets data'!$A$3:$C$9991,2,FALSE)</f>
        <v>Tavas Gunst</v>
      </c>
    </row>
    <row r="188" spans="1:3" x14ac:dyDescent="0.25">
      <c r="A188" s="5">
        <v>225</v>
      </c>
      <c r="B188" s="8" t="str">
        <f>VLOOKUP(A188,'Sets data'!$A$3:$C$9991,3,FALSE)</f>
        <v>Clever Alchemist</v>
      </c>
      <c r="C188" s="8" t="str">
        <f>VLOOKUP(A188,'Sets data'!$A$3:$C$9991,2,FALSE)</f>
        <v>Schlauer Alchemist</v>
      </c>
    </row>
    <row r="189" spans="1:3" x14ac:dyDescent="0.25">
      <c r="A189" s="5">
        <v>226</v>
      </c>
      <c r="B189" s="8" t="str">
        <f>VLOOKUP(A189,'Sets data'!$A$3:$C$9991,3,FALSE)</f>
        <v>Eternal Hunt</v>
      </c>
      <c r="C189" s="8" t="str">
        <f>VLOOKUP(A189,'Sets data'!$A$3:$C$9991,2,FALSE)</f>
        <v>Ewige Jagd</v>
      </c>
    </row>
    <row r="190" spans="1:3" x14ac:dyDescent="0.25">
      <c r="A190" s="12">
        <v>227</v>
      </c>
      <c r="B190" s="8" t="str">
        <f>VLOOKUP(A190,'Sets data'!$A$3:$C$9991,3,FALSE)</f>
        <v>Bahraha's Curse</v>
      </c>
      <c r="C190" s="8" t="str">
        <f>VLOOKUP(A190,'Sets data'!$A$3:$C$9991,2,FALSE)</f>
        <v>Bahrahas Fluch</v>
      </c>
    </row>
    <row r="191" spans="1:3" x14ac:dyDescent="0.25">
      <c r="A191" s="12">
        <v>228</v>
      </c>
      <c r="B191" s="8" t="str">
        <f>VLOOKUP(A191,'Sets data'!$A$3:$C$9991,3,FALSE)</f>
        <v>Syvarra's Scales</v>
      </c>
      <c r="C191" s="8" t="str">
        <f>VLOOKUP(A191,'Sets data'!$A$3:$C$9991,2,FALSE)</f>
        <v>Syvarras Schuppen</v>
      </c>
    </row>
    <row r="192" spans="1:3" x14ac:dyDescent="0.25">
      <c r="A192" s="12">
        <v>229</v>
      </c>
      <c r="B192" s="8" t="str">
        <f>VLOOKUP(A192,'Sets data'!$A$3:$C$9991,3,FALSE)</f>
        <v>Twilight Remedy</v>
      </c>
      <c r="C192" s="8" t="str">
        <f>VLOOKUP(A192,'Sets data'!$A$3:$C$9991,2,FALSE)</f>
        <v>Zwielichtgenesung</v>
      </c>
    </row>
    <row r="193" spans="1:3" x14ac:dyDescent="0.25">
      <c r="A193" s="12">
        <v>230</v>
      </c>
      <c r="B193" s="8" t="str">
        <f>VLOOKUP(A193,'Sets data'!$A$3:$C$9991,3,FALSE)</f>
        <v>Moondancer</v>
      </c>
      <c r="C193" s="8" t="str">
        <f>VLOOKUP(A193,'Sets data'!$A$3:$C$9991,2,FALSE)</f>
        <v>Mondtänzer</v>
      </c>
    </row>
    <row r="194" spans="1:3" x14ac:dyDescent="0.25">
      <c r="A194" s="12">
        <v>231</v>
      </c>
      <c r="B194" s="8" t="str">
        <f>VLOOKUP(A194,'Sets data'!$A$3:$C$9991,3,FALSE)</f>
        <v>Lunar Bastion</v>
      </c>
      <c r="C194" s="8" t="str">
        <f>VLOOKUP(A194,'Sets data'!$A$3:$C$9991,2,FALSE)</f>
        <v>Mondbastion</v>
      </c>
    </row>
    <row r="195" spans="1:3" x14ac:dyDescent="0.25">
      <c r="A195" s="12">
        <v>232</v>
      </c>
      <c r="B195" s="8" t="str">
        <f>VLOOKUP(A195,'Sets data'!$A$3:$C$9991,3,FALSE)</f>
        <v>Roar of Alkosh</v>
      </c>
      <c r="C195" s="8" t="str">
        <f>VLOOKUP(A195,'Sets data'!$A$3:$C$9991,2,FALSE)</f>
        <v>Brüllen von Alkosh</v>
      </c>
    </row>
    <row r="196" spans="1:3" x14ac:dyDescent="0.25">
      <c r="A196" s="12">
        <v>234</v>
      </c>
      <c r="B196" s="8" t="str">
        <f>VLOOKUP(A196,'Sets data'!$A$3:$C$9991,3,FALSE)</f>
        <v>Marksman's Crest</v>
      </c>
      <c r="C196" s="8" t="str">
        <f>VLOOKUP(A196,'Sets data'!$A$3:$C$9991,2,FALSE)</f>
        <v>Wappen des Meisterschützen</v>
      </c>
    </row>
    <row r="197" spans="1:3" x14ac:dyDescent="0.25">
      <c r="A197" s="12">
        <v>235</v>
      </c>
      <c r="B197" s="8" t="str">
        <f>VLOOKUP(A197,'Sets data'!$A$3:$C$9991,3,FALSE)</f>
        <v>Robes of Transmutation</v>
      </c>
      <c r="C197" s="8" t="str">
        <f>VLOOKUP(A197,'Sets data'!$A$3:$C$9991,2,FALSE)</f>
        <v>Roben der Transmutation</v>
      </c>
    </row>
    <row r="198" spans="1:3" x14ac:dyDescent="0.25">
      <c r="A198" s="12">
        <v>236</v>
      </c>
      <c r="B198" s="8" t="str">
        <f>VLOOKUP(A198,'Sets data'!$A$3:$C$9991,3,FALSE)</f>
        <v>Vicious Death</v>
      </c>
      <c r="C198" s="8" t="str">
        <f>VLOOKUP(A198,'Sets data'!$A$3:$C$9991,2,FALSE)</f>
        <v>Grausamer Tod</v>
      </c>
    </row>
    <row r="199" spans="1:3" x14ac:dyDescent="0.25">
      <c r="A199" s="12">
        <v>237</v>
      </c>
      <c r="B199" s="8" t="str">
        <f>VLOOKUP(A199,'Sets data'!$A$3:$C$9991,3,FALSE)</f>
        <v>Leki's Focus</v>
      </c>
      <c r="C199" s="8" t="str">
        <f>VLOOKUP(A199,'Sets data'!$A$3:$C$9991,2,FALSE)</f>
        <v>Lekis Fokus</v>
      </c>
    </row>
    <row r="200" spans="1:3" x14ac:dyDescent="0.25">
      <c r="A200" s="12">
        <v>238</v>
      </c>
      <c r="B200" s="8" t="str">
        <f>VLOOKUP(A200,'Sets data'!$A$3:$C$9991,3,FALSE)</f>
        <v>Fasalla's Guile</v>
      </c>
      <c r="C200" s="8" t="str">
        <f>VLOOKUP(A200,'Sets data'!$A$3:$C$9991,2,FALSE)</f>
        <v>Fasallas List</v>
      </c>
    </row>
    <row r="201" spans="1:3" x14ac:dyDescent="0.25">
      <c r="A201" s="12">
        <v>239</v>
      </c>
      <c r="B201" s="8" t="str">
        <f>VLOOKUP(A201,'Sets data'!$A$3:$C$9991,3,FALSE)</f>
        <v>Warrior's Fury</v>
      </c>
      <c r="C201" s="8" t="str">
        <f>VLOOKUP(A201,'Sets data'!$A$3:$C$9991,2,FALSE)</f>
        <v>Raserei des Kriegers</v>
      </c>
    </row>
    <row r="202" spans="1:3" x14ac:dyDescent="0.25">
      <c r="A202" s="5">
        <v>240</v>
      </c>
      <c r="B202" s="8" t="str">
        <f>VLOOKUP(A202,'Sets data'!$A$3:$C$9991,3,FALSE)</f>
        <v>Kvatch Gladiator</v>
      </c>
      <c r="C202" s="8" t="str">
        <f>VLOOKUP(A202,'Sets data'!$A$3:$C$9991,2,FALSE)</f>
        <v>Gladiator von Kvatch</v>
      </c>
    </row>
    <row r="203" spans="1:3" x14ac:dyDescent="0.25">
      <c r="A203" s="5">
        <v>241</v>
      </c>
      <c r="B203" s="8" t="str">
        <f>VLOOKUP(A203,'Sets data'!$A$3:$C$9991,3,FALSE)</f>
        <v>Varen's Legacy</v>
      </c>
      <c r="C203" s="8" t="str">
        <f>VLOOKUP(A203,'Sets data'!$A$3:$C$9991,2,FALSE)</f>
        <v>Varens Erbe</v>
      </c>
    </row>
    <row r="204" spans="1:3" x14ac:dyDescent="0.25">
      <c r="A204" s="5">
        <v>242</v>
      </c>
      <c r="B204" s="8" t="str">
        <f>VLOOKUP(A204,'Sets data'!$A$3:$C$9991,3,FALSE)</f>
        <v>Pelinal's Aptitude</v>
      </c>
      <c r="C204" s="8" t="str">
        <f>VLOOKUP(A204,'Sets data'!$A$3:$C$9991,2,FALSE)</f>
        <v>Pelinals Talent</v>
      </c>
    </row>
    <row r="205" spans="1:3" x14ac:dyDescent="0.25">
      <c r="A205" s="12">
        <v>243</v>
      </c>
      <c r="B205" s="8" t="str">
        <f>VLOOKUP(A205,'Sets data'!$A$3:$C$9991,3,FALSE)</f>
        <v>Hide of Morihaus</v>
      </c>
      <c r="C205" s="8" t="str">
        <f>VLOOKUP(A205,'Sets data'!$A$3:$C$9991,2,FALSE)</f>
        <v>Haut von Morihaus</v>
      </c>
    </row>
    <row r="206" spans="1:3" x14ac:dyDescent="0.25">
      <c r="A206" s="12">
        <v>244</v>
      </c>
      <c r="B206" s="8" t="str">
        <f>VLOOKUP(A206,'Sets data'!$A$3:$C$9991,3,FALSE)</f>
        <v>Flanking Strategist</v>
      </c>
      <c r="C206" s="8" t="str">
        <f>VLOOKUP(A206,'Sets data'!$A$3:$C$9991,2,FALSE)</f>
        <v>Flankierender Stratege</v>
      </c>
    </row>
    <row r="207" spans="1:3" x14ac:dyDescent="0.25">
      <c r="A207" s="12">
        <v>245</v>
      </c>
      <c r="B207" s="8" t="str">
        <f>VLOOKUP(A207,'Sets data'!$A$3:$C$9991,3,FALSE)</f>
        <v>Sithis' Touch</v>
      </c>
      <c r="C207" s="8" t="str">
        <f>VLOOKUP(A207,'Sets data'!$A$3:$C$9991,2,FALSE)</f>
        <v>Sithis' Berührung</v>
      </c>
    </row>
    <row r="208" spans="1:3" x14ac:dyDescent="0.25">
      <c r="A208" s="12">
        <v>246</v>
      </c>
      <c r="B208" s="8" t="str">
        <f>VLOOKUP(A208,'Sets data'!$A$3:$C$9991,3,FALSE)</f>
        <v>Galerion's Revenge</v>
      </c>
      <c r="C208" s="8" t="str">
        <f>VLOOKUP(A208,'Sets data'!$A$3:$C$9991,2,FALSE)</f>
        <v>Galerions Revanche</v>
      </c>
    </row>
    <row r="209" spans="1:3" x14ac:dyDescent="0.25">
      <c r="A209" s="12">
        <v>247</v>
      </c>
      <c r="B209" s="8" t="str">
        <f>VLOOKUP(A209,'Sets data'!$A$3:$C$9991,3,FALSE)</f>
        <v>Vicecanon of Venom</v>
      </c>
      <c r="C209" s="8" t="str">
        <f>VLOOKUP(A209,'Sets data'!$A$3:$C$9991,2,FALSE)</f>
        <v>Vizekanoniker des Gifts</v>
      </c>
    </row>
    <row r="210" spans="1:3" x14ac:dyDescent="0.25">
      <c r="A210" s="12">
        <v>248</v>
      </c>
      <c r="B210" s="8" t="str">
        <f>VLOOKUP(A210,'Sets data'!$A$3:$C$9991,3,FALSE)</f>
        <v>Thews of the Harbinger</v>
      </c>
      <c r="C210" s="8" t="str">
        <f>VLOOKUP(A210,'Sets data'!$A$3:$C$9991,2,FALSE)</f>
        <v>Muskeln des Vorboten</v>
      </c>
    </row>
    <row r="211" spans="1:3" x14ac:dyDescent="0.25">
      <c r="A211" s="12">
        <v>253</v>
      </c>
      <c r="B211" s="8" t="str">
        <f>VLOOKUP(A211,'Sets data'!$A$3:$C$9991,3,FALSE)</f>
        <v>Imperial Physique</v>
      </c>
      <c r="C211" s="8" t="str">
        <f>VLOOKUP(A211,'Sets data'!$A$3:$C$9991,2,FALSE)</f>
        <v>Kaiserliche Physis</v>
      </c>
    </row>
    <row r="212" spans="1:3" x14ac:dyDescent="0.25">
      <c r="A212" s="5">
        <v>256</v>
      </c>
      <c r="B212" s="8" t="str">
        <f>VLOOKUP(A212,'Sets data'!$A$3:$C$9991,3,FALSE)</f>
        <v>Mighty Chudan</v>
      </c>
      <c r="C212" s="8" t="str">
        <f>VLOOKUP(A212,'Sets data'!$A$3:$C$9991,2,FALSE)</f>
        <v>Mächtiger Chudan</v>
      </c>
    </row>
    <row r="213" spans="1:3" x14ac:dyDescent="0.25">
      <c r="A213" s="5">
        <v>257</v>
      </c>
      <c r="B213" s="8" t="str">
        <f>VLOOKUP(A213,'Sets data'!$A$3:$C$9991,3,FALSE)</f>
        <v>Velidreth</v>
      </c>
      <c r="C213" s="8" t="str">
        <f>VLOOKUP(A213,'Sets data'!$A$3:$C$9991,2,FALSE)</f>
        <v>Velidreth</v>
      </c>
    </row>
    <row r="214" spans="1:3" x14ac:dyDescent="0.25">
      <c r="A214" s="12">
        <v>258</v>
      </c>
      <c r="B214" s="8" t="str">
        <f>VLOOKUP(A214,'Sets data'!$A$3:$C$9991,3,FALSE)</f>
        <v>Amber Plasm</v>
      </c>
      <c r="C214" s="8" t="str">
        <f>VLOOKUP(A214,'Sets data'!$A$3:$C$9991,2,FALSE)</f>
        <v>Bernsteinplasma</v>
      </c>
    </row>
    <row r="215" spans="1:3" x14ac:dyDescent="0.25">
      <c r="A215" s="12">
        <v>259</v>
      </c>
      <c r="B215" s="8" t="str">
        <f>VLOOKUP(A215,'Sets data'!$A$3:$C$9991,3,FALSE)</f>
        <v>Heem-Jas' Retribution</v>
      </c>
      <c r="C215" s="8" t="str">
        <f>VLOOKUP(A215,'Sets data'!$A$3:$C$9991,2,FALSE)</f>
        <v>Heem-Jas' Vergeltung</v>
      </c>
    </row>
    <row r="216" spans="1:3" x14ac:dyDescent="0.25">
      <c r="A216" s="12">
        <v>260</v>
      </c>
      <c r="B216" s="8" t="str">
        <f>VLOOKUP(A216,'Sets data'!$A$3:$C$9991,3,FALSE)</f>
        <v>Aspect of Mazzatun</v>
      </c>
      <c r="C216" s="8" t="str">
        <f>VLOOKUP(A216,'Sets data'!$A$3:$C$9991,2,FALSE)</f>
        <v>Aspekt von Mazzatun</v>
      </c>
    </row>
    <row r="217" spans="1:3" x14ac:dyDescent="0.25">
      <c r="A217" s="12">
        <v>261</v>
      </c>
      <c r="B217" s="8" t="str">
        <f>VLOOKUP(A217,'Sets data'!$A$3:$C$9991,3,FALSE)</f>
        <v>Gossamer</v>
      </c>
      <c r="C217" s="8" t="str">
        <f>VLOOKUP(A217,'Sets data'!$A$3:$C$9991,2,FALSE)</f>
        <v>Gespinst</v>
      </c>
    </row>
    <row r="218" spans="1:3" x14ac:dyDescent="0.25">
      <c r="A218" s="12">
        <v>262</v>
      </c>
      <c r="B218" s="8" t="str">
        <f>VLOOKUP(A218,'Sets data'!$A$3:$C$9991,3,FALSE)</f>
        <v>Widowmaker</v>
      </c>
      <c r="C218" s="8" t="str">
        <f>VLOOKUP(A218,'Sets data'!$A$3:$C$9991,2,FALSE)</f>
        <v>Witwenmacher</v>
      </c>
    </row>
    <row r="219" spans="1:3" x14ac:dyDescent="0.25">
      <c r="A219" s="12">
        <v>263</v>
      </c>
      <c r="B219" s="8" t="str">
        <f>VLOOKUP(A219,'Sets data'!$A$3:$C$9991,3,FALSE)</f>
        <v>Hand of Mephala</v>
      </c>
      <c r="C219" s="8" t="str">
        <f>VLOOKUP(A219,'Sets data'!$A$3:$C$9991,2,FALSE)</f>
        <v>Hand von Mephala</v>
      </c>
    </row>
    <row r="220" spans="1:3" x14ac:dyDescent="0.25">
      <c r="A220" s="16">
        <v>264</v>
      </c>
      <c r="B220" s="8" t="str">
        <f>VLOOKUP(A220,'Sets data'!$A$3:$C$9991,3,FALSE)</f>
        <v>Giant Spider</v>
      </c>
      <c r="C220" s="8" t="str">
        <f>VLOOKUP(A220,'Sets data'!$A$3:$C$9991,2,FALSE)</f>
        <v>Riesenspinne</v>
      </c>
    </row>
    <row r="221" spans="1:3" x14ac:dyDescent="0.25">
      <c r="A221" s="5">
        <v>265</v>
      </c>
      <c r="B221" s="8" t="str">
        <f>VLOOKUP(A221,'Sets data'!$A$3:$C$9991,3,FALSE)</f>
        <v>Shadowrend</v>
      </c>
      <c r="C221" s="8" t="str">
        <f>VLOOKUP(A221,'Sets data'!$A$3:$C$9991,2,FALSE)</f>
        <v>Schattenriss</v>
      </c>
    </row>
    <row r="222" spans="1:3" x14ac:dyDescent="0.25">
      <c r="A222" s="5">
        <v>266</v>
      </c>
      <c r="B222" s="8" t="str">
        <f>VLOOKUP(A222,'Sets data'!$A$3:$C$9991,3,FALSE)</f>
        <v>Kra'gh</v>
      </c>
      <c r="C222" s="8" t="str">
        <f>VLOOKUP(A222,'Sets data'!$A$3:$C$9991,2,FALSE)</f>
        <v>Kra'gh</v>
      </c>
    </row>
    <row r="223" spans="1:3" x14ac:dyDescent="0.25">
      <c r="A223" s="5">
        <v>267</v>
      </c>
      <c r="B223" s="8" t="str">
        <f>VLOOKUP(A223,'Sets data'!$A$3:$C$9991,3,FALSE)</f>
        <v>Swarm Mother</v>
      </c>
      <c r="C223" s="8" t="str">
        <f>VLOOKUP(A223,'Sets data'!$A$3:$C$9991,2,FALSE)</f>
        <v>Schwarmmutter</v>
      </c>
    </row>
    <row r="224" spans="1:3" x14ac:dyDescent="0.25">
      <c r="A224" s="5">
        <v>268</v>
      </c>
      <c r="B224" s="8" t="str">
        <f>VLOOKUP(A224,'Sets data'!$A$3:$C$9991,3,FALSE)</f>
        <v>Sentinel of Rkugamz</v>
      </c>
      <c r="C224" s="8" t="str">
        <f>VLOOKUP(A224,'Sets data'!$A$3:$C$9991,2,FALSE)</f>
        <v>Wachposten von Rkugamz</v>
      </c>
    </row>
    <row r="225" spans="1:3" x14ac:dyDescent="0.25">
      <c r="A225" s="5">
        <v>269</v>
      </c>
      <c r="B225" s="8" t="str">
        <f>VLOOKUP(A225,'Sets data'!$A$3:$C$9991,3,FALSE)</f>
        <v>Chokethorn</v>
      </c>
      <c r="C225" s="8" t="str">
        <f>VLOOKUP(A225,'Sets data'!$A$3:$C$9991,2,FALSE)</f>
        <v>Würgedorn</v>
      </c>
    </row>
    <row r="226" spans="1:3" x14ac:dyDescent="0.25">
      <c r="A226" s="5">
        <v>270</v>
      </c>
      <c r="B226" s="8" t="str">
        <f>VLOOKUP(A226,'Sets data'!$A$3:$C$9991,3,FALSE)</f>
        <v>Slimecraw</v>
      </c>
      <c r="C226" s="8" t="str">
        <f>VLOOKUP(A226,'Sets data'!$A$3:$C$9991,2,FALSE)</f>
        <v>Schleimkropf</v>
      </c>
    </row>
    <row r="227" spans="1:3" x14ac:dyDescent="0.25">
      <c r="A227" s="5">
        <v>271</v>
      </c>
      <c r="B227" s="8" t="str">
        <f>VLOOKUP(A227,'Sets data'!$A$3:$C$9991,3,FALSE)</f>
        <v>Sellistrix</v>
      </c>
      <c r="C227" s="8" t="str">
        <f>VLOOKUP(A227,'Sets data'!$A$3:$C$9991,2,FALSE)</f>
        <v>Sellistrix</v>
      </c>
    </row>
    <row r="228" spans="1:3" x14ac:dyDescent="0.25">
      <c r="A228" s="5">
        <v>272</v>
      </c>
      <c r="B228" s="8" t="str">
        <f>VLOOKUP(A228,'Sets data'!$A$3:$C$9991,3,FALSE)</f>
        <v>Infernal Guardian</v>
      </c>
      <c r="C228" s="8" t="str">
        <f>VLOOKUP(A228,'Sets data'!$A$3:$C$9991,2,FALSE)</f>
        <v>Infernaler Wächter</v>
      </c>
    </row>
    <row r="229" spans="1:3" x14ac:dyDescent="0.25">
      <c r="A229" s="5">
        <v>273</v>
      </c>
      <c r="B229" s="8" t="str">
        <f>VLOOKUP(A229,'Sets data'!$A$3:$C$9991,3,FALSE)</f>
        <v>Ilambris</v>
      </c>
      <c r="C229" s="8" t="str">
        <f>VLOOKUP(A229,'Sets data'!$A$3:$C$9991,2,FALSE)</f>
        <v>Ilambris</v>
      </c>
    </row>
    <row r="230" spans="1:3" x14ac:dyDescent="0.25">
      <c r="A230" s="5">
        <v>274</v>
      </c>
      <c r="B230" s="8" t="str">
        <f>VLOOKUP(A230,'Sets data'!$A$3:$C$9991,3,FALSE)</f>
        <v>Iceheart</v>
      </c>
      <c r="C230" s="8" t="str">
        <f>VLOOKUP(A230,'Sets data'!$A$3:$C$9991,2,FALSE)</f>
        <v>Eisherz</v>
      </c>
    </row>
    <row r="231" spans="1:3" x14ac:dyDescent="0.25">
      <c r="A231" s="5">
        <v>275</v>
      </c>
      <c r="B231" s="8" t="str">
        <f>VLOOKUP(A231,'Sets data'!$A$3:$C$9991,3,FALSE)</f>
        <v>Stormfist</v>
      </c>
      <c r="C231" s="8" t="str">
        <f>VLOOKUP(A231,'Sets data'!$A$3:$C$9991,2,FALSE)</f>
        <v>Sturmfaust</v>
      </c>
    </row>
    <row r="232" spans="1:3" x14ac:dyDescent="0.25">
      <c r="A232" s="5">
        <v>276</v>
      </c>
      <c r="B232" s="8" t="str">
        <f>VLOOKUP(A232,'Sets data'!$A$3:$C$9991,3,FALSE)</f>
        <v>Tremorscale</v>
      </c>
      <c r="C232" s="8" t="str">
        <f>VLOOKUP(A232,'Sets data'!$A$3:$C$9991,2,FALSE)</f>
        <v>Bebenschuppe</v>
      </c>
    </row>
    <row r="233" spans="1:3" x14ac:dyDescent="0.25">
      <c r="A233" s="5">
        <v>277</v>
      </c>
      <c r="B233" s="8" t="str">
        <f>VLOOKUP(A233,'Sets data'!$A$3:$C$9991,3,FALSE)</f>
        <v>Pirate Skeleton</v>
      </c>
      <c r="C233" s="8" t="str">
        <f>VLOOKUP(A233,'Sets data'!$A$3:$C$9991,2,FALSE)</f>
        <v>Piratenskelett</v>
      </c>
    </row>
    <row r="234" spans="1:3" x14ac:dyDescent="0.25">
      <c r="A234" s="5">
        <v>278</v>
      </c>
      <c r="B234" s="8" t="str">
        <f>VLOOKUP(A234,'Sets data'!$A$3:$C$9991,3,FALSE)</f>
        <v>The Troll King</v>
      </c>
      <c r="C234" s="8" t="str">
        <f>VLOOKUP(A234,'Sets data'!$A$3:$C$9991,2,FALSE)</f>
        <v>Trollkönig</v>
      </c>
    </row>
    <row r="235" spans="1:3" x14ac:dyDescent="0.25">
      <c r="A235" s="5">
        <v>279</v>
      </c>
      <c r="B235" s="8" t="str">
        <f>VLOOKUP(A235,'Sets data'!$A$3:$C$9991,3,FALSE)</f>
        <v>Selene</v>
      </c>
      <c r="C235" s="8" t="str">
        <f>VLOOKUP(A235,'Sets data'!$A$3:$C$9991,2,FALSE)</f>
        <v>Selene</v>
      </c>
    </row>
    <row r="236" spans="1:3" x14ac:dyDescent="0.25">
      <c r="A236" s="5">
        <v>280</v>
      </c>
      <c r="B236" s="8" t="str">
        <f>VLOOKUP(A236,'Sets data'!$A$3:$C$9991,3,FALSE)</f>
        <v>Grothdarr</v>
      </c>
      <c r="C236" s="8" t="str">
        <f>VLOOKUP(A236,'Sets data'!$A$3:$C$9991,2,FALSE)</f>
        <v>Grothdarr</v>
      </c>
    </row>
    <row r="237" spans="1:3" x14ac:dyDescent="0.25">
      <c r="A237" s="12">
        <v>281</v>
      </c>
      <c r="B237" s="8" t="str">
        <f>VLOOKUP(A237,'Sets data'!$A$3:$C$9991,3,FALSE)</f>
        <v>Armor of the Trainee</v>
      </c>
      <c r="C237" s="8" t="str">
        <f>VLOOKUP(A237,'Sets data'!$A$3:$C$9991,2,FALSE)</f>
        <v>Rüstung des Auszubildenden</v>
      </c>
    </row>
    <row r="238" spans="1:3" x14ac:dyDescent="0.25">
      <c r="A238" s="12">
        <v>282</v>
      </c>
      <c r="B238" s="8" t="str">
        <f>VLOOKUP(A238,'Sets data'!$A$3:$C$9991,3,FALSE)</f>
        <v>Vampire Cloak</v>
      </c>
      <c r="C238" s="8" t="str">
        <f>VLOOKUP(A238,'Sets data'!$A$3:$C$9991,2,FALSE)</f>
        <v>Vampirumhang</v>
      </c>
    </row>
    <row r="239" spans="1:3" x14ac:dyDescent="0.25">
      <c r="A239" s="12">
        <v>283</v>
      </c>
      <c r="B239" s="8" t="str">
        <f>VLOOKUP(A239,'Sets data'!$A$3:$C$9991,3,FALSE)</f>
        <v>Sword-Singer</v>
      </c>
      <c r="C239" s="8" t="str">
        <f>VLOOKUP(A239,'Sets data'!$A$3:$C$9991,2,FALSE)</f>
        <v>Schwertsänger</v>
      </c>
    </row>
    <row r="240" spans="1:3" x14ac:dyDescent="0.25">
      <c r="A240" s="12">
        <v>284</v>
      </c>
      <c r="B240" s="8" t="str">
        <f>VLOOKUP(A240,'Sets data'!$A$3:$C$9991,3,FALSE)</f>
        <v>Order of Diagna</v>
      </c>
      <c r="C240" s="8" t="str">
        <f>VLOOKUP(A240,'Sets data'!$A$3:$C$9991,2,FALSE)</f>
        <v>Orden von Diagna</v>
      </c>
    </row>
    <row r="241" spans="1:3" x14ac:dyDescent="0.25">
      <c r="A241" s="12">
        <v>285</v>
      </c>
      <c r="B241" s="8" t="str">
        <f>VLOOKUP(A241,'Sets data'!$A$3:$C$9991,3,FALSE)</f>
        <v>Vampire Lord</v>
      </c>
      <c r="C241" s="8" t="str">
        <f>VLOOKUP(A241,'Sets data'!$A$3:$C$9991,2,FALSE)</f>
        <v>Vampirfürst</v>
      </c>
    </row>
    <row r="242" spans="1:3" x14ac:dyDescent="0.25">
      <c r="A242" s="12">
        <v>286</v>
      </c>
      <c r="B242" s="8" t="str">
        <f>VLOOKUP(A242,'Sets data'!$A$3:$C$9991,3,FALSE)</f>
        <v>Spriggan's Thorns</v>
      </c>
      <c r="C242" s="8" t="str">
        <f>VLOOKUP(A242,'Sets data'!$A$3:$C$9991,2,FALSE)</f>
        <v>Dornen des Zweiglings</v>
      </c>
    </row>
    <row r="243" spans="1:3" x14ac:dyDescent="0.25">
      <c r="A243" s="12">
        <v>287</v>
      </c>
      <c r="B243" s="8" t="str">
        <f>VLOOKUP(A243,'Sets data'!$A$3:$C$9991,3,FALSE)</f>
        <v>Green Pact</v>
      </c>
      <c r="C243" s="8" t="str">
        <f>VLOOKUP(A243,'Sets data'!$A$3:$C$9991,2,FALSE)</f>
        <v>Der Grüne Pakt</v>
      </c>
    </row>
    <row r="244" spans="1:3" x14ac:dyDescent="0.25">
      <c r="A244" s="12">
        <v>288</v>
      </c>
      <c r="B244" s="8" t="str">
        <f>VLOOKUP(A244,'Sets data'!$A$3:$C$9991,3,FALSE)</f>
        <v>Beekeeper's Gear</v>
      </c>
      <c r="C244" s="8" t="str">
        <f>VLOOKUP(A244,'Sets data'!$A$3:$C$9991,2,FALSE)</f>
        <v>Werkzeug des Bienenhüters</v>
      </c>
    </row>
    <row r="245" spans="1:3" x14ac:dyDescent="0.25">
      <c r="A245" s="12">
        <v>289</v>
      </c>
      <c r="B245" s="8" t="str">
        <f>VLOOKUP(A245,'Sets data'!$A$3:$C$9991,3,FALSE)</f>
        <v>Spinner's Garments</v>
      </c>
      <c r="C245" s="8" t="str">
        <f>VLOOKUP(A245,'Sets data'!$A$3:$C$9991,2,FALSE)</f>
        <v>Gewänder des Webers</v>
      </c>
    </row>
    <row r="246" spans="1:3" x14ac:dyDescent="0.25">
      <c r="A246" s="12">
        <v>290</v>
      </c>
      <c r="B246" s="8" t="str">
        <f>VLOOKUP(A246,'Sets data'!$A$3:$C$9991,3,FALSE)</f>
        <v>Skooma Smuggler</v>
      </c>
      <c r="C246" s="8" t="str">
        <f>VLOOKUP(A246,'Sets data'!$A$3:$C$9991,2,FALSE)</f>
        <v>Skoomaschmuggler</v>
      </c>
    </row>
    <row r="247" spans="1:3" x14ac:dyDescent="0.25">
      <c r="A247" s="12">
        <v>291</v>
      </c>
      <c r="B247" s="8" t="str">
        <f>VLOOKUP(A247,'Sets data'!$A$3:$C$9991,3,FALSE)</f>
        <v>Shalk Exoskeleton</v>
      </c>
      <c r="C247" s="8" t="str">
        <f>VLOOKUP(A247,'Sets data'!$A$3:$C$9991,2,FALSE)</f>
        <v>Schröterpanzer</v>
      </c>
    </row>
    <row r="248" spans="1:3" x14ac:dyDescent="0.25">
      <c r="A248" s="12">
        <v>292</v>
      </c>
      <c r="B248" s="8" t="str">
        <f>VLOOKUP(A248,'Sets data'!$A$3:$C$9991,3,FALSE)</f>
        <v>Mother's Sorrow</v>
      </c>
      <c r="C248" s="8" t="str">
        <f>VLOOKUP(A248,'Sets data'!$A$3:$C$9991,2,FALSE)</f>
        <v>Muttertränen</v>
      </c>
    </row>
    <row r="249" spans="1:3" x14ac:dyDescent="0.25">
      <c r="A249" s="12">
        <v>293</v>
      </c>
      <c r="B249" s="8" t="str">
        <f>VLOOKUP(A249,'Sets data'!$A$3:$C$9991,3,FALSE)</f>
        <v>Plague Doctor</v>
      </c>
      <c r="C249" s="8" t="str">
        <f>VLOOKUP(A249,'Sets data'!$A$3:$C$9991,2,FALSE)</f>
        <v>Seuchendoktor</v>
      </c>
    </row>
    <row r="250" spans="1:3" x14ac:dyDescent="0.25">
      <c r="A250" s="12">
        <v>294</v>
      </c>
      <c r="B250" s="8" t="str">
        <f>VLOOKUP(A250,'Sets data'!$A$3:$C$9991,3,FALSE)</f>
        <v>Ysgramor's Birthright</v>
      </c>
      <c r="C250" s="8" t="str">
        <f>VLOOKUP(A250,'Sets data'!$A$3:$C$9991,2,FALSE)</f>
        <v>Ysgramors Geburtsrecht</v>
      </c>
    </row>
    <row r="251" spans="1:3" x14ac:dyDescent="0.25">
      <c r="A251" s="12">
        <v>295</v>
      </c>
      <c r="B251" s="8" t="str">
        <f>VLOOKUP(A251,'Sets data'!$A$3:$C$9991,3,FALSE)</f>
        <v>Jailbreaker</v>
      </c>
      <c r="C251" s="8" t="str">
        <f>VLOOKUP(A251,'Sets data'!$A$3:$C$9991,2,FALSE)</f>
        <v>Ausbrecher</v>
      </c>
    </row>
    <row r="252" spans="1:3" x14ac:dyDescent="0.25">
      <c r="A252" s="12">
        <v>296</v>
      </c>
      <c r="B252" s="8" t="str">
        <f>VLOOKUP(A252,'Sets data'!$A$3:$C$9991,3,FALSE)</f>
        <v>Spelunker</v>
      </c>
      <c r="C252" s="8" t="str">
        <f>VLOOKUP(A252,'Sets data'!$A$3:$C$9991,2,FALSE)</f>
        <v>Höhlenforscher</v>
      </c>
    </row>
    <row r="253" spans="1:3" x14ac:dyDescent="0.25">
      <c r="A253" s="12">
        <v>297</v>
      </c>
      <c r="B253" s="8" t="str">
        <f>VLOOKUP(A253,'Sets data'!$A$3:$C$9991,3,FALSE)</f>
        <v>Spider Cultist Cowl</v>
      </c>
      <c r="C253" s="8" t="str">
        <f>VLOOKUP(A253,'Sets data'!$A$3:$C$9991,2,FALSE)</f>
        <v>Spinnenkultistenkutte</v>
      </c>
    </row>
    <row r="254" spans="1:3" x14ac:dyDescent="0.25">
      <c r="A254" s="12">
        <v>298</v>
      </c>
      <c r="B254" s="8" t="str">
        <f>VLOOKUP(A254,'Sets data'!$A$3:$C$9991,3,FALSE)</f>
        <v>Light Speaker</v>
      </c>
      <c r="C254" s="8" t="str">
        <f>VLOOKUP(A254,'Sets data'!$A$3:$C$9991,2,FALSE)</f>
        <v>Lichtsprecher</v>
      </c>
    </row>
    <row r="255" spans="1:3" x14ac:dyDescent="0.25">
      <c r="A255" s="12">
        <v>299</v>
      </c>
      <c r="B255" s="8" t="str">
        <f>VLOOKUP(A255,'Sets data'!$A$3:$C$9991,3,FALSE)</f>
        <v>Toothrow</v>
      </c>
      <c r="C255" s="8" t="str">
        <f>VLOOKUP(A255,'Sets data'!$A$3:$C$9991,2,FALSE)</f>
        <v>Zahnreihe</v>
      </c>
    </row>
    <row r="256" spans="1:3" x14ac:dyDescent="0.25">
      <c r="A256" s="12">
        <v>300</v>
      </c>
      <c r="B256" s="8" t="str">
        <f>VLOOKUP(A256,'Sets data'!$A$3:$C$9991,3,FALSE)</f>
        <v>Netch's Touch</v>
      </c>
      <c r="C256" s="8" t="str">
        <f>VLOOKUP(A256,'Sets data'!$A$3:$C$9991,2,FALSE)</f>
        <v>Berührung des Netch</v>
      </c>
    </row>
    <row r="257" spans="1:3" x14ac:dyDescent="0.25">
      <c r="A257" s="12">
        <v>301</v>
      </c>
      <c r="B257" s="8" t="str">
        <f>VLOOKUP(A257,'Sets data'!$A$3:$C$9991,3,FALSE)</f>
        <v>Strength of the Automaton</v>
      </c>
      <c r="C257" s="8" t="str">
        <f>VLOOKUP(A257,'Sets data'!$A$3:$C$9991,2,FALSE)</f>
        <v>Stärke des Automaten</v>
      </c>
    </row>
    <row r="258" spans="1:3" x14ac:dyDescent="0.25">
      <c r="A258" s="12">
        <v>302</v>
      </c>
      <c r="B258" s="8" t="str">
        <f>VLOOKUP(A258,'Sets data'!$A$3:$C$9991,3,FALSE)</f>
        <v>Leviathan</v>
      </c>
      <c r="C258" s="8" t="str">
        <f>VLOOKUP(A258,'Sets data'!$A$3:$C$9991,2,FALSE)</f>
        <v>Leviathan</v>
      </c>
    </row>
    <row r="259" spans="1:3" x14ac:dyDescent="0.25">
      <c r="A259" s="12">
        <v>303</v>
      </c>
      <c r="B259" s="8" t="str">
        <f>VLOOKUP(A259,'Sets data'!$A$3:$C$9991,3,FALSE)</f>
        <v>Lamia's Song</v>
      </c>
      <c r="C259" s="8" t="str">
        <f>VLOOKUP(A259,'Sets data'!$A$3:$C$9991,2,FALSE)</f>
        <v>Lied der Lamie</v>
      </c>
    </row>
    <row r="260" spans="1:3" x14ac:dyDescent="0.25">
      <c r="A260" s="12">
        <v>304</v>
      </c>
      <c r="B260" s="8" t="str">
        <f>VLOOKUP(A260,'Sets data'!$A$3:$C$9991,3,FALSE)</f>
        <v>Medusa</v>
      </c>
      <c r="C260" s="8" t="str">
        <f>VLOOKUP(A260,'Sets data'!$A$3:$C$9991,2,FALSE)</f>
        <v>Versteinernder Blick</v>
      </c>
    </row>
    <row r="261" spans="1:3" x14ac:dyDescent="0.25">
      <c r="A261" s="12">
        <v>305</v>
      </c>
      <c r="B261" s="8" t="str">
        <f>VLOOKUP(A261,'Sets data'!$A$3:$C$9991,3,FALSE)</f>
        <v>Treasure Hunter</v>
      </c>
      <c r="C261" s="8" t="str">
        <f>VLOOKUP(A261,'Sets data'!$A$3:$C$9991,2,FALSE)</f>
        <v>Schatzjäger</v>
      </c>
    </row>
    <row r="262" spans="1:3" x14ac:dyDescent="0.25">
      <c r="A262" s="12">
        <v>307</v>
      </c>
      <c r="B262" s="8" t="str">
        <f>VLOOKUP(A262,'Sets data'!$A$3:$C$9991,3,FALSE)</f>
        <v>Draugr Hulk</v>
      </c>
      <c r="C262" s="8" t="str">
        <f>VLOOKUP(A262,'Sets data'!$A$3:$C$9991,2,FALSE)</f>
        <v>Schwerfälliger Draugr</v>
      </c>
    </row>
    <row r="263" spans="1:3" x14ac:dyDescent="0.25">
      <c r="A263" s="12">
        <v>308</v>
      </c>
      <c r="B263" s="8" t="str">
        <f>VLOOKUP(A263,'Sets data'!$A$3:$C$9991,3,FALSE)</f>
        <v>Bone Pirate's Tatters</v>
      </c>
      <c r="C263" s="8" t="str">
        <f>VLOOKUP(A263,'Sets data'!$A$3:$C$9991,2,FALSE)</f>
        <v>Lumpen des Knochenpiraten</v>
      </c>
    </row>
    <row r="264" spans="1:3" x14ac:dyDescent="0.25">
      <c r="A264" s="12">
        <v>309</v>
      </c>
      <c r="B264" s="8" t="str">
        <f>VLOOKUP(A264,'Sets data'!$A$3:$C$9991,3,FALSE)</f>
        <v>Knight-errant's Mail</v>
      </c>
      <c r="C264" s="8" t="str">
        <f>VLOOKUP(A264,'Sets data'!$A$3:$C$9991,2,FALSE)</f>
        <v>Platten des Wanderritters</v>
      </c>
    </row>
    <row r="265" spans="1:3" x14ac:dyDescent="0.25">
      <c r="A265" s="12">
        <v>310</v>
      </c>
      <c r="B265" s="8" t="str">
        <f>VLOOKUP(A265,'Sets data'!$A$3:$C$9991,3,FALSE)</f>
        <v>Sword Dancer</v>
      </c>
      <c r="C265" s="8" t="str">
        <f>VLOOKUP(A265,'Sets data'!$A$3:$C$9991,2,FALSE)</f>
        <v>Schwerttänzer</v>
      </c>
    </row>
    <row r="266" spans="1:3" x14ac:dyDescent="0.25">
      <c r="A266" s="12">
        <v>311</v>
      </c>
      <c r="B266" s="8" t="str">
        <f>VLOOKUP(A266,'Sets data'!$A$3:$C$9991,3,FALSE)</f>
        <v>Rattlecage</v>
      </c>
      <c r="C266" s="8" t="str">
        <f>VLOOKUP(A266,'Sets data'!$A$3:$C$9991,2,FALSE)</f>
        <v>Klapperkäfig</v>
      </c>
    </row>
    <row r="267" spans="1:3" x14ac:dyDescent="0.25">
      <c r="A267" s="12">
        <v>313</v>
      </c>
      <c r="B267" s="8" t="str">
        <f>VLOOKUP(A267,'Sets data'!$A$3:$C$9991,3,FALSE)</f>
        <v>Titanic Cleave</v>
      </c>
      <c r="C267" s="8" t="str">
        <f>VLOOKUP(A267,'Sets data'!$A$3:$C$9991,2,FALSE)</f>
        <v>Titanisches Trennen</v>
      </c>
    </row>
    <row r="268" spans="1:3" x14ac:dyDescent="0.25">
      <c r="A268" s="12">
        <v>314</v>
      </c>
      <c r="B268" s="8" t="str">
        <f>VLOOKUP(A268,'Sets data'!$A$3:$C$9991,3,FALSE)</f>
        <v>Puncturing Remedy</v>
      </c>
      <c r="C268" s="8" t="str">
        <f>VLOOKUP(A268,'Sets data'!$A$3:$C$9991,2,FALSE)</f>
        <v>Durchschlagende Genesung</v>
      </c>
    </row>
    <row r="269" spans="1:3" x14ac:dyDescent="0.25">
      <c r="A269" s="12">
        <v>315</v>
      </c>
      <c r="B269" s="8" t="str">
        <f>VLOOKUP(A269,'Sets data'!$A$3:$C$9991,3,FALSE)</f>
        <v>Stinging Slashes</v>
      </c>
      <c r="C269" s="8" t="str">
        <f>VLOOKUP(A269,'Sets data'!$A$3:$C$9991,2,FALSE)</f>
        <v>Stechende Schnitte</v>
      </c>
    </row>
    <row r="270" spans="1:3" x14ac:dyDescent="0.25">
      <c r="A270" s="12">
        <v>316</v>
      </c>
      <c r="B270" s="8" t="str">
        <f>VLOOKUP(A270,'Sets data'!$A$3:$C$9991,3,FALSE)</f>
        <v>Caustic Arrow</v>
      </c>
      <c r="C270" s="8" t="str">
        <f>VLOOKUP(A270,'Sets data'!$A$3:$C$9991,2,FALSE)</f>
        <v>Beißender Pfeil</v>
      </c>
    </row>
    <row r="271" spans="1:3" x14ac:dyDescent="0.25">
      <c r="A271" s="12">
        <v>317</v>
      </c>
      <c r="B271" s="8" t="str">
        <f>VLOOKUP(A271,'Sets data'!$A$3:$C$9991,3,FALSE)</f>
        <v>Destructive Impact</v>
      </c>
      <c r="C271" s="8" t="str">
        <f>VLOOKUP(A271,'Sets data'!$A$3:$C$9991,2,FALSE)</f>
        <v>Zerstörerischer Einschlag</v>
      </c>
    </row>
    <row r="272" spans="1:3" x14ac:dyDescent="0.25">
      <c r="A272" s="12">
        <v>318</v>
      </c>
      <c r="B272" s="8" t="str">
        <f>VLOOKUP(A272,'Sets data'!$A$3:$C$9991,3,FALSE)</f>
        <v>Grand Rejuvenation</v>
      </c>
      <c r="C272" s="8" t="str">
        <f>VLOOKUP(A272,'Sets data'!$A$3:$C$9991,2,FALSE)</f>
        <v>Große Verjüngung</v>
      </c>
    </row>
    <row r="273" spans="1:3" x14ac:dyDescent="0.25">
      <c r="A273" s="12">
        <v>320</v>
      </c>
      <c r="B273" s="8" t="str">
        <f>VLOOKUP(A273,'Sets data'!$A$3:$C$9991,3,FALSE)</f>
        <v>War Maiden</v>
      </c>
      <c r="C273" s="8" t="str">
        <f>VLOOKUP(A273,'Sets data'!$A$3:$C$9991,2,FALSE)</f>
        <v>Kriegsjungfer</v>
      </c>
    </row>
    <row r="274" spans="1:3" x14ac:dyDescent="0.25">
      <c r="A274" s="12">
        <v>321</v>
      </c>
      <c r="B274" s="8" t="str">
        <f>VLOOKUP(A274,'Sets data'!$A$3:$C$9991,3,FALSE)</f>
        <v>Defiler</v>
      </c>
      <c r="C274" s="8" t="str">
        <f>VLOOKUP(A274,'Sets data'!$A$3:$C$9991,2,FALSE)</f>
        <v>Schänder</v>
      </c>
    </row>
    <row r="275" spans="1:3" x14ac:dyDescent="0.25">
      <c r="A275" s="12">
        <v>322</v>
      </c>
      <c r="B275" s="8" t="str">
        <f>VLOOKUP(A275,'Sets data'!$A$3:$C$9991,3,FALSE)</f>
        <v>Warrior-Poet</v>
      </c>
      <c r="C275" s="8" t="str">
        <f>VLOOKUP(A275,'Sets data'!$A$3:$C$9991,2,FALSE)</f>
        <v>Kriegerpoet</v>
      </c>
    </row>
    <row r="276" spans="1:3" x14ac:dyDescent="0.25">
      <c r="A276" s="5">
        <v>323</v>
      </c>
      <c r="B276" s="8" t="str">
        <f>VLOOKUP(A276,'Sets data'!$A$3:$C$9991,3,FALSE)</f>
        <v>Assassin's Guile</v>
      </c>
      <c r="C276" s="8" t="str">
        <f>VLOOKUP(A276,'Sets data'!$A$3:$C$9991,2,FALSE)</f>
        <v>Assassinenlist</v>
      </c>
    </row>
    <row r="277" spans="1:3" x14ac:dyDescent="0.25">
      <c r="A277" s="5">
        <v>324</v>
      </c>
      <c r="B277" s="8" t="str">
        <f>VLOOKUP(A277,'Sets data'!$A$3:$C$9991,3,FALSE)</f>
        <v>Daedric Trickery</v>
      </c>
      <c r="C277" s="8" t="str">
        <f>VLOOKUP(A277,'Sets data'!$A$3:$C$9991,2,FALSE)</f>
        <v>Daedrische Gaunerei</v>
      </c>
    </row>
    <row r="278" spans="1:3" x14ac:dyDescent="0.25">
      <c r="A278" s="5">
        <v>325</v>
      </c>
      <c r="B278" s="8" t="str">
        <f>VLOOKUP(A278,'Sets data'!$A$3:$C$9991,3,FALSE)</f>
        <v>Shacklebreaker</v>
      </c>
      <c r="C278" s="8" t="str">
        <f>VLOOKUP(A278,'Sets data'!$A$3:$C$9991,2,FALSE)</f>
        <v>Kettensprenger</v>
      </c>
    </row>
    <row r="279" spans="1:3" x14ac:dyDescent="0.25">
      <c r="A279" s="12">
        <v>326</v>
      </c>
      <c r="B279" s="8" t="str">
        <f>VLOOKUP(A279,'Sets data'!$A$3:$C$9991,3,FALSE)</f>
        <v>Vanguard's Challenge</v>
      </c>
      <c r="C279" s="8" t="str">
        <f>VLOOKUP(A279,'Sets data'!$A$3:$C$9991,2,FALSE)</f>
        <v>Vorhutdisput</v>
      </c>
    </row>
    <row r="280" spans="1:3" x14ac:dyDescent="0.25">
      <c r="A280" s="12">
        <v>327</v>
      </c>
      <c r="B280" s="8" t="str">
        <f>VLOOKUP(A280,'Sets data'!$A$3:$C$9991,3,FALSE)</f>
        <v>Coward's Gear</v>
      </c>
      <c r="C280" s="8" t="str">
        <f>VLOOKUP(A280,'Sets data'!$A$3:$C$9991,2,FALSE)</f>
        <v>Feiglingstracht</v>
      </c>
    </row>
    <row r="281" spans="1:3" x14ac:dyDescent="0.25">
      <c r="A281" s="12">
        <v>328</v>
      </c>
      <c r="B281" s="8" t="str">
        <f>VLOOKUP(A281,'Sets data'!$A$3:$C$9991,3,FALSE)</f>
        <v>Knight Slayer</v>
      </c>
      <c r="C281" s="8" t="str">
        <f>VLOOKUP(A281,'Sets data'!$A$3:$C$9991,2,FALSE)</f>
        <v>Ritterschlächter</v>
      </c>
    </row>
    <row r="282" spans="1:3" x14ac:dyDescent="0.25">
      <c r="A282" s="12">
        <v>329</v>
      </c>
      <c r="B282" s="8" t="str">
        <f>VLOOKUP(A282,'Sets data'!$A$3:$C$9991,3,FALSE)</f>
        <v>Wizard's Riposte</v>
      </c>
      <c r="C282" s="8" t="str">
        <f>VLOOKUP(A282,'Sets data'!$A$3:$C$9991,2,FALSE)</f>
        <v>Zaubererreplik</v>
      </c>
    </row>
    <row r="283" spans="1:3" x14ac:dyDescent="0.25">
      <c r="A283" s="12">
        <v>330</v>
      </c>
      <c r="B283" s="8" t="str">
        <f>VLOOKUP(A283,'Sets data'!$A$3:$C$9991,3,FALSE)</f>
        <v>Automated Defense</v>
      </c>
      <c r="C283" s="8" t="str">
        <f>VLOOKUP(A283,'Sets data'!$A$3:$C$9991,2,FALSE)</f>
        <v>Automatisierte Verteidigung</v>
      </c>
    </row>
    <row r="284" spans="1:3" x14ac:dyDescent="0.25">
      <c r="A284" s="12">
        <v>331</v>
      </c>
      <c r="B284" s="8" t="str">
        <f>VLOOKUP(A284,'Sets data'!$A$3:$C$9991,3,FALSE)</f>
        <v>War Machine</v>
      </c>
      <c r="C284" s="8" t="str">
        <f>VLOOKUP(A284,'Sets data'!$A$3:$C$9991,2,FALSE)</f>
        <v>Kriegsmaschine</v>
      </c>
    </row>
    <row r="285" spans="1:3" x14ac:dyDescent="0.25">
      <c r="A285" s="12">
        <v>332</v>
      </c>
      <c r="B285" s="8" t="str">
        <f>VLOOKUP(A285,'Sets data'!$A$3:$C$9991,3,FALSE)</f>
        <v>Master Architect</v>
      </c>
      <c r="C285" s="8" t="str">
        <f>VLOOKUP(A285,'Sets data'!$A$3:$C$9991,2,FALSE)</f>
        <v>Meisterarchitekt</v>
      </c>
    </row>
    <row r="286" spans="1:3" x14ac:dyDescent="0.25">
      <c r="A286" s="12">
        <v>333</v>
      </c>
      <c r="B286" s="8" t="str">
        <f>VLOOKUP(A286,'Sets data'!$A$3:$C$9991,3,FALSE)</f>
        <v>Inventor's Guard</v>
      </c>
      <c r="C286" s="8" t="str">
        <f>VLOOKUP(A286,'Sets data'!$A$3:$C$9991,2,FALSE)</f>
        <v>Erfindergarde</v>
      </c>
    </row>
    <row r="287" spans="1:3" x14ac:dyDescent="0.25">
      <c r="A287" s="12">
        <v>334</v>
      </c>
      <c r="B287" s="8" t="str">
        <f>VLOOKUP(A287,'Sets data'!$A$3:$C$9991,3,FALSE)</f>
        <v>Impregnable Armor</v>
      </c>
      <c r="C287" s="8" t="str">
        <f>VLOOKUP(A287,'Sets data'!$A$3:$C$9991,2,FALSE)</f>
        <v>Unüberwindliche Rüstung</v>
      </c>
    </row>
    <row r="288" spans="1:3" x14ac:dyDescent="0.25">
      <c r="A288" s="12">
        <v>335</v>
      </c>
      <c r="B288" s="8" t="str">
        <f>VLOOKUP(A288,'Sets data'!$A$3:$C$9991,3,FALSE)</f>
        <v>Draugr's Rest</v>
      </c>
      <c r="C288" s="8" t="str">
        <f>VLOOKUP(A288,'Sets data'!$A$3:$C$9991,2,FALSE)</f>
        <v>Draugrruhe</v>
      </c>
    </row>
    <row r="289" spans="1:3" x14ac:dyDescent="0.25">
      <c r="A289" s="12">
        <v>336</v>
      </c>
      <c r="B289" s="8" t="str">
        <f>VLOOKUP(A289,'Sets data'!$A$3:$C$9991,3,FALSE)</f>
        <v>Pillar of Nirn</v>
      </c>
      <c r="C289" s="8" t="str">
        <f>VLOOKUP(A289,'Sets data'!$A$3:$C$9991,2,FALSE)</f>
        <v>Säulen von Nirn</v>
      </c>
    </row>
    <row r="290" spans="1:3" x14ac:dyDescent="0.25">
      <c r="A290" s="12">
        <v>337</v>
      </c>
      <c r="B290" s="8" t="str">
        <f>VLOOKUP(A290,'Sets data'!$A$3:$C$9991,3,FALSE)</f>
        <v>Ironblood</v>
      </c>
      <c r="C290" s="8" t="str">
        <f>VLOOKUP(A290,'Sets data'!$A$3:$C$9991,2,FALSE)</f>
        <v>Eisenblut</v>
      </c>
    </row>
    <row r="291" spans="1:3" x14ac:dyDescent="0.25">
      <c r="A291" s="12">
        <v>338</v>
      </c>
      <c r="B291" s="8" t="str">
        <f>VLOOKUP(A291,'Sets data'!$A$3:$C$9991,3,FALSE)</f>
        <v>Flame Blossom</v>
      </c>
      <c r="C291" s="8" t="str">
        <f>VLOOKUP(A291,'Sets data'!$A$3:$C$9991,2,FALSE)</f>
        <v>Flammenblüte</v>
      </c>
    </row>
    <row r="292" spans="1:3" x14ac:dyDescent="0.25">
      <c r="A292" s="12">
        <v>339</v>
      </c>
      <c r="B292" s="8" t="str">
        <f>VLOOKUP(A292,'Sets data'!$A$3:$C$9991,3,FALSE)</f>
        <v>Blooddrinker</v>
      </c>
      <c r="C292" s="8" t="str">
        <f>VLOOKUP(A292,'Sets data'!$A$3:$C$9991,2,FALSE)</f>
        <v>Bluttrinker</v>
      </c>
    </row>
    <row r="293" spans="1:3" x14ac:dyDescent="0.25">
      <c r="A293" s="12">
        <v>340</v>
      </c>
      <c r="B293" s="8" t="str">
        <f>VLOOKUP(A293,'Sets data'!$A$3:$C$9991,3,FALSE)</f>
        <v>Hagraven's Garden</v>
      </c>
      <c r="C293" s="8" t="str">
        <f>VLOOKUP(A293,'Sets data'!$A$3:$C$9991,2,FALSE)</f>
        <v>Vettelgarten</v>
      </c>
    </row>
    <row r="294" spans="1:3" x14ac:dyDescent="0.25">
      <c r="A294" s="5">
        <v>341</v>
      </c>
      <c r="B294" s="8" t="str">
        <f>VLOOKUP(A294,'Sets data'!$A$3:$C$9991,3,FALSE)</f>
        <v>Earthgore</v>
      </c>
      <c r="C294" s="8" t="str">
        <f>VLOOKUP(A294,'Sets data'!$A$3:$C$9991,2,FALSE)</f>
        <v>Erdbluter</v>
      </c>
    </row>
    <row r="295" spans="1:3" x14ac:dyDescent="0.25">
      <c r="A295" s="5">
        <v>342</v>
      </c>
      <c r="B295" s="8" t="str">
        <f>VLOOKUP(A295,'Sets data'!$A$3:$C$9991,3,FALSE)</f>
        <v>Domihaus</v>
      </c>
      <c r="C295" s="8" t="str">
        <f>VLOOKUP(A295,'Sets data'!$A$3:$C$9991,2,FALSE)</f>
        <v>Domihaus</v>
      </c>
    </row>
    <row r="296" spans="1:3" x14ac:dyDescent="0.25">
      <c r="A296" s="12">
        <v>343</v>
      </c>
      <c r="B296" s="8" t="str">
        <f>VLOOKUP(A296,'Sets data'!$A$3:$C$9991,3,FALSE)</f>
        <v>Caluurion's Legacy</v>
      </c>
      <c r="C296" s="8" t="str">
        <f>VLOOKUP(A296,'Sets data'!$A$3:$C$9991,2,FALSE)</f>
        <v>Caluurions Erbe</v>
      </c>
    </row>
    <row r="297" spans="1:3" x14ac:dyDescent="0.25">
      <c r="A297" s="12">
        <v>344</v>
      </c>
      <c r="B297" s="8" t="str">
        <f>VLOOKUP(A297,'Sets data'!$A$3:$C$9991,3,FALSE)</f>
        <v>Trappings of Invigoration</v>
      </c>
      <c r="C297" s="8" t="str">
        <f>VLOOKUP(A297,'Sets data'!$A$3:$C$9991,2,FALSE)</f>
        <v>Stärkungsprunk</v>
      </c>
    </row>
    <row r="298" spans="1:3" x14ac:dyDescent="0.25">
      <c r="A298" s="12">
        <v>345</v>
      </c>
      <c r="B298" s="8" t="str">
        <f>VLOOKUP(A298,'Sets data'!$A$3:$C$9991,3,FALSE)</f>
        <v>Ulfnor's Favor</v>
      </c>
      <c r="C298" s="8" t="str">
        <f>VLOOKUP(A298,'Sets data'!$A$3:$C$9991,2,FALSE)</f>
        <v>Ulfnors Gunst</v>
      </c>
    </row>
    <row r="299" spans="1:3" x14ac:dyDescent="0.25">
      <c r="A299" s="12">
        <v>346</v>
      </c>
      <c r="B299" s="8" t="str">
        <f>VLOOKUP(A299,'Sets data'!$A$3:$C$9991,3,FALSE)</f>
        <v>Jorvuld's Guidance</v>
      </c>
      <c r="C299" s="8" t="str">
        <f>VLOOKUP(A299,'Sets data'!$A$3:$C$9991,2,FALSE)</f>
        <v>Jorvulds Führung</v>
      </c>
    </row>
    <row r="300" spans="1:3" x14ac:dyDescent="0.25">
      <c r="A300" s="12">
        <v>347</v>
      </c>
      <c r="B300" s="8" t="str">
        <f>VLOOKUP(A300,'Sets data'!$A$3:$C$9991,3,FALSE)</f>
        <v>Plague Slinger</v>
      </c>
      <c r="C300" s="8" t="str">
        <f>VLOOKUP(A300,'Sets data'!$A$3:$C$9991,2,FALSE)</f>
        <v>Seuchenschleuder</v>
      </c>
    </row>
    <row r="301" spans="1:3" x14ac:dyDescent="0.25">
      <c r="A301" s="12">
        <v>348</v>
      </c>
      <c r="B301" s="8" t="str">
        <f>VLOOKUP(A301,'Sets data'!$A$3:$C$9991,3,FALSE)</f>
        <v>Curse of Doylemish</v>
      </c>
      <c r="C301" s="8" t="str">
        <f>VLOOKUP(A301,'Sets data'!$A$3:$C$9991,2,FALSE)</f>
        <v>Fluch von Doylemish</v>
      </c>
    </row>
    <row r="302" spans="1:3" x14ac:dyDescent="0.25">
      <c r="A302" s="5">
        <v>349</v>
      </c>
      <c r="B302" s="8" t="str">
        <f>VLOOKUP(A302,'Sets data'!$A$3:$C$9991,3,FALSE)</f>
        <v>Thurvokun</v>
      </c>
      <c r="C302" s="8" t="str">
        <f>VLOOKUP(A302,'Sets data'!$A$3:$C$9991,2,FALSE)</f>
        <v>Thurvokun</v>
      </c>
    </row>
    <row r="303" spans="1:3" x14ac:dyDescent="0.25">
      <c r="A303" s="5">
        <v>350</v>
      </c>
      <c r="B303" s="8" t="str">
        <f>VLOOKUP(A303,'Sets data'!$A$3:$C$9991,3,FALSE)</f>
        <v>Zaan</v>
      </c>
      <c r="C303" s="8" t="str">
        <f>VLOOKUP(A303,'Sets data'!$A$3:$C$9991,2,FALSE)</f>
        <v>Zaan</v>
      </c>
    </row>
    <row r="304" spans="1:3" x14ac:dyDescent="0.25">
      <c r="A304" s="5">
        <v>351</v>
      </c>
      <c r="B304" s="8" t="str">
        <f>VLOOKUP(A304,'Sets data'!$A$3:$C$9991,3,FALSE)</f>
        <v>Innate Axiom</v>
      </c>
      <c r="C304" s="8" t="str">
        <f>VLOOKUP(A304,'Sets data'!$A$3:$C$9991,2,FALSE)</f>
        <v>Kernaxiom</v>
      </c>
    </row>
    <row r="305" spans="1:3" x14ac:dyDescent="0.25">
      <c r="A305" s="5">
        <v>352</v>
      </c>
      <c r="B305" s="8" t="str">
        <f>VLOOKUP(A305,'Sets data'!$A$3:$C$9991,3,FALSE)</f>
        <v>Fortified Brass</v>
      </c>
      <c r="C305" s="8" t="str">
        <f>VLOOKUP(A305,'Sets data'!$A$3:$C$9991,2,FALSE)</f>
        <v>Messingpanzer</v>
      </c>
    </row>
    <row r="306" spans="1:3" x14ac:dyDescent="0.25">
      <c r="A306" s="5">
        <v>353</v>
      </c>
      <c r="B306" s="8" t="str">
        <f>VLOOKUP(A306,'Sets data'!$A$3:$C$9991,3,FALSE)</f>
        <v>Mechanical Acuity</v>
      </c>
      <c r="C306" s="8" t="str">
        <f>VLOOKUP(A306,'Sets data'!$A$3:$C$9991,2,FALSE)</f>
        <v>Mechanikblick</v>
      </c>
    </row>
    <row r="307" spans="1:3" x14ac:dyDescent="0.25">
      <c r="A307" s="12">
        <v>354</v>
      </c>
      <c r="B307" s="8" t="str">
        <f>VLOOKUP(A307,'Sets data'!$A$3:$C$9991,3,FALSE)</f>
        <v>Mad Tinkerer</v>
      </c>
      <c r="C307" s="8" t="str">
        <f>VLOOKUP(A307,'Sets data'!$A$3:$C$9991,2,FALSE)</f>
        <v>Wahntüftler</v>
      </c>
    </row>
    <row r="308" spans="1:3" x14ac:dyDescent="0.25">
      <c r="A308" s="12">
        <v>355</v>
      </c>
      <c r="B308" s="8" t="str">
        <f>VLOOKUP(A308,'Sets data'!$A$3:$C$9991,3,FALSE)</f>
        <v>Unfathomable Darkness</v>
      </c>
      <c r="C308" s="8" t="str">
        <f>VLOOKUP(A308,'Sets data'!$A$3:$C$9991,2,FALSE)</f>
        <v>Unermessliche Dunkelheit</v>
      </c>
    </row>
    <row r="309" spans="1:3" x14ac:dyDescent="0.25">
      <c r="A309" s="12">
        <v>356</v>
      </c>
      <c r="B309" s="8" t="str">
        <f>VLOOKUP(A309,'Sets data'!$A$3:$C$9991,3,FALSE)</f>
        <v>Livewire</v>
      </c>
      <c r="C309" s="8" t="str">
        <f>VLOOKUP(A309,'Sets data'!$A$3:$C$9991,2,FALSE)</f>
        <v>Stromschlag</v>
      </c>
    </row>
    <row r="310" spans="1:3" x14ac:dyDescent="0.25">
      <c r="A310" s="12">
        <v>357</v>
      </c>
      <c r="B310" s="8" t="str">
        <f>VLOOKUP(A310,'Sets data'!$A$3:$C$9991,3,FALSE)</f>
        <v>Disciplined Slash (Perfected)</v>
      </c>
      <c r="C310" s="8" t="str">
        <f>VLOOKUP(A310,'Sets data'!$A$3:$C$9991,2,FALSE)</f>
        <v>Disziplinierter Schnitt (vollendet)</v>
      </c>
    </row>
    <row r="311" spans="1:3" x14ac:dyDescent="0.25">
      <c r="A311" s="12">
        <v>358</v>
      </c>
      <c r="B311" s="8" t="str">
        <f>VLOOKUP(A311,'Sets data'!$A$3:$C$9991,3,FALSE)</f>
        <v>Defensive Position (Perfected)</v>
      </c>
      <c r="C311" s="8" t="str">
        <f>VLOOKUP(A311,'Sets data'!$A$3:$C$9991,2,FALSE)</f>
        <v>Defensive Position (vollendet)</v>
      </c>
    </row>
    <row r="312" spans="1:3" x14ac:dyDescent="0.25">
      <c r="A312" s="12">
        <v>359</v>
      </c>
      <c r="B312" s="8" t="str">
        <f>VLOOKUP(A312,'Sets data'!$A$3:$C$9991,3,FALSE)</f>
        <v>Chaotic Whirlwind (Perfected)</v>
      </c>
      <c r="C312" s="8" t="str">
        <f>VLOOKUP(A312,'Sets data'!$A$3:$C$9991,2,FALSE)</f>
        <v>Chaotischer Wirbelwind (vollendet)</v>
      </c>
    </row>
    <row r="313" spans="1:3" x14ac:dyDescent="0.25">
      <c r="A313" s="12">
        <v>360</v>
      </c>
      <c r="B313" s="8" t="str">
        <f>VLOOKUP(A313,'Sets data'!$A$3:$C$9991,3,FALSE)</f>
        <v>Piercing Spray (Perfected)</v>
      </c>
      <c r="C313" s="8" t="str">
        <f>VLOOKUP(A313,'Sets data'!$A$3:$C$9991,2,FALSE)</f>
        <v>Durchdringende Salve (vollendet)</v>
      </c>
    </row>
    <row r="314" spans="1:3" x14ac:dyDescent="0.25">
      <c r="A314" s="12">
        <v>361</v>
      </c>
      <c r="B314" s="8" t="str">
        <f>VLOOKUP(A314,'Sets data'!$A$3:$C$9991,3,FALSE)</f>
        <v>Concentrated Force (Perfected)</v>
      </c>
      <c r="C314" s="8" t="str">
        <f>VLOOKUP(A314,'Sets data'!$A$3:$C$9991,2,FALSE)</f>
        <v>Konzentrierte Kraft (vollendet)</v>
      </c>
    </row>
    <row r="315" spans="1:3" x14ac:dyDescent="0.25">
      <c r="A315" s="12">
        <v>362</v>
      </c>
      <c r="B315" s="8" t="str">
        <f>VLOOKUP(A315,'Sets data'!$A$3:$C$9991,3,FALSE)</f>
        <v>Timeless Blessing (Perfected)</v>
      </c>
      <c r="C315" s="8" t="str">
        <f>VLOOKUP(A315,'Sets data'!$A$3:$C$9991,2,FALSE)</f>
        <v>Zeitloser Segen (vollendet)</v>
      </c>
    </row>
    <row r="316" spans="1:3" x14ac:dyDescent="0.25">
      <c r="A316" s="12">
        <v>363</v>
      </c>
      <c r="B316" s="8" t="str">
        <f>VLOOKUP(A316,'Sets data'!$A$3:$C$9991,3,FALSE)</f>
        <v>Disciplined Slash</v>
      </c>
      <c r="C316" s="8" t="str">
        <f>VLOOKUP(A316,'Sets data'!$A$3:$C$9991,2,FALSE)</f>
        <v>Disziplinierter Schnitt</v>
      </c>
    </row>
    <row r="317" spans="1:3" x14ac:dyDescent="0.25">
      <c r="A317" s="12">
        <v>364</v>
      </c>
      <c r="B317" s="8" t="str">
        <f>VLOOKUP(A317,'Sets data'!$A$3:$C$9991,3,FALSE)</f>
        <v>Defensive Position</v>
      </c>
      <c r="C317" s="8" t="str">
        <f>VLOOKUP(A317,'Sets data'!$A$3:$C$9991,2,FALSE)</f>
        <v>Defensive Position</v>
      </c>
    </row>
    <row r="318" spans="1:3" x14ac:dyDescent="0.25">
      <c r="A318" s="12">
        <v>365</v>
      </c>
      <c r="B318" s="8" t="str">
        <f>VLOOKUP(A318,'Sets data'!$A$3:$C$9991,3,FALSE)</f>
        <v>Chaotic Whirlwind</v>
      </c>
      <c r="C318" s="8" t="str">
        <f>VLOOKUP(A318,'Sets data'!$A$3:$C$9991,2,FALSE)</f>
        <v>Chaotischer Wirbelwind</v>
      </c>
    </row>
    <row r="319" spans="1:3" x14ac:dyDescent="0.25">
      <c r="A319" s="12">
        <v>366</v>
      </c>
      <c r="B319" s="8" t="str">
        <f>VLOOKUP(A319,'Sets data'!$A$3:$C$9991,3,FALSE)</f>
        <v>Piercing Spray</v>
      </c>
      <c r="C319" s="8" t="str">
        <f>VLOOKUP(A319,'Sets data'!$A$3:$C$9991,2,FALSE)</f>
        <v>Durchdringende Salve</v>
      </c>
    </row>
    <row r="320" spans="1:3" x14ac:dyDescent="0.25">
      <c r="A320" s="12">
        <v>367</v>
      </c>
      <c r="B320" s="8" t="str">
        <f>VLOOKUP(A320,'Sets data'!$A$3:$C$9991,3,FALSE)</f>
        <v>Concentrated Force</v>
      </c>
      <c r="C320" s="8" t="str">
        <f>VLOOKUP(A320,'Sets data'!$A$3:$C$9991,2,FALSE)</f>
        <v>Konzentrierte Kraft</v>
      </c>
    </row>
    <row r="321" spans="1:3" x14ac:dyDescent="0.25">
      <c r="A321" s="12">
        <v>368</v>
      </c>
      <c r="B321" s="8" t="str">
        <f>VLOOKUP(A321,'Sets data'!$A$3:$C$9991,3,FALSE)</f>
        <v>Timeless Blessing</v>
      </c>
      <c r="C321" s="8" t="str">
        <f>VLOOKUP(A321,'Sets data'!$A$3:$C$9991,2,FALSE)</f>
        <v>Zeitloser Segen</v>
      </c>
    </row>
    <row r="322" spans="1:3" x14ac:dyDescent="0.25">
      <c r="A322" s="12">
        <v>369</v>
      </c>
      <c r="B322" s="8" t="str">
        <f>VLOOKUP(A322,'Sets data'!$A$3:$C$9991,3,FALSE)</f>
        <v>Merciless Charge</v>
      </c>
      <c r="C322" s="8" t="str">
        <f>VLOOKUP(A322,'Sets data'!$A$3:$C$9991,2,FALSE)</f>
        <v>Gnadenloser Ansturm</v>
      </c>
    </row>
    <row r="323" spans="1:3" x14ac:dyDescent="0.25">
      <c r="A323" s="12">
        <v>370</v>
      </c>
      <c r="B323" s="8" t="str">
        <f>VLOOKUP(A323,'Sets data'!$A$3:$C$9991,3,FALSE)</f>
        <v>Rampaging Slash</v>
      </c>
      <c r="C323" s="8" t="str">
        <f>VLOOKUP(A323,'Sets data'!$A$3:$C$9991,2,FALSE)</f>
        <v>Tobender Schnitt</v>
      </c>
    </row>
    <row r="324" spans="1:3" x14ac:dyDescent="0.25">
      <c r="A324" s="12">
        <v>371</v>
      </c>
      <c r="B324" s="8" t="str">
        <f>VLOOKUP(A324,'Sets data'!$A$3:$C$9991,3,FALSE)</f>
        <v>Cruel Flurry</v>
      </c>
      <c r="C324" s="8" t="str">
        <f>VLOOKUP(A324,'Sets data'!$A$3:$C$9991,2,FALSE)</f>
        <v>Grausamer Schlaghagel</v>
      </c>
    </row>
    <row r="325" spans="1:3" x14ac:dyDescent="0.25">
      <c r="A325" s="12">
        <v>372</v>
      </c>
      <c r="B325" s="8" t="str">
        <f>VLOOKUP(A325,'Sets data'!$A$3:$C$9991,3,FALSE)</f>
        <v>Thunderous Volley</v>
      </c>
      <c r="C325" s="8" t="str">
        <f>VLOOKUP(A325,'Sets data'!$A$3:$C$9991,2,FALSE)</f>
        <v>Donnernde Salve</v>
      </c>
    </row>
    <row r="326" spans="1:3" x14ac:dyDescent="0.25">
      <c r="A326" s="12">
        <v>373</v>
      </c>
      <c r="B326" s="8" t="str">
        <f>VLOOKUP(A326,'Sets data'!$A$3:$C$9991,3,FALSE)</f>
        <v>Crushing Wall</v>
      </c>
      <c r="C326" s="8" t="str">
        <f>VLOOKUP(A326,'Sets data'!$A$3:$C$9991,2,FALSE)</f>
        <v>Zermalmende Mauer</v>
      </c>
    </row>
    <row r="327" spans="1:3" x14ac:dyDescent="0.25">
      <c r="A327" s="12">
        <v>374</v>
      </c>
      <c r="B327" s="8" t="str">
        <f>VLOOKUP(A327,'Sets data'!$A$3:$C$9991,3,FALSE)</f>
        <v>Precise Regeneration</v>
      </c>
      <c r="C327" s="8" t="str">
        <f>VLOOKUP(A327,'Sets data'!$A$3:$C$9991,2,FALSE)</f>
        <v>Präzise Regeneration</v>
      </c>
    </row>
    <row r="328" spans="1:3" x14ac:dyDescent="0.25">
      <c r="A328" s="12">
        <v>380</v>
      </c>
      <c r="B328" s="8" t="str">
        <f>VLOOKUP(A328,'Sets data'!$A$3:$C$9991,3,FALSE)</f>
        <v>Prophet's</v>
      </c>
      <c r="C328" s="8" t="str">
        <f>VLOOKUP(A328,'Sets data'!$A$3:$C$9991,2,FALSE)</f>
        <v>Prophet</v>
      </c>
    </row>
    <row r="329" spans="1:3" x14ac:dyDescent="0.25">
      <c r="A329" s="12">
        <v>381</v>
      </c>
      <c r="B329" s="8" t="str">
        <f>VLOOKUP(A329,'Sets data'!$A$3:$C$9991,3,FALSE)</f>
        <v>Broken Soul</v>
      </c>
      <c r="C329" s="8" t="str">
        <f>VLOOKUP(A329,'Sets data'!$A$3:$C$9991,2,FALSE)</f>
        <v>Zerbrochene Seele</v>
      </c>
    </row>
    <row r="330" spans="1:3" x14ac:dyDescent="0.25">
      <c r="A330" s="12">
        <v>382</v>
      </c>
      <c r="B330" s="8" t="str">
        <f>VLOOKUP(A330,'Sets data'!$A$3:$C$9991,3,FALSE)</f>
        <v>Grace of Gloom</v>
      </c>
      <c r="C330" s="8" t="str">
        <f>VLOOKUP(A330,'Sets data'!$A$3:$C$9991,2,FALSE)</f>
        <v>Anmut der Gräue</v>
      </c>
    </row>
    <row r="331" spans="1:3" x14ac:dyDescent="0.25">
      <c r="A331" s="12">
        <v>383</v>
      </c>
      <c r="B331" s="8" t="str">
        <f>VLOOKUP(A331,'Sets data'!$A$3:$C$9991,3,FALSE)</f>
        <v>Gryphon's Ferocity</v>
      </c>
      <c r="C331" s="8" t="str">
        <f>VLOOKUP(A331,'Sets data'!$A$3:$C$9991,2,FALSE)</f>
        <v>Wildheit des Greifen</v>
      </c>
    </row>
    <row r="332" spans="1:3" x14ac:dyDescent="0.25">
      <c r="A332" s="12">
        <v>384</v>
      </c>
      <c r="B332" s="8" t="str">
        <f>VLOOKUP(A332,'Sets data'!$A$3:$C$9991,3,FALSE)</f>
        <v>Wisdom of Vanus</v>
      </c>
      <c r="C332" s="8" t="str">
        <f>VLOOKUP(A332,'Sets data'!$A$3:$C$9991,2,FALSE)</f>
        <v>Weisheit von Vanus</v>
      </c>
    </row>
    <row r="333" spans="1:3" x14ac:dyDescent="0.25">
      <c r="A333" s="5">
        <v>385</v>
      </c>
      <c r="B333" s="8" t="str">
        <f>VLOOKUP(A333,'Sets data'!$A$3:$C$9991,3,FALSE)</f>
        <v>Adept Rider</v>
      </c>
      <c r="C333" s="8" t="str">
        <f>VLOOKUP(A333,'Sets data'!$A$3:$C$9991,2,FALSE)</f>
        <v>Versierter Reiter</v>
      </c>
    </row>
    <row r="334" spans="1:3" x14ac:dyDescent="0.25">
      <c r="A334" s="5">
        <v>386</v>
      </c>
      <c r="B334" s="8" t="str">
        <f>VLOOKUP(A334,'Sets data'!$A$3:$C$9991,3,FALSE)</f>
        <v>Sload's Semblance</v>
      </c>
      <c r="C334" s="8" t="str">
        <f>VLOOKUP(A334,'Sets data'!$A$3:$C$9991,2,FALSE)</f>
        <v>Kreckenantlitz</v>
      </c>
    </row>
    <row r="335" spans="1:3" x14ac:dyDescent="0.25">
      <c r="A335" s="5">
        <v>387</v>
      </c>
      <c r="B335" s="8" t="str">
        <f>VLOOKUP(A335,'Sets data'!$A$3:$C$9991,3,FALSE)</f>
        <v>Nocturnal's Favor</v>
      </c>
      <c r="C335" s="8" t="str">
        <f>VLOOKUP(A335,'Sets data'!$A$3:$C$9991,2,FALSE)</f>
        <v>Nocturnals Gunst</v>
      </c>
    </row>
    <row r="336" spans="1:3" x14ac:dyDescent="0.25">
      <c r="A336" s="12">
        <v>388</v>
      </c>
      <c r="B336" s="8" t="str">
        <f>VLOOKUP(A336,'Sets data'!$A$3:$C$9991,3,FALSE)</f>
        <v>Aegis of Galenwe</v>
      </c>
      <c r="C336" s="8" t="str">
        <f>VLOOKUP(A336,'Sets data'!$A$3:$C$9991,2,FALSE)</f>
        <v>Ägis von Galenwe</v>
      </c>
    </row>
    <row r="337" spans="1:3" x14ac:dyDescent="0.25">
      <c r="A337" s="12">
        <v>389</v>
      </c>
      <c r="B337" s="8" t="str">
        <f>VLOOKUP(A337,'Sets data'!$A$3:$C$9991,3,FALSE)</f>
        <v>Arms of Relequen</v>
      </c>
      <c r="C337" s="8" t="str">
        <f>VLOOKUP(A337,'Sets data'!$A$3:$C$9991,2,FALSE)</f>
        <v>Waffen von Relequen</v>
      </c>
    </row>
    <row r="338" spans="1:3" x14ac:dyDescent="0.25">
      <c r="A338" s="12">
        <v>390</v>
      </c>
      <c r="B338" s="8" t="str">
        <f>VLOOKUP(A338,'Sets data'!$A$3:$C$9991,3,FALSE)</f>
        <v>Mantle of Siroria</v>
      </c>
      <c r="C338" s="8" t="str">
        <f>VLOOKUP(A338,'Sets data'!$A$3:$C$9991,2,FALSE)</f>
        <v>Mantel von Siroria</v>
      </c>
    </row>
    <row r="339" spans="1:3" x14ac:dyDescent="0.25">
      <c r="A339" s="12">
        <v>391</v>
      </c>
      <c r="B339" s="8" t="str">
        <f>VLOOKUP(A339,'Sets data'!$A$3:$C$9991,3,FALSE)</f>
        <v>Vestment of Olorime</v>
      </c>
      <c r="C339" s="8" t="str">
        <f>VLOOKUP(A339,'Sets data'!$A$3:$C$9991,2,FALSE)</f>
        <v>Gewandung von Olorime</v>
      </c>
    </row>
    <row r="340" spans="1:3" x14ac:dyDescent="0.25">
      <c r="A340" s="12">
        <v>392</v>
      </c>
      <c r="B340" s="8" t="str">
        <f>VLOOKUP(A340,'Sets data'!$A$3:$C$9991,3,FALSE)</f>
        <v>Perfect Aegis of Galenwe</v>
      </c>
      <c r="C340" s="8" t="str">
        <f>VLOOKUP(A340,'Sets data'!$A$3:$C$9991,2,FALSE)</f>
        <v>Perfekte Ägis von Galenwe</v>
      </c>
    </row>
    <row r="341" spans="1:3" x14ac:dyDescent="0.25">
      <c r="A341" s="48">
        <v>393</v>
      </c>
      <c r="B341" s="8" t="str">
        <f>VLOOKUP(A341,'Sets data'!$A$3:$C$9991,3,FALSE)</f>
        <v>Perfect Arms of Relequen</v>
      </c>
      <c r="C341" s="8" t="str">
        <f>VLOOKUP(A341,'Sets data'!$A$3:$C$9991,2,FALSE)</f>
        <v>Perfekte Waffen von Relequen</v>
      </c>
    </row>
    <row r="342" spans="1:3" x14ac:dyDescent="0.25">
      <c r="A342" s="12">
        <v>394</v>
      </c>
      <c r="B342" s="8" t="str">
        <f>VLOOKUP(A342,'Sets data'!$A$3:$C$9991,3,FALSE)</f>
        <v>Perfect Mantle of Siroria</v>
      </c>
      <c r="C342" s="8" t="str">
        <f>VLOOKUP(A342,'Sets data'!$A$3:$C$9991,2,FALSE)</f>
        <v>Perfekter Mantel von Siroria</v>
      </c>
    </row>
    <row r="343" spans="1:3" x14ac:dyDescent="0.25">
      <c r="A343" s="12">
        <v>395</v>
      </c>
      <c r="B343" s="8" t="str">
        <f>VLOOKUP(A343,'Sets data'!$A$3:$C$9991,3,FALSE)</f>
        <v>Perfect Vestment of Olorime</v>
      </c>
      <c r="C343" s="8" t="str">
        <f>VLOOKUP(A343,'Sets data'!$A$3:$C$9991,2,FALSE)</f>
        <v>Perfekte Gewandung von Olorime</v>
      </c>
    </row>
    <row r="344" spans="1:3" x14ac:dyDescent="0.25">
      <c r="A344" s="5">
        <v>397</v>
      </c>
      <c r="B344" s="8" t="str">
        <f>VLOOKUP(A344,'Sets data'!$A$3:$C$9991,3,FALSE)</f>
        <v>Balorgh</v>
      </c>
      <c r="C344" s="8" t="str">
        <f>VLOOKUP(A344,'Sets data'!$A$3:$C$9991,2,FALSE)</f>
        <v>Balorgh</v>
      </c>
    </row>
    <row r="345" spans="1:3" x14ac:dyDescent="0.25">
      <c r="A345" s="5">
        <v>398</v>
      </c>
      <c r="B345" s="8" t="str">
        <f>VLOOKUP(A345,'Sets data'!$A$3:$C$9991,3,FALSE)</f>
        <v>Vykosa</v>
      </c>
      <c r="C345" s="8" t="str">
        <f>VLOOKUP(A345,'Sets data'!$A$3:$C$9991,2,FALSE)</f>
        <v>Vykosa</v>
      </c>
    </row>
    <row r="346" spans="1:3" x14ac:dyDescent="0.25">
      <c r="A346" s="12">
        <v>399</v>
      </c>
      <c r="B346" s="8" t="str">
        <f>VLOOKUP(A346,'Sets data'!$A$3:$C$9991,3,FALSE)</f>
        <v>Hanu's Compassion</v>
      </c>
      <c r="C346" s="8" t="str">
        <f>VLOOKUP(A346,'Sets data'!$A$3:$C$9991,2,FALSE)</f>
        <v>Hanus Mitgefühl</v>
      </c>
    </row>
    <row r="347" spans="1:3" x14ac:dyDescent="0.25">
      <c r="A347" s="12">
        <v>400</v>
      </c>
      <c r="B347" s="8" t="str">
        <f>VLOOKUP(A347,'Sets data'!$A$3:$C$9991,3,FALSE)</f>
        <v>Blood Moon</v>
      </c>
      <c r="C347" s="8" t="str">
        <f>VLOOKUP(A347,'Sets data'!$A$3:$C$9991,2,FALSE)</f>
        <v>Blutmond</v>
      </c>
    </row>
    <row r="348" spans="1:3" x14ac:dyDescent="0.25">
      <c r="A348" s="12">
        <v>401</v>
      </c>
      <c r="B348" s="8" t="str">
        <f>VLOOKUP(A348,'Sets data'!$A$3:$C$9991,3,FALSE)</f>
        <v>Haven of Ursus</v>
      </c>
      <c r="C348" s="8" t="str">
        <f>VLOOKUP(A348,'Sets data'!$A$3:$C$9991,2,FALSE)</f>
        <v>Zuflucht von Ursus</v>
      </c>
    </row>
    <row r="349" spans="1:3" x14ac:dyDescent="0.25">
      <c r="A349" s="12">
        <v>402</v>
      </c>
      <c r="B349" s="8" t="str">
        <f>VLOOKUP(A349,'Sets data'!$A$3:$C$9991,3,FALSE)</f>
        <v>Moon Hunter</v>
      </c>
      <c r="C349" s="8" t="str">
        <f>VLOOKUP(A349,'Sets data'!$A$3:$C$9991,2,FALSE)</f>
        <v>Mondjäger</v>
      </c>
    </row>
    <row r="350" spans="1:3" x14ac:dyDescent="0.25">
      <c r="A350" s="12">
        <v>403</v>
      </c>
      <c r="B350" s="8" t="str">
        <f>VLOOKUP(A350,'Sets data'!$A$3:$C$9991,3,FALSE)</f>
        <v>Savage Werewolf</v>
      </c>
      <c r="C350" s="8" t="str">
        <f>VLOOKUP(A350,'Sets data'!$A$3:$C$9991,2,FALSE)</f>
        <v>Wilder Werwolf</v>
      </c>
    </row>
    <row r="351" spans="1:3" x14ac:dyDescent="0.25">
      <c r="A351" s="12">
        <v>404</v>
      </c>
      <c r="B351" s="8" t="str">
        <f>VLOOKUP(A351,'Sets data'!$A$3:$C$9991,3,FALSE)</f>
        <v>Jailer's Tenacity</v>
      </c>
      <c r="C351" s="8" t="str">
        <f>VLOOKUP(A351,'Sets data'!$A$3:$C$9991,2,FALSE)</f>
        <v>Tenazität des Kerkermeisters</v>
      </c>
    </row>
    <row r="352" spans="1:3" x14ac:dyDescent="0.25">
      <c r="A352" s="12">
        <v>405</v>
      </c>
      <c r="B352" s="8" t="str">
        <f>VLOOKUP(A352,'Sets data'!$A$3:$C$9991,3,FALSE)</f>
        <v>Bright-Throat's Boast</v>
      </c>
      <c r="C352" s="8" t="str">
        <f>VLOOKUP(A352,'Sets data'!$A$3:$C$9991,2,FALSE)</f>
        <v>Hellhalsstolz</v>
      </c>
    </row>
    <row r="353" spans="1:3" x14ac:dyDescent="0.25">
      <c r="A353" s="12">
        <v>406</v>
      </c>
      <c r="B353" s="8" t="str">
        <f>VLOOKUP(A353,'Sets data'!$A$3:$C$9991,3,FALSE)</f>
        <v>Dead-Water's Guile</v>
      </c>
      <c r="C353" s="8" t="str">
        <f>VLOOKUP(A353,'Sets data'!$A$3:$C$9991,2,FALSE)</f>
        <v>Totwassertücke</v>
      </c>
    </row>
    <row r="354" spans="1:3" x14ac:dyDescent="0.25">
      <c r="A354" s="12">
        <v>407</v>
      </c>
      <c r="B354" s="8" t="str">
        <f>VLOOKUP(A354,'Sets data'!$A$3:$C$9991,3,FALSE)</f>
        <v>Champion of the Hist</v>
      </c>
      <c r="C354" s="8" t="str">
        <f>VLOOKUP(A354,'Sets data'!$A$3:$C$9991,2,FALSE)</f>
        <v>Histchampion</v>
      </c>
    </row>
    <row r="355" spans="1:3" x14ac:dyDescent="0.25">
      <c r="A355" s="5">
        <v>408</v>
      </c>
      <c r="B355" s="8" t="str">
        <f>VLOOKUP(A355,'Sets data'!$A$3:$C$9991,3,FALSE)</f>
        <v>Grave-Stake Collector</v>
      </c>
      <c r="C355" s="8" t="str">
        <f>VLOOKUP(A355,'Sets data'!$A$3:$C$9991,2,FALSE)</f>
        <v>Grabpflocksammler</v>
      </c>
    </row>
    <row r="356" spans="1:3" x14ac:dyDescent="0.25">
      <c r="A356" s="5">
        <v>409</v>
      </c>
      <c r="B356" s="8" t="str">
        <f>VLOOKUP(A356,'Sets data'!$A$3:$C$9991,3,FALSE)</f>
        <v>Naga Shaman</v>
      </c>
      <c r="C356" s="8" t="str">
        <f>VLOOKUP(A356,'Sets data'!$A$3:$C$9991,2,FALSE)</f>
        <v>Nagaschamane</v>
      </c>
    </row>
    <row r="357" spans="1:3" x14ac:dyDescent="0.25">
      <c r="A357" s="5">
        <v>410</v>
      </c>
      <c r="B357" s="8" t="str">
        <f>VLOOKUP(A357,'Sets data'!$A$3:$C$9991,3,FALSE)</f>
        <v>Might of the Lost Legion</v>
      </c>
      <c r="C357" s="8" t="str">
        <f>VLOOKUP(A357,'Sets data'!$A$3:$C$9991,2,FALSE)</f>
        <v>Macht der Verlorenen Legion</v>
      </c>
    </row>
    <row r="358" spans="1:3" x14ac:dyDescent="0.25">
      <c r="A358" s="12">
        <v>411</v>
      </c>
      <c r="B358" s="8" t="str">
        <f>VLOOKUP(A358,'Sets data'!$A$3:$C$9991,3,FALSE)</f>
        <v>Gallant Charge</v>
      </c>
      <c r="C358" s="8" t="str">
        <f>VLOOKUP(A358,'Sets data'!$A$3:$C$9991,2,FALSE)</f>
        <v>Galanter Ansturm</v>
      </c>
    </row>
    <row r="359" spans="1:3" x14ac:dyDescent="0.25">
      <c r="A359" s="12">
        <v>412</v>
      </c>
      <c r="B359" s="8" t="str">
        <f>VLOOKUP(A359,'Sets data'!$A$3:$C$9991,3,FALSE)</f>
        <v>Radial Uppercut</v>
      </c>
      <c r="C359" s="8" t="str">
        <f>VLOOKUP(A359,'Sets data'!$A$3:$C$9991,2,FALSE)</f>
        <v>Rundum-Aufwärtsschnitt</v>
      </c>
    </row>
    <row r="360" spans="1:3" x14ac:dyDescent="0.25">
      <c r="A360" s="12">
        <v>413</v>
      </c>
      <c r="B360" s="8" t="str">
        <f>VLOOKUP(A360,'Sets data'!$A$3:$C$9991,3,FALSE)</f>
        <v>Spectral Cloak</v>
      </c>
      <c r="C360" s="8" t="str">
        <f>VLOOKUP(A360,'Sets data'!$A$3:$C$9991,2,FALSE)</f>
        <v>Spektraler Mantel</v>
      </c>
    </row>
    <row r="361" spans="1:3" x14ac:dyDescent="0.25">
      <c r="A361" s="12">
        <v>414</v>
      </c>
      <c r="B361" s="8" t="str">
        <f>VLOOKUP(A361,'Sets data'!$A$3:$C$9991,3,FALSE)</f>
        <v>Virulent Shot</v>
      </c>
      <c r="C361" s="8" t="str">
        <f>VLOOKUP(A361,'Sets data'!$A$3:$C$9991,2,FALSE)</f>
        <v>Virulenter Schuss</v>
      </c>
    </row>
    <row r="362" spans="1:3" x14ac:dyDescent="0.25">
      <c r="A362" s="12">
        <v>415</v>
      </c>
      <c r="B362" s="8" t="str">
        <f>VLOOKUP(A362,'Sets data'!$A$3:$C$9991,3,FALSE)</f>
        <v>Wild Impulse</v>
      </c>
      <c r="C362" s="8" t="str">
        <f>VLOOKUP(A362,'Sets data'!$A$3:$C$9991,2,FALSE)</f>
        <v>Wilder Impuls</v>
      </c>
    </row>
    <row r="363" spans="1:3" x14ac:dyDescent="0.25">
      <c r="A363" s="12">
        <v>416</v>
      </c>
      <c r="B363" s="8" t="str">
        <f>VLOOKUP(A363,'Sets data'!$A$3:$C$9991,3,FALSE)</f>
        <v>Mender's Ward</v>
      </c>
      <c r="C363" s="8" t="str">
        <f>VLOOKUP(A363,'Sets data'!$A$3:$C$9991,2,FALSE)</f>
        <v>Schutz des Pflegers</v>
      </c>
    </row>
    <row r="364" spans="1:3" x14ac:dyDescent="0.25">
      <c r="A364" s="12">
        <v>417</v>
      </c>
      <c r="B364" s="8" t="str">
        <f>VLOOKUP(A364,'Sets data'!$A$3:$C$9991,3,FALSE)</f>
        <v>Indomitable Fury</v>
      </c>
      <c r="C364" s="8" t="str">
        <f>VLOOKUP(A364,'Sets data'!$A$3:$C$9991,2,FALSE)</f>
        <v>Unbeugsamer Zorn</v>
      </c>
    </row>
    <row r="365" spans="1:3" x14ac:dyDescent="0.25">
      <c r="A365" s="12">
        <v>418</v>
      </c>
      <c r="B365" s="8" t="str">
        <f>VLOOKUP(A365,'Sets data'!$A$3:$C$9991,3,FALSE)</f>
        <v>Spell Strategist</v>
      </c>
      <c r="C365" s="8" t="str">
        <f>VLOOKUP(A365,'Sets data'!$A$3:$C$9991,2,FALSE)</f>
        <v>Zauberstratege</v>
      </c>
    </row>
    <row r="366" spans="1:3" x14ac:dyDescent="0.25">
      <c r="A366" s="12">
        <v>419</v>
      </c>
      <c r="B366" s="8" t="str">
        <f>VLOOKUP(A366,'Sets data'!$A$3:$C$9991,3,FALSE)</f>
        <v>Battlefield Acrobat</v>
      </c>
      <c r="C366" s="8" t="str">
        <f>VLOOKUP(A366,'Sets data'!$A$3:$C$9991,2,FALSE)</f>
        <v>Schlachtfeldakrobat</v>
      </c>
    </row>
    <row r="367" spans="1:3" x14ac:dyDescent="0.25">
      <c r="A367" s="12">
        <v>420</v>
      </c>
      <c r="B367" s="8" t="str">
        <f>VLOOKUP(A367,'Sets data'!$A$3:$C$9991,3,FALSE)</f>
        <v>Soldier of Anguish</v>
      </c>
      <c r="C367" s="8" t="str">
        <f>VLOOKUP(A367,'Sets data'!$A$3:$C$9991,2,FALSE)</f>
        <v>Soldat der Pein</v>
      </c>
    </row>
    <row r="368" spans="1:3" x14ac:dyDescent="0.25">
      <c r="A368" s="12">
        <v>421</v>
      </c>
      <c r="B368" s="8" t="str">
        <f>VLOOKUP(A368,'Sets data'!$A$3:$C$9991,3,FALSE)</f>
        <v>Steadfast Hero</v>
      </c>
      <c r="C368" s="8" t="str">
        <f>VLOOKUP(A368,'Sets data'!$A$3:$C$9991,2,FALSE)</f>
        <v>Standhafter Held</v>
      </c>
    </row>
    <row r="369" spans="1:3" x14ac:dyDescent="0.25">
      <c r="A369" s="12">
        <v>422</v>
      </c>
      <c r="B369" s="8" t="str">
        <f>VLOOKUP(A369,'Sets data'!$A$3:$C$9991,3,FALSE)</f>
        <v>Battalion Defender</v>
      </c>
      <c r="C369" s="8" t="str">
        <f>VLOOKUP(A369,'Sets data'!$A$3:$C$9991,2,FALSE)</f>
        <v>Bataillonsverteidiger</v>
      </c>
    </row>
    <row r="370" spans="1:3" x14ac:dyDescent="0.25">
      <c r="A370" s="12">
        <v>423</v>
      </c>
      <c r="B370" s="8" t="str">
        <f>VLOOKUP(A370,'Sets data'!$A$3:$C$9991,3,FALSE)</f>
        <v>Perfect Gallant Charge</v>
      </c>
      <c r="C370" s="8" t="str">
        <f>VLOOKUP(A370,'Sets data'!$A$3:$C$9991,2,FALSE)</f>
        <v>Perfekter galanter Ansturm</v>
      </c>
    </row>
    <row r="371" spans="1:3" x14ac:dyDescent="0.25">
      <c r="A371" s="12">
        <v>424</v>
      </c>
      <c r="B371" s="8" t="str">
        <f>VLOOKUP(A371,'Sets data'!$A$3:$C$9991,3,FALSE)</f>
        <v>Perfect Radial Uppercut</v>
      </c>
      <c r="C371" s="8" t="str">
        <f>VLOOKUP(A371,'Sets data'!$A$3:$C$9991,2,FALSE)</f>
        <v>Perfekter Rundum-Aufwärtsschnitt</v>
      </c>
    </row>
    <row r="372" spans="1:3" x14ac:dyDescent="0.25">
      <c r="A372" s="12">
        <v>425</v>
      </c>
      <c r="B372" s="8" t="str">
        <f>VLOOKUP(A372,'Sets data'!$A$3:$C$9991,3,FALSE)</f>
        <v>Perfect Spectral Cloak</v>
      </c>
      <c r="C372" s="8" t="str">
        <f>VLOOKUP(A372,'Sets data'!$A$3:$C$9991,2,FALSE)</f>
        <v>Perfekter spektraler Mantel</v>
      </c>
    </row>
    <row r="373" spans="1:3" x14ac:dyDescent="0.25">
      <c r="A373" s="12">
        <v>426</v>
      </c>
      <c r="B373" s="8" t="str">
        <f>VLOOKUP(A373,'Sets data'!$A$3:$C$9991,3,FALSE)</f>
        <v>Perfect Virulent Shot</v>
      </c>
      <c r="C373" s="8" t="str">
        <f>VLOOKUP(A373,'Sets data'!$A$3:$C$9991,2,FALSE)</f>
        <v>Perfekter virulenter Schuss</v>
      </c>
    </row>
    <row r="374" spans="1:3" x14ac:dyDescent="0.25">
      <c r="A374" s="12">
        <v>427</v>
      </c>
      <c r="B374" s="8" t="str">
        <f>VLOOKUP(A374,'Sets data'!$A$3:$C$9991,3,FALSE)</f>
        <v>Perfect Wild Impulse</v>
      </c>
      <c r="C374" s="8" t="str">
        <f>VLOOKUP(A374,'Sets data'!$A$3:$C$9991,2,FALSE)</f>
        <v>Perfekter wilder Impuls</v>
      </c>
    </row>
    <row r="375" spans="1:3" x14ac:dyDescent="0.25">
      <c r="A375" s="12">
        <v>428</v>
      </c>
      <c r="B375" s="8" t="str">
        <f>VLOOKUP(A375,'Sets data'!$A$3:$C$9991,3,FALSE)</f>
        <v>Perfect Mender's Ward</v>
      </c>
      <c r="C375" s="8" t="str">
        <f>VLOOKUP(A375,'Sets data'!$A$3:$C$9991,2,FALSE)</f>
        <v>Perfekter Schutz des Pflegers</v>
      </c>
    </row>
    <row r="376" spans="1:3" x14ac:dyDescent="0.25">
      <c r="A376" s="12">
        <v>429</v>
      </c>
      <c r="B376" s="8" t="str">
        <f>VLOOKUP(A376,'Sets data'!$A$3:$C$9991,3,FALSE)</f>
        <v>Mighty Glacier</v>
      </c>
      <c r="C376" s="8" t="str">
        <f>VLOOKUP(A376,'Sets data'!$A$3:$C$9991,2,FALSE)</f>
        <v>Mächtiger Gletscher</v>
      </c>
    </row>
    <row r="377" spans="1:3" x14ac:dyDescent="0.25">
      <c r="A377" s="12">
        <v>430</v>
      </c>
      <c r="B377" s="8" t="str">
        <f>VLOOKUP(A377,'Sets data'!$A$3:$C$9991,3,FALSE)</f>
        <v>Tzogvin's Warband</v>
      </c>
      <c r="C377" s="8" t="str">
        <f>VLOOKUP(A377,'Sets data'!$A$3:$C$9991,2,FALSE)</f>
        <v>Tzogvins Kriegstrupp</v>
      </c>
    </row>
    <row r="378" spans="1:3" x14ac:dyDescent="0.25">
      <c r="A378" s="12">
        <v>431</v>
      </c>
      <c r="B378" s="8" t="str">
        <f>VLOOKUP(A378,'Sets data'!$A$3:$C$9991,3,FALSE)</f>
        <v>Icy Conjuror</v>
      </c>
      <c r="C378" s="8" t="str">
        <f>VLOOKUP(A378,'Sets data'!$A$3:$C$9991,2,FALSE)</f>
        <v>Eisiger Anrufer</v>
      </c>
    </row>
    <row r="379" spans="1:3" x14ac:dyDescent="0.25">
      <c r="A379" s="5">
        <v>432</v>
      </c>
      <c r="B379" s="8" t="str">
        <f>VLOOKUP(A379,'Sets data'!$A$3:$C$9991,3,FALSE)</f>
        <v>Stonekeeper</v>
      </c>
      <c r="C379" s="8" t="str">
        <f>VLOOKUP(A379,'Sets data'!$A$3:$C$9991,2,FALSE)</f>
        <v>Steinwahrer</v>
      </c>
    </row>
    <row r="380" spans="1:3" x14ac:dyDescent="0.25">
      <c r="A380" s="12">
        <v>433</v>
      </c>
      <c r="B380" s="8" t="str">
        <f>VLOOKUP(A380,'Sets data'!$A$3:$C$9991,3,FALSE)</f>
        <v>Frozen Watcher</v>
      </c>
      <c r="C380" s="8" t="str">
        <f>VLOOKUP(A380,'Sets data'!$A$3:$C$9991,2,FALSE)</f>
        <v>Gefrorener Beobachter</v>
      </c>
    </row>
    <row r="381" spans="1:3" x14ac:dyDescent="0.25">
      <c r="A381" s="12">
        <v>434</v>
      </c>
      <c r="B381" s="8" t="str">
        <f>VLOOKUP(A381,'Sets data'!$A$3:$C$9991,3,FALSE)</f>
        <v>Scavenging Demise</v>
      </c>
      <c r="C381" s="8" t="str">
        <f>VLOOKUP(A381,'Sets data'!$A$3:$C$9991,2,FALSE)</f>
        <v>Ausbeutender Niedergang</v>
      </c>
    </row>
    <row r="382" spans="1:3" x14ac:dyDescent="0.25">
      <c r="A382" s="12">
        <v>435</v>
      </c>
      <c r="B382" s="8" t="str">
        <f>VLOOKUP(A382,'Sets data'!$A$3:$C$9991,3,FALSE)</f>
        <v>Auroran's Thunder</v>
      </c>
      <c r="C382" s="8" t="str">
        <f>VLOOKUP(A382,'Sets data'!$A$3:$C$9991,2,FALSE)</f>
        <v>Donner des Auroraners</v>
      </c>
    </row>
    <row r="383" spans="1:3" x14ac:dyDescent="0.25">
      <c r="A383" s="5">
        <v>436</v>
      </c>
      <c r="B383" s="8" t="str">
        <f>VLOOKUP(A383,'Sets data'!$A$3:$C$9991,3,FALSE)</f>
        <v>Symphony of Blades</v>
      </c>
      <c r="C383" s="8" t="str">
        <f>VLOOKUP(A383,'Sets data'!$A$3:$C$9991,2,FALSE)</f>
        <v>Sinfonie der Klingen</v>
      </c>
    </row>
    <row r="384" spans="1:3" x14ac:dyDescent="0.25">
      <c r="A384" s="12">
        <v>437</v>
      </c>
      <c r="B384" s="8" t="str">
        <f>VLOOKUP(A384,'Sets data'!$A$3:$C$9991,3,FALSE)</f>
        <v>Coldharbour's Favorite</v>
      </c>
      <c r="C384" s="8" t="str">
        <f>VLOOKUP(A384,'Sets data'!$A$3:$C$9991,2,FALSE)</f>
        <v>Kalthafens Günstling</v>
      </c>
    </row>
    <row r="385" spans="1:3" x14ac:dyDescent="0.25">
      <c r="A385" s="12">
        <v>438</v>
      </c>
      <c r="B385" s="8" t="str">
        <f>VLOOKUP(A385,'Sets data'!$A$3:$C$9991,3,FALSE)</f>
        <v>Senche-raht's Grit</v>
      </c>
      <c r="C385" s="8" t="str">
        <f>VLOOKUP(A385,'Sets data'!$A$3:$C$9991,2,FALSE)</f>
        <v>Mut des Senche-raht</v>
      </c>
    </row>
    <row r="386" spans="1:3" x14ac:dyDescent="0.25">
      <c r="A386" s="5">
        <v>439</v>
      </c>
      <c r="B386" s="8" t="str">
        <f>VLOOKUP(A386,'Sets data'!$A$3:$C$9991,3,FALSE)</f>
        <v>Vastarie's Tutelage</v>
      </c>
      <c r="C386" s="8" t="str">
        <f>VLOOKUP(A386,'Sets data'!$A$3:$C$9991,2,FALSE)</f>
        <v>Vastaries Vormundschaft</v>
      </c>
    </row>
    <row r="387" spans="1:3" x14ac:dyDescent="0.25">
      <c r="A387" s="5">
        <v>440</v>
      </c>
      <c r="B387" s="8" t="str">
        <f>VLOOKUP(A387,'Sets data'!$A$3:$C$9991,3,FALSE)</f>
        <v>Crafty Alfiq</v>
      </c>
      <c r="C387" s="8" t="str">
        <f>VLOOKUP(A387,'Sets data'!$A$3:$C$9991,2,FALSE)</f>
        <v>Listiger Alfiq</v>
      </c>
    </row>
    <row r="388" spans="1:3" x14ac:dyDescent="0.25">
      <c r="A388" s="5">
        <v>441</v>
      </c>
      <c r="B388" s="8" t="str">
        <f>VLOOKUP(A388,'Sets data'!$A$3:$C$9991,3,FALSE)</f>
        <v>Vesture of Darloc Brae</v>
      </c>
      <c r="C388" s="8" t="str">
        <f>VLOOKUP(A388,'Sets data'!$A$3:$C$9991,2,FALSE)</f>
        <v>Gewandung von Darloc Brae</v>
      </c>
    </row>
    <row r="389" spans="1:3" x14ac:dyDescent="0.25">
      <c r="A389" s="5">
        <v>442</v>
      </c>
      <c r="B389" s="8" t="str">
        <f>VLOOKUP(A389,'Sets data'!$A$3:$C$9991,3,FALSE)</f>
        <v>Call of the Undertaker</v>
      </c>
      <c r="C389" s="8" t="str">
        <f>VLOOKUP(A389,'Sets data'!$A$3:$C$9991,2,FALSE)</f>
        <v>Ruf des Totengräbers</v>
      </c>
    </row>
    <row r="390" spans="1:3" x14ac:dyDescent="0.25">
      <c r="A390" s="5">
        <v>443</v>
      </c>
      <c r="B390" s="8" t="str">
        <f>VLOOKUP(A390,'Sets data'!$A$3:$C$9991,3,FALSE)</f>
        <v>Eye of Nahviintaas</v>
      </c>
      <c r="C390" s="8" t="str">
        <f>VLOOKUP(A390,'Sets data'!$A$3:$C$9991,2,FALSE)</f>
        <v>Auge von Nahviintaas</v>
      </c>
    </row>
    <row r="391" spans="1:3" x14ac:dyDescent="0.25">
      <c r="A391" s="5">
        <v>444</v>
      </c>
      <c r="B391" s="8" t="str">
        <f>VLOOKUP(A391,'Sets data'!$A$3:$C$9991,3,FALSE)</f>
        <v>False God's Devotion</v>
      </c>
      <c r="C391" s="8" t="str">
        <f>VLOOKUP(A391,'Sets data'!$A$3:$C$9991,2,FALSE)</f>
        <v>Ergebenheit des falschen Gottes</v>
      </c>
    </row>
    <row r="392" spans="1:3" x14ac:dyDescent="0.25">
      <c r="A392" s="5">
        <v>445</v>
      </c>
      <c r="B392" s="8" t="str">
        <f>VLOOKUP(A392,'Sets data'!$A$3:$C$9991,3,FALSE)</f>
        <v>Tooth of Lokkestiiz</v>
      </c>
      <c r="C392" s="8" t="str">
        <f>VLOOKUP(A392,'Sets data'!$A$3:$C$9991,2,FALSE)</f>
        <v>Zahn von Lokkestiiz</v>
      </c>
    </row>
    <row r="393" spans="1:3" x14ac:dyDescent="0.25">
      <c r="A393" s="12">
        <v>446</v>
      </c>
      <c r="B393" s="8" t="str">
        <f>VLOOKUP(A393,'Sets data'!$A$3:$C$9991,3,FALSE)</f>
        <v>Claw of Yolnakhriin</v>
      </c>
      <c r="C393" s="8" t="str">
        <f>VLOOKUP(A393,'Sets data'!$A$3:$C$9991,2,FALSE)</f>
        <v>Kralle von Yolnahkriin</v>
      </c>
    </row>
    <row r="394" spans="1:3" x14ac:dyDescent="0.25">
      <c r="A394" s="5">
        <v>448</v>
      </c>
      <c r="B394" s="8" t="str">
        <f>VLOOKUP(A394,'Sets data'!$A$3:$C$9991,3,FALSE)</f>
        <v>Eye of Nahviintaas</v>
      </c>
      <c r="C394" s="8" t="str">
        <f>VLOOKUP(A394,'Sets data'!$A$3:$C$9991,2,FALSE)</f>
        <v>Perfektioniertes Auge von Nahviintaas</v>
      </c>
    </row>
    <row r="395" spans="1:3" x14ac:dyDescent="0.25">
      <c r="A395" s="5">
        <v>449</v>
      </c>
      <c r="B395" s="8" t="str">
        <f>VLOOKUP(A395,'Sets data'!$A$3:$C$9991,3,FALSE)</f>
        <v>Perfected False God's Devotion</v>
      </c>
      <c r="C395" s="8" t="str">
        <f>VLOOKUP(A395,'Sets data'!$A$3:$C$9991,2,FALSE)</f>
        <v>Perfektionierte Ergebenheit zum falschen Gott</v>
      </c>
    </row>
    <row r="396" spans="1:3" x14ac:dyDescent="0.25">
      <c r="A396" s="5">
        <v>450</v>
      </c>
      <c r="B396" s="8" t="str">
        <f>VLOOKUP(A396,'Sets data'!$A$3:$C$9991,3,FALSE)</f>
        <v>Perfected Tooth of Lokkestiiz</v>
      </c>
      <c r="C396" s="8" t="str">
        <f>VLOOKUP(A396,'Sets data'!$A$3:$C$9991,2,FALSE)</f>
        <v>Perfektionierter Zahn von Lokkestiiz</v>
      </c>
    </row>
    <row r="397" spans="1:3" x14ac:dyDescent="0.25">
      <c r="A397" s="5">
        <v>451</v>
      </c>
      <c r="B397" s="8" t="str">
        <f>VLOOKUP(A397,'Sets data'!$A$3:$C$9991,3,FALSE)</f>
        <v>Perfected Claw of Yolnakhriin</v>
      </c>
      <c r="C397" s="8" t="str">
        <f>VLOOKUP(A397,'Sets data'!$A$3:$C$9991,2,FALSE)</f>
        <v>Perfektionierte Kralle von Yolnahkriin</v>
      </c>
    </row>
    <row r="398" spans="1:3" x14ac:dyDescent="0.25">
      <c r="A398" s="5">
        <v>452</v>
      </c>
      <c r="B398" s="8" t="str">
        <f>VLOOKUP(A398,'Sets data'!$A$3:$C$9991,3,FALSE)</f>
        <v>Hollowfang Thirst</v>
      </c>
      <c r="C398" s="8" t="str">
        <f>VLOOKUP(A398,'Sets data'!$A$3:$C$9991,2,FALSE)</f>
        <v>Hohlzahndurst</v>
      </c>
    </row>
    <row r="399" spans="1:3" x14ac:dyDescent="0.25">
      <c r="A399" s="5">
        <v>453</v>
      </c>
      <c r="B399" s="8" t="str">
        <f>VLOOKUP(A399,'Sets data'!$A$3:$C$9991,3,FALSE)</f>
        <v>Dro'Zakar's Claws</v>
      </c>
      <c r="C399" s="8" t="str">
        <f>VLOOKUP(A399,'Sets data'!$A$3:$C$9991,2,FALSE)</f>
        <v>Dro'Zakars Krallen</v>
      </c>
    </row>
    <row r="400" spans="1:3" x14ac:dyDescent="0.25">
      <c r="A400" s="5">
        <v>454</v>
      </c>
      <c r="B400" s="8" t="str">
        <f>VLOOKUP(A400,'Sets data'!$A$3:$C$9991,3,FALSE)</f>
        <v>Renald's Resolve</v>
      </c>
      <c r="C400" s="8" t="str">
        <f>VLOOKUP(A400,'Sets data'!$A$3:$C$9991,2,FALSE)</f>
        <v>Renalds Entschlossenheit</v>
      </c>
    </row>
    <row r="401" spans="1:3" x14ac:dyDescent="0.25">
      <c r="A401" s="5">
        <v>455</v>
      </c>
      <c r="B401" s="8" t="str">
        <f>VLOOKUP(A401,'Sets data'!$A$3:$C$9991,3,FALSE)</f>
        <v>Z'en's Redress</v>
      </c>
      <c r="C401" s="8" t="str">
        <f>VLOOKUP(A401,'Sets data'!$A$3:$C$9991,2,FALSE)</f>
        <v>Z'ens Wiedergutmachung</v>
      </c>
    </row>
    <row r="402" spans="1:3" x14ac:dyDescent="0.25">
      <c r="A402" s="5">
        <v>456</v>
      </c>
      <c r="B402" s="8" t="str">
        <f>VLOOKUP(A402,'Sets data'!$A$3:$C$9991,3,FALSE)</f>
        <v>Azureblight Reaper</v>
      </c>
      <c r="C402" s="8" t="str">
        <f>VLOOKUP(A402,'Sets data'!$A$3:$C$9991,2,FALSE)</f>
        <v>Azurfäuleschnitter</v>
      </c>
    </row>
    <row r="403" spans="1:3" x14ac:dyDescent="0.25">
      <c r="A403" s="5">
        <v>457</v>
      </c>
      <c r="B403" s="8" t="str">
        <f>VLOOKUP(A403,'Sets data'!$A$3:$C$9991,3,FALSE)</f>
        <v>Dragon's Defilement</v>
      </c>
      <c r="C403" s="8" t="str">
        <f>VLOOKUP(A403,'Sets data'!$A$3:$C$9991,2,FALSE)</f>
        <v>Drachenschändung</v>
      </c>
    </row>
    <row r="404" spans="1:3" x14ac:dyDescent="0.25">
      <c r="A404" s="5">
        <v>458</v>
      </c>
      <c r="B404" s="8" t="str">
        <f>VLOOKUP(A404,'Sets data'!$A$3:$C$9991,3,FALSE)</f>
        <v>Grundwulf</v>
      </c>
      <c r="C404" s="8" t="str">
        <f>VLOOKUP(A404,'Sets data'!$A$3:$C$9991,2,FALSE)</f>
        <v>Grundwulf</v>
      </c>
    </row>
    <row r="405" spans="1:3" x14ac:dyDescent="0.25">
      <c r="A405" s="5">
        <v>459</v>
      </c>
      <c r="B405" s="8" t="str">
        <f>VLOOKUP(A405,'Sets data'!$A$3:$C$9991,3,FALSE)</f>
        <v>Maarselok</v>
      </c>
      <c r="C405" s="8" t="str">
        <f>VLOOKUP(A405,'Sets data'!$A$3:$C$9991,2,FALSE)</f>
        <v>Maarselok</v>
      </c>
    </row>
    <row r="406" spans="1:3" x14ac:dyDescent="0.25">
      <c r="A406" s="5">
        <v>465</v>
      </c>
      <c r="B406" s="8" t="str">
        <f>VLOOKUP(A406,'Sets data'!$A$3:$C$9991,3,FALSE)</f>
        <v>Senchal Defender</v>
      </c>
      <c r="C406" s="8" t="str">
        <f>VLOOKUP(A406,'Sets data'!$A$3:$C$9991,2,FALSE)</f>
        <v>Verteidiger von Senchal</v>
      </c>
    </row>
    <row r="407" spans="1:3" x14ac:dyDescent="0.25">
      <c r="A407" s="5">
        <v>466</v>
      </c>
      <c r="B407" s="8" t="str">
        <f>VLOOKUP(A407,'Sets data'!$A$3:$C$9991,3,FALSE)</f>
        <v>Marauder's Haste</v>
      </c>
      <c r="C407" s="8" t="str">
        <f>VLOOKUP(A407,'Sets data'!$A$3:$C$9991,2,FALSE)</f>
        <v>Marodeurshast</v>
      </c>
    </row>
    <row r="408" spans="1:3" x14ac:dyDescent="0.25">
      <c r="A408" s="5">
        <v>467</v>
      </c>
      <c r="B408" s="8" t="str">
        <f>VLOOKUP(A408,'Sets data'!$A$3:$C$9991,3,FALSE)</f>
        <v>Dragonguard Elite</v>
      </c>
      <c r="C408" s="8" t="str">
        <f>VLOOKUP(A408,'Sets data'!$A$3:$C$9991,2,FALSE)</f>
        <v>Drachengardeelite</v>
      </c>
    </row>
    <row r="409" spans="1:3" x14ac:dyDescent="0.25">
      <c r="A409" s="5">
        <v>468</v>
      </c>
      <c r="B409" s="8" t="str">
        <f>VLOOKUP(A409,'Sets data'!$A$3:$C$9991,3,FALSE)</f>
        <v>Daring Corsair</v>
      </c>
      <c r="C409" s="8" t="str">
        <f>VLOOKUP(A409,'Sets data'!$A$3:$C$9991,2,FALSE)</f>
        <v>Kühner Korsar</v>
      </c>
    </row>
    <row r="410" spans="1:3" x14ac:dyDescent="0.25">
      <c r="A410" s="5">
        <v>469</v>
      </c>
      <c r="B410" s="8" t="str">
        <f>VLOOKUP(A410,'Sets data'!$A$3:$C$9991,3,FALSE)</f>
        <v>Ancient Dragonguard</v>
      </c>
      <c r="C410" s="8" t="str">
        <f>VLOOKUP(A410,'Sets data'!$A$3:$C$9991,2,FALSE)</f>
        <v>Alte Drachengarde</v>
      </c>
    </row>
    <row r="411" spans="1:3" x14ac:dyDescent="0.25">
      <c r="A411" s="5">
        <v>470</v>
      </c>
      <c r="B411" s="8" t="str">
        <f>VLOOKUP(A411,'Sets data'!$A$3:$C$9991,3,FALSE)</f>
        <v>New Moon Acolyte</v>
      </c>
      <c r="C411" s="8" t="str">
        <f>VLOOKUP(A411,'Sets data'!$A$3:$C$9991,2,FALSE)</f>
        <v>Akolythin des Neuen Mondes</v>
      </c>
    </row>
    <row r="412" spans="1:3" x14ac:dyDescent="0.25">
      <c r="A412" s="5">
        <v>471</v>
      </c>
      <c r="B412" s="8" t="str">
        <f>VLOOKUP(A412,'Sets data'!$A$3:$C$9991,3,FALSE)</f>
        <v>Hiti\'s Hearth</v>
      </c>
      <c r="C412" s="8" t="str">
        <f>VLOOKUP(A412,'Sets data'!$A$3:$C$9991,2,FALSE)</f>
        <v>Hitis Feuerstelle</v>
      </c>
    </row>
    <row r="413" spans="1:3" x14ac:dyDescent="0.25">
      <c r="A413" s="5">
        <v>472</v>
      </c>
      <c r="B413" s="8" t="str">
        <f>VLOOKUP(A413,'Sets data'!$A$3:$C$9991,3,FALSE)</f>
        <v>Titanborn Strength</v>
      </c>
      <c r="C413" s="8" t="str">
        <f>VLOOKUP(A413,'Sets data'!$A$3:$C$9991,2,FALSE)</f>
        <v>Titanenkinds Stärke</v>
      </c>
    </row>
    <row r="414" spans="1:3" x14ac:dyDescent="0.25">
      <c r="A414" s="5">
        <v>473</v>
      </c>
      <c r="B414" s="8" t="str">
        <f>VLOOKUP(A414,'Sets data'!$A$3:$C$9991,3,FALSE)</f>
        <v>Bani’s Torment</v>
      </c>
      <c r="C414" s="8" t="str">
        <f>VLOOKUP(A414,'Sets data'!$A$3:$C$9991,2,FALSE)</f>
        <v>Banis Qual</v>
      </c>
    </row>
    <row r="415" spans="1:3" x14ac:dyDescent="0.25">
      <c r="A415" s="5">
        <v>474</v>
      </c>
      <c r="B415" s="8" t="str">
        <f>VLOOKUP(A415,'Sets data'!$A$3:$C$9991,3,FALSE)</f>
        <v>Draugrkin’s Grip</v>
      </c>
      <c r="C415" s="8" t="str">
        <f>VLOOKUP(A415,'Sets data'!$A$3:$C$9991,2,FALSE)</f>
        <v>Griff der Draugrbrut</v>
      </c>
    </row>
    <row r="416" spans="1:3" x14ac:dyDescent="0.25">
      <c r="A416" s="5">
        <v>475</v>
      </c>
      <c r="B416" s="8" t="str">
        <f>VLOOKUP(A416,'Sets data'!$A$3:$C$9991,3,FALSE)</f>
        <v>Aegis Caller</v>
      </c>
      <c r="C416" s="8" t="str">
        <f>VLOOKUP(A416,'Sets data'!$A$3:$C$9991,2,FALSE)</f>
        <v>Ägisrufer</v>
      </c>
    </row>
    <row r="417" spans="1:3" x14ac:dyDescent="0.25">
      <c r="A417" s="5">
        <v>476</v>
      </c>
      <c r="B417" s="8" t="str">
        <f>VLOOKUP(A417,'Sets data'!$A$3:$C$9991,3,FALSE)</f>
        <v>Grave Guardian </v>
      </c>
      <c r="C417" s="8" t="str">
        <f>VLOOKUP(A417,'Sets data'!$A$3:$C$9991,2,FALSE)</f>
        <v>Grabwächter</v>
      </c>
    </row>
    <row r="418" spans="1:3" x14ac:dyDescent="0.25">
      <c r="A418" s="5">
        <v>478</v>
      </c>
      <c r="B418" s="8" t="str">
        <f>VLOOKUP(A418,'Sets data'!$A$3:$C$9991,3,FALSE)</f>
        <v>Mother Ciannait</v>
      </c>
      <c r="C418" s="8" t="str">
        <f>VLOOKUP(A418,'Sets data'!$A$3:$C$9991,2,FALSE)</f>
        <v>Mutter Ciannait</v>
      </c>
    </row>
    <row r="419" spans="1:3" x14ac:dyDescent="0.25">
      <c r="A419" s="5">
        <v>479</v>
      </c>
      <c r="B419" s="8" t="str">
        <f>VLOOKUP(A419,'Sets data'!$A$3:$C$9991,3,FALSE)</f>
        <v>Kjalnar\’s Nightmare</v>
      </c>
      <c r="C419" s="8" t="str">
        <f>VLOOKUP(A419,'Sets data'!$A$3:$C$9991,2,FALSE)</f>
        <v>Kjalnar\’s Albtraum</v>
      </c>
    </row>
    <row r="420" spans="1:3" x14ac:dyDescent="0.25">
      <c r="A420" s="5">
        <v>480</v>
      </c>
      <c r="B420" s="8" t="str">
        <f>VLOOKUP(A420,'Sets data'!$A$3:$C$9991,3,FALSE)</f>
        <v>Critical Riposte</v>
      </c>
      <c r="C420" s="8" t="str">
        <f>VLOOKUP(A420,'Sets data'!$A$3:$C$9991,2,FALSE)</f>
        <v>Kritischer Konter</v>
      </c>
    </row>
    <row r="421" spans="1:3" x14ac:dyDescent="0.25">
      <c r="A421" s="5">
        <v>481</v>
      </c>
      <c r="B421" s="8" t="str">
        <f>VLOOKUP(A421,'Sets data'!$A$3:$C$9991,3,FALSE)</f>
        <v>Unchained Aggressor</v>
      </c>
      <c r="C421" s="8" t="str">
        <f>VLOOKUP(A421,'Sets data'!$A$3:$C$9991,2,FALSE)</f>
        <v>Entfesselter Aggressor</v>
      </c>
    </row>
    <row r="422" spans="1:3" x14ac:dyDescent="0.25">
      <c r="A422" s="5">
        <v>482</v>
      </c>
      <c r="B422" s="8" t="str">
        <f>VLOOKUP(A422,'Sets data'!$A$3:$C$9991,3,FALSE)</f>
        <v>Dauntless Combatant</v>
      </c>
      <c r="C422" s="8" t="str">
        <f>VLOOKUP(A422,'Sets data'!$A$3:$C$9991,2,FALSE)</f>
        <v>Furchtloser Kombattant</v>
      </c>
    </row>
    <row r="423" spans="1:3" x14ac:dyDescent="0.25">
      <c r="A423" s="5">
        <v>483</v>
      </c>
      <c r="B423" s="8" t="str">
        <f>VLOOKUP(A423,'Sets data'!$A$3:$C$9991,3,FALSE)</f>
        <v>Template_Drop_Magi</v>
      </c>
      <c r="C423" s="8" t="str">
        <f>VLOOKUP(A423,'Sets data'!$A$3:$C$9991,2,FALSE)</f>
        <v>Template_Drop_Magi</v>
      </c>
    </row>
    <row r="424" spans="1:3" x14ac:dyDescent="0.25">
      <c r="A424" s="5">
        <v>484</v>
      </c>
      <c r="B424" s="8" t="str">
        <f>VLOOKUP(A424,'Sets data'!$A$3:$C$9991,3,FALSE)</f>
        <v>Template_Drop_Stamina</v>
      </c>
      <c r="C424" s="8" t="str">
        <f>VLOOKUP(A424,'Sets data'!$A$3:$C$9991,2,FALSE)</f>
        <v>Template_Drop_Stamina</v>
      </c>
    </row>
    <row r="425" spans="1:3" x14ac:dyDescent="0.25">
      <c r="A425" s="5">
        <v>485</v>
      </c>
      <c r="B425" s="8" t="str">
        <f>VLOOKUP(A425,'Sets data'!$A$3:$C$9991,3,FALSE)</f>
        <v>Template_Drop_Tank</v>
      </c>
      <c r="C425" s="8" t="str">
        <f>VLOOKUP(A425,'Sets data'!$A$3:$C$9991,2,FALSE)</f>
        <v>Template_Drop_Tank</v>
      </c>
    </row>
    <row r="426" spans="1:3" x14ac:dyDescent="0.25">
      <c r="A426" s="5">
        <v>486</v>
      </c>
      <c r="B426" s="8" t="str">
        <f>VLOOKUP(A426,'Sets data'!$A$3:$C$9991,3,FALSE)</f>
        <v>Template_Drop_Healer</v>
      </c>
      <c r="C426" s="8" t="str">
        <f>VLOOKUP(A426,'Sets data'!$A$3:$C$9991,2,FALSE)</f>
        <v>Template_Drop_Healer</v>
      </c>
    </row>
    <row r="427" spans="1:3" x14ac:dyDescent="0.25">
      <c r="A427" s="5">
        <v>487</v>
      </c>
      <c r="B427" s="8" t="str">
        <f>VLOOKUP(A427,'Sets data'!$A$3:$C$9991,3,FALSE)</f>
        <v>Winter's Respite</v>
      </c>
      <c r="C427" s="8" t="str">
        <f>VLOOKUP(A427,'Sets data'!$A$3:$C$9991,2,FALSE)</f>
        <v>Winterruhe</v>
      </c>
    </row>
    <row r="428" spans="1:3" x14ac:dyDescent="0.25">
      <c r="A428" s="5">
        <v>488</v>
      </c>
      <c r="B428" s="8" t="str">
        <f>VLOOKUP(A428,'Sets data'!$A$3:$C$9991,3,FALSE)</f>
        <v>Venomous Smite</v>
      </c>
      <c r="C428" s="8" t="str">
        <f>VLOOKUP(A428,'Sets data'!$A$3:$C$9991,2,FALSE)</f>
        <v>Giftschlag</v>
      </c>
    </row>
    <row r="429" spans="1:3" x14ac:dyDescent="0.25">
      <c r="A429" s="5">
        <v>489</v>
      </c>
      <c r="B429" s="8" t="str">
        <f>VLOOKUP(A429,'Sets data'!$A$3:$C$9991,3,FALSE)</f>
        <v>Eternal Vigor</v>
      </c>
      <c r="C429" s="8" t="str">
        <f>VLOOKUP(A429,'Sets data'!$A$3:$C$9991,2,FALSE)</f>
        <v>Ewiger Elan</v>
      </c>
    </row>
    <row r="430" spans="1:3" x14ac:dyDescent="0.25">
      <c r="A430" s="5">
        <v>490</v>
      </c>
      <c r="B430" s="8" t="str">
        <f>VLOOKUP(A430,'Sets data'!$A$3:$C$9991,3,FALSE)</f>
        <v>Stuhn's Favor</v>
      </c>
      <c r="C430" s="8" t="str">
        <f>VLOOKUP(A430,'Sets data'!$A$3:$C$9991,2,FALSE)</f>
        <v>Stuhns Gunst</v>
      </c>
    </row>
    <row r="431" spans="1:3" x14ac:dyDescent="0.25">
      <c r="A431" s="5">
        <v>491</v>
      </c>
      <c r="B431" s="8" t="str">
        <f>VLOOKUP(A431,'Sets data'!$A$3:$C$9991,3,FALSE)</f>
        <v>Dragon's Appetite</v>
      </c>
      <c r="C431" s="8" t="str">
        <f>VLOOKUP(A431,'Sets data'!$A$3:$C$9991,2,FALSE)</f>
        <v>Appetit des Drachen</v>
      </c>
    </row>
    <row r="432" spans="1:3" x14ac:dyDescent="0.25">
      <c r="A432" s="5">
        <v>492</v>
      </c>
      <c r="B432" s="8" t="str">
        <f>VLOOKUP(A432,'Sets data'!$A$3:$C$9991,3,FALSE)</f>
        <v>Kyne's Wind</v>
      </c>
      <c r="C432" s="8" t="str">
        <f>VLOOKUP(A432,'Sets data'!$A$3:$C$9991,2,FALSE)</f>
        <v>Kynes Wind</v>
      </c>
    </row>
    <row r="433" spans="1:3" x14ac:dyDescent="0.25">
      <c r="A433" s="5">
        <v>493</v>
      </c>
      <c r="B433" s="8" t="str">
        <f>VLOOKUP(A433,'Sets data'!$A$3:$C$9991,3,FALSE)</f>
        <v>Perfected Kyne's Wind</v>
      </c>
      <c r="C433" s="8" t="str">
        <f>VLOOKUP(A433,'Sets data'!$A$3:$C$9991,2,FALSE)</f>
        <v>Kynes perfektionierter Wind</v>
      </c>
    </row>
    <row r="434" spans="1:3" x14ac:dyDescent="0.25">
      <c r="A434" s="5">
        <v>494</v>
      </c>
      <c r="B434" s="8" t="str">
        <f>VLOOKUP(A434,'Sets data'!$A$3:$C$9991,3,FALSE)</f>
        <v>Vrol's Command</v>
      </c>
      <c r="C434" s="8" t="str">
        <f>VLOOKUP(A434,'Sets data'!$A$3:$C$9991,2,FALSE)</f>
        <v>Vrols Befehl</v>
      </c>
    </row>
    <row r="435" spans="1:3" x14ac:dyDescent="0.25">
      <c r="A435" s="5">
        <v>495</v>
      </c>
      <c r="B435" s="8" t="str">
        <f>VLOOKUP(A435,'Sets data'!$A$3:$C$9991,3,FALSE)</f>
        <v>Perfected Vrol's Command</v>
      </c>
      <c r="C435" s="8" t="str">
        <f>VLOOKUP(A435,'Sets data'!$A$3:$C$9991,2,FALSE)</f>
        <v>Vrols perfektionierter Befehl</v>
      </c>
    </row>
    <row r="436" spans="1:3" x14ac:dyDescent="0.25">
      <c r="A436" s="5">
        <v>496</v>
      </c>
      <c r="B436" s="8" t="str">
        <f>VLOOKUP(A436,'Sets data'!$A$3:$C$9991,3,FALSE)</f>
        <v>Roaring Opportunist</v>
      </c>
      <c r="C436" s="8" t="str">
        <f>VLOOKUP(A436,'Sets data'!$A$3:$C$9991,2,FALSE)</f>
        <v>Brüllender Opportunist</v>
      </c>
    </row>
    <row r="437" spans="1:3" x14ac:dyDescent="0.25">
      <c r="A437" s="5">
        <v>497</v>
      </c>
      <c r="B437" s="8" t="str">
        <f>VLOOKUP(A437,'Sets data'!$A$3:$C$9991,3,FALSE)</f>
        <v>Perfected Roaring Opportunist</v>
      </c>
      <c r="C437" s="8" t="str">
        <f>VLOOKUP(A437,'Sets data'!$A$3:$C$9991,2,FALSE)</f>
        <v>Perfektionierter brüllender Opportunist</v>
      </c>
    </row>
    <row r="438" spans="1:3" x14ac:dyDescent="0.25">
      <c r="A438" s="5">
        <v>498</v>
      </c>
      <c r="B438" s="8" t="str">
        <f>VLOOKUP(A438,'Sets data'!$A$3:$C$9991,3,FALSE)</f>
        <v>Yandir's Might</v>
      </c>
      <c r="C438" s="8" t="str">
        <f>VLOOKUP(A438,'Sets data'!$A$3:$C$9991,2,FALSE)</f>
        <v>Yandirs Macht</v>
      </c>
    </row>
    <row r="439" spans="1:3" x14ac:dyDescent="0.25">
      <c r="A439" s="5">
        <v>499</v>
      </c>
      <c r="B439" s="8" t="str">
        <f>VLOOKUP(A439,'Sets data'!$A$3:$C$9991,3,FALSE)</f>
        <v>Perfected Yandir's Might</v>
      </c>
      <c r="C439" s="8" t="str">
        <f>VLOOKUP(A439,'Sets data'!$A$3:$C$9991,2,FALSE)</f>
        <v>Yandirs perfektionierte Macht</v>
      </c>
    </row>
    <row r="440" spans="1:3" x14ac:dyDescent="0.25">
      <c r="A440" s="5">
        <v>500</v>
      </c>
      <c r="B440" s="8" t="str">
        <f>VLOOKUP(A440,'Sets data'!$A$3:$C$9991,3,FALSE)</f>
        <v>Bloodlord's Embrace (OLD)</v>
      </c>
      <c r="C440" s="8" t="str">
        <f>VLOOKUP(A440,'Sets data'!$A$3:$C$9991,2,FALSE)</f>
        <v>Bloodlord's Embrace (OLD)</v>
      </c>
    </row>
    <row r="441" spans="1:3" x14ac:dyDescent="0.25">
      <c r="A441" s="5">
        <v>501</v>
      </c>
      <c r="B441" s="8" t="str">
        <f>VLOOKUP(A441,'Sets data'!$A$3:$C$9991,3,FALSE)</f>
        <v>Thrassian Stranglers</v>
      </c>
      <c r="C441" s="8" t="str">
        <f>VLOOKUP(A441,'Sets data'!$A$3:$C$9991,2,FALSE)</f>
        <v>Thrassische Würger</v>
      </c>
    </row>
    <row r="442" spans="1:3" x14ac:dyDescent="0.25">
      <c r="A442" s="5">
        <v>502</v>
      </c>
      <c r="B442" s="8" t="str">
        <f>VLOOKUP(A442,'Sets data'!$A$3:$C$9991,3,FALSE)</f>
        <v>Snow Treaders (OLD)</v>
      </c>
      <c r="C442" s="8" t="str">
        <f>VLOOKUP(A442,'Sets data'!$A$3:$C$9991,2,FALSE)</f>
        <v>Snow Treaders (OLD)</v>
      </c>
    </row>
    <row r="443" spans="1:3" x14ac:dyDescent="0.25">
      <c r="A443" s="5">
        <v>503</v>
      </c>
      <c r="B443" s="8" t="str">
        <f>VLOOKUP(A443,'Sets data'!$A$3:$C$9991,3,FALSE)</f>
        <v>Ring of the Wild Hunt</v>
      </c>
      <c r="C443" s="8" t="str">
        <f>VLOOKUP(A443,'Sets data'!$A$3:$C$9991,2,FALSE)</f>
        <v>Ring der Wilden Jagd</v>
      </c>
    </row>
    <row r="444" spans="1:3" x14ac:dyDescent="0.25">
      <c r="A444" s="5">
        <v>504</v>
      </c>
      <c r="B444" s="8" t="str">
        <f>VLOOKUP(A444,'Sets data'!$A$3:$C$9991,3,FALSE)</f>
        <v>Malacath's Band of Brutality X</v>
      </c>
      <c r="C444" s="8" t="str">
        <f>VLOOKUP(A444,'Sets data'!$A$3:$C$9991,2,FALSE)</f>
        <v>Malacath's Band der Brutalität X</v>
      </c>
    </row>
    <row r="445" spans="1:3" x14ac:dyDescent="0.25">
      <c r="A445" s="5">
        <v>505</v>
      </c>
      <c r="B445" s="8" t="str">
        <f>VLOOKUP(A445,'Sets data'!$A$3:$C$9991,3,FALSE)</f>
        <v>Torc of Tonal Constancy</v>
      </c>
      <c r="C445" s="8" t="str">
        <f>VLOOKUP(A445,'Sets data'!$A$3:$C$9991,2,FALSE)</f>
        <v>Torques der Klangkonstanz</v>
      </c>
    </row>
    <row r="446" spans="1:3" x14ac:dyDescent="0.25">
      <c r="A446" s="5">
        <v>506</v>
      </c>
      <c r="B446" s="8" t="str">
        <f>VLOOKUP(A446,'Sets data'!$A$3:$C$9991,3,FALSE)</f>
        <v>Spell Parasite</v>
      </c>
      <c r="C446" s="8" t="str">
        <f>VLOOKUP(A446,'Sets data'!$A$3:$C$9991,2,FALSE)</f>
        <v>Magieparasit</v>
      </c>
    </row>
    <row r="447" spans="1:3" x14ac:dyDescent="0.25">
      <c r="A447" s="5">
        <v>507</v>
      </c>
      <c r="B447" s="8" t="e">
        <f>VLOOKUP(A447,'Sets data'!$A$3:$C$9991,3,FALSE)</f>
        <v>#N/A</v>
      </c>
      <c r="C447" s="8" t="e">
        <f>VLOOKUP(A447,'Sets data'!$A$3:$C$9991,2,FALSE)</f>
        <v>#N/A</v>
      </c>
    </row>
    <row r="448" spans="1:3" x14ac:dyDescent="0.25">
      <c r="A448" s="5">
        <v>508</v>
      </c>
      <c r="B448" s="8" t="e">
        <f>VLOOKUP(A448,'Sets data'!$A$3:$C$9991,3,FALSE)</f>
        <v>#N/A</v>
      </c>
      <c r="C448" s="8" t="e">
        <f>VLOOKUP(A448,'Sets data'!$A$3:$C$9991,2,FALSE)</f>
        <v>#N/A</v>
      </c>
    </row>
    <row r="449" spans="1:3" x14ac:dyDescent="0.25">
      <c r="A449" s="5">
        <v>509</v>
      </c>
      <c r="B449" s="8" t="str">
        <f>VLOOKUP(A449,'Sets data'!$A$3:$C$9991,3,FALSE)</f>
        <v>Template_Drop_Healer P</v>
      </c>
      <c r="C449" s="8" t="str">
        <f>VLOOKUP(A449,'Sets data'!$A$3:$C$9991,2,FALSE)</f>
        <v>Template_Drop_Healer P</v>
      </c>
    </row>
    <row r="450" spans="1:3" x14ac:dyDescent="0.25">
      <c r="A450" s="5">
        <v>510</v>
      </c>
      <c r="B450" s="8" t="str">
        <f>VLOOKUP(A450,'Sets data'!$A$3:$C$9991,3,FALSE)</f>
        <v>Template_Drop_Tank P</v>
      </c>
      <c r="C450" s="8" t="str">
        <f>VLOOKUP(A450,'Sets data'!$A$3:$C$9991,2,FALSE)</f>
        <v>Template_Drop_Tank P</v>
      </c>
    </row>
    <row r="451" spans="1:3" x14ac:dyDescent="0.25">
      <c r="A451" s="5">
        <v>511</v>
      </c>
      <c r="B451" s="8" t="str">
        <f>VLOOKUP(A451,'Sets data'!$A$3:$C$9991,3,FALSE)</f>
        <v>Template_Drop_Stamina P</v>
      </c>
      <c r="C451" s="8" t="str">
        <f>VLOOKUP(A451,'Sets data'!$A$3:$C$9991,2,FALSE)</f>
        <v>Template_Drop_Stamina P</v>
      </c>
    </row>
    <row r="452" spans="1:3" x14ac:dyDescent="0.25">
      <c r="A452" s="5">
        <v>512</v>
      </c>
      <c r="B452" s="8" t="str">
        <f>VLOOKUP(A452,'Sets data'!$A$3:$C$9991,3,FALSE)</f>
        <v>Template_Drop_Magi P</v>
      </c>
      <c r="C452" s="8" t="str">
        <f>VLOOKUP(A452,'Sets data'!$A$3:$C$9991,2,FALSE)</f>
        <v>Template_Drop_Magi P</v>
      </c>
    </row>
    <row r="453" spans="1:3" x14ac:dyDescent="0.25">
      <c r="A453" s="5">
        <v>513</v>
      </c>
      <c r="B453" s="8" t="e">
        <f>VLOOKUP(A453,'Sets data'!$A$3:$C$9991,3,FALSE)</f>
        <v>#N/A</v>
      </c>
      <c r="C453" s="8" t="e">
        <f>VLOOKUP(A453,'Sets data'!$A$3:$C$9991,2,FALSE)</f>
        <v>#N/A</v>
      </c>
    </row>
    <row r="454" spans="1:3" x14ac:dyDescent="0.25">
      <c r="A454" s="5">
        <v>514</v>
      </c>
      <c r="B454" s="8" t="e">
        <f>VLOOKUP(A454,'Sets data'!$A$3:$C$9991,3,FALSE)</f>
        <v>#N/A</v>
      </c>
      <c r="C454" s="8" t="e">
        <f>VLOOKUP(A454,'Sets data'!$A$3:$C$9991,2,FALSE)</f>
        <v>#N/A</v>
      </c>
    </row>
    <row r="455" spans="1:3" x14ac:dyDescent="0.25">
      <c r="A455" s="5">
        <v>515</v>
      </c>
      <c r="B455" s="8" t="e">
        <f>VLOOKUP(A455,'Sets data'!$A$3:$C$9991,3,FALSE)</f>
        <v>#N/A</v>
      </c>
      <c r="C455" s="8" t="e">
        <f>VLOOKUP(A455,'Sets data'!$A$3:$C$9991,2,FALSE)</f>
        <v>#N/A</v>
      </c>
    </row>
    <row r="456" spans="1:3" x14ac:dyDescent="0.25">
      <c r="A456" s="5">
        <v>516</v>
      </c>
      <c r="B456" s="8" t="e">
        <f>VLOOKUP(A456,'Sets data'!$A$3:$C$9991,3,FALSE)</f>
        <v>#N/A</v>
      </c>
      <c r="C456" s="8" t="e">
        <f>VLOOKUP(A456,'Sets data'!$A$3:$C$9991,2,FALSE)</f>
        <v>#N/A</v>
      </c>
    </row>
    <row r="457" spans="1:3" x14ac:dyDescent="0.25">
      <c r="A457" s="5">
        <v>517</v>
      </c>
      <c r="B457" s="8" t="e">
        <f>VLOOKUP(A457,'Sets data'!$A$3:$C$9991,3,FALSE)</f>
        <v>#N/A</v>
      </c>
      <c r="C457" s="8" t="e">
        <f>VLOOKUP(A457,'Sets data'!$A$3:$C$9991,2,FALSE)</f>
        <v>#N/A</v>
      </c>
    </row>
    <row r="458" spans="1:3" x14ac:dyDescent="0.25">
      <c r="A458" s="5">
        <v>518</v>
      </c>
      <c r="B458" s="8" t="e">
        <f>VLOOKUP(A458,'Sets data'!$A$3:$C$9991,3,FALSE)</f>
        <v>#N/A</v>
      </c>
      <c r="C458" s="8" t="e">
        <f>VLOOKUP(A458,'Sets data'!$A$3:$C$9991,2,FALSE)</f>
        <v>#N/A</v>
      </c>
    </row>
    <row r="459" spans="1:3" x14ac:dyDescent="0.25">
      <c r="A459" s="5">
        <v>519</v>
      </c>
      <c r="B459" s="8" t="str">
        <f>VLOOKUP(A459,'Sets data'!$A$3:$C$9991,3,FALSE)</f>
        <v>Snow Treaders</v>
      </c>
      <c r="C459" s="8" t="str">
        <f>VLOOKUP(A459,'Sets data'!$A$3:$C$9991,2,FALSE)</f>
        <v>Schneetreter</v>
      </c>
    </row>
    <row r="460" spans="1:3" x14ac:dyDescent="0.25">
      <c r="A460" s="5">
        <v>520</v>
      </c>
      <c r="B460" s="8" t="str">
        <f>VLOOKUP(A460,'Sets data'!$A$3:$C$9991,3,FALSE)</f>
        <v>Malacath's Band of Brutality</v>
      </c>
      <c r="C460" s="8" t="str">
        <f>VLOOKUP(A460,'Sets data'!$A$3:$C$9991,2,FALSE)</f>
        <v>Malacaths Band der Brutalität</v>
      </c>
    </row>
    <row r="461" spans="1:3" x14ac:dyDescent="0.25">
      <c r="A461" s="5">
        <v>521</v>
      </c>
      <c r="B461" s="8" t="str">
        <f>VLOOKUP(A461,'Sets data'!$A$3:$C$9991,3,FALSE)</f>
        <v>Bloodlord's Embrace</v>
      </c>
      <c r="C461" s="8" t="str">
        <f>VLOOKUP(A461,'Sets data'!$A$3:$C$9991,2,FALSE)</f>
        <v>Umarmung des Blutfürsten</v>
      </c>
    </row>
    <row r="462" spans="1:3" x14ac:dyDescent="0.25">
      <c r="A462" s="5">
        <v>522</v>
      </c>
      <c r="B462" s="8" t="str">
        <f>VLOOKUP(A462,'Sets data'!$A$3:$C$9991,3,FALSE)</f>
        <v>Perfected Merciless Charge</v>
      </c>
      <c r="C462" s="8" t="str">
        <f>VLOOKUP(A462,'Sets data'!$A$3:$C$9991,2,FALSE)</f>
        <v>Perfektionierter gnadenloser Ansturm</v>
      </c>
    </row>
    <row r="463" spans="1:3" x14ac:dyDescent="0.25">
      <c r="A463" s="5">
        <v>523</v>
      </c>
      <c r="B463" s="8" t="str">
        <f>VLOOKUP(A463,'Sets data'!$A$3:$C$9991,3,FALSE)</f>
        <v>Perfected Rampaging Slash</v>
      </c>
      <c r="C463" s="8" t="str">
        <f>VLOOKUP(A463,'Sets data'!$A$3:$C$9991,2,FALSE)</f>
        <v>Perfektionierter tobender Schnitt</v>
      </c>
    </row>
    <row r="464" spans="1:3" x14ac:dyDescent="0.25">
      <c r="A464" s="5">
        <v>524</v>
      </c>
      <c r="B464" s="8" t="str">
        <f>VLOOKUP(A464,'Sets data'!$A$3:$C$9991,3,FALSE)</f>
        <v>Perfected Cruel Flurry</v>
      </c>
      <c r="C464" s="8" t="str">
        <f>VLOOKUP(A464,'Sets data'!$A$3:$C$9991,2,FALSE)</f>
        <v>Perfektionierter grausamer Schlaghagel</v>
      </c>
    </row>
    <row r="465" spans="1:3" x14ac:dyDescent="0.25">
      <c r="A465" s="5">
        <v>525</v>
      </c>
      <c r="B465" s="8" t="str">
        <f>VLOOKUP(A465,'Sets data'!$A$3:$C$9991,3,FALSE)</f>
        <v>Perfected Thunderous Volley</v>
      </c>
      <c r="C465" s="8" t="str">
        <f>VLOOKUP(A465,'Sets data'!$A$3:$C$9991,2,FALSE)</f>
        <v>Perfektionierte donnernde Salve</v>
      </c>
    </row>
    <row r="466" spans="1:3" x14ac:dyDescent="0.25">
      <c r="A466" s="5">
        <v>526</v>
      </c>
      <c r="B466" s="8" t="str">
        <f>VLOOKUP(A466,'Sets data'!$A$3:$C$9991,3,FALSE)</f>
        <v>Perfected Crushing Wall</v>
      </c>
      <c r="C466" s="8" t="str">
        <f>VLOOKUP(A466,'Sets data'!$A$3:$C$9991,2,FALSE)</f>
        <v>Perfektionierte zermalmende Mauer</v>
      </c>
    </row>
    <row r="467" spans="1:3" x14ac:dyDescent="0.25">
      <c r="A467" s="5">
        <v>527</v>
      </c>
      <c r="B467" s="8" t="str">
        <f>VLOOKUP(A467,'Sets data'!$A$3:$C$9991,3,FALSE)</f>
        <v>Perfected Precise Regeneration</v>
      </c>
      <c r="C467" s="8" t="str">
        <f>VLOOKUP(A467,'Sets data'!$A$3:$C$9991,2,FALSE)</f>
        <v>Perfektionierte präzise Regeneration</v>
      </c>
    </row>
    <row r="468" spans="1:3" x14ac:dyDescent="0.25">
      <c r="A468" s="5">
        <v>528</v>
      </c>
      <c r="B468" s="8" t="str">
        <f>VLOOKUP(A468,'Sets data'!$A$3:$C$9991,3,FALSE)</f>
        <v>Perfected Titanic Cleave</v>
      </c>
      <c r="C468" s="8" t="str">
        <f>VLOOKUP(A468,'Sets data'!$A$3:$C$9991,2,FALSE)</f>
        <v>Perfektioniertes titanisches Trennen</v>
      </c>
    </row>
    <row r="469" spans="1:3" x14ac:dyDescent="0.25">
      <c r="A469" s="5">
        <v>529</v>
      </c>
      <c r="B469" s="8" t="str">
        <f>VLOOKUP(A469,'Sets data'!$A$3:$C$9991,3,FALSE)</f>
        <v>Perfected Puncturing Remedy</v>
      </c>
      <c r="C469" s="8" t="str">
        <f>VLOOKUP(A469,'Sets data'!$A$3:$C$9991,2,FALSE)</f>
        <v>Perfektionierte durchschlagende Genesung</v>
      </c>
    </row>
    <row r="470" spans="1:3" x14ac:dyDescent="0.25">
      <c r="A470" s="5">
        <v>530</v>
      </c>
      <c r="B470" s="8" t="str">
        <f>VLOOKUP(A470,'Sets data'!$A$3:$C$9991,3,FALSE)</f>
        <v>Perfected Stinging Slashes</v>
      </c>
      <c r="C470" s="8" t="str">
        <f>VLOOKUP(A470,'Sets data'!$A$3:$C$9991,2,FALSE)</f>
        <v>Perfektionierte stechende Schnitte</v>
      </c>
    </row>
    <row r="471" spans="1:3" x14ac:dyDescent="0.25">
      <c r="A471" s="5">
        <v>531</v>
      </c>
      <c r="B471" s="8" t="str">
        <f>VLOOKUP(A471,'Sets data'!$A$3:$C$9991,3,FALSE)</f>
        <v>Perfected Caustic Arrow</v>
      </c>
      <c r="C471" s="8" t="str">
        <f>VLOOKUP(A471,'Sets data'!$A$3:$C$9991,2,FALSE)</f>
        <v>Perfektionierter beißender Pfeil</v>
      </c>
    </row>
    <row r="472" spans="1:3" x14ac:dyDescent="0.25">
      <c r="A472" s="5">
        <v>532</v>
      </c>
      <c r="B472" s="8" t="str">
        <f>VLOOKUP(A472,'Sets data'!$A$3:$C$9991,3,FALSE)</f>
        <v>Perfected Destructive Impact</v>
      </c>
      <c r="C472" s="8" t="str">
        <f>VLOOKUP(A472,'Sets data'!$A$3:$C$9991,2,FALSE)</f>
        <v>Perfektionierter zerstörerischer Einschlag</v>
      </c>
    </row>
  </sheetData>
  <autoFilter ref="A2:D2" xr:uid="{E9EA638C-5DC1-4153-9266-855C1A7DB144}"/>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AZ100"/>
  <sheetViews>
    <sheetView topLeftCell="A86" workbookViewId="0">
      <selection activeCell="A100" sqref="A100"/>
    </sheetView>
  </sheetViews>
  <sheetFormatPr baseColWidth="10"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9" customFormat="1" ht="21" x14ac:dyDescent="0.35">
      <c r="A1" s="72" t="s">
        <v>2344</v>
      </c>
      <c r="B1" s="72"/>
      <c r="C1" s="72"/>
      <c r="D1" s="72"/>
      <c r="E1" s="72"/>
      <c r="F1" s="72"/>
      <c r="G1" s="72"/>
      <c r="H1" s="72"/>
      <c r="I1" s="72"/>
      <c r="J1" s="72"/>
      <c r="K1" s="72"/>
      <c r="L1" s="72"/>
      <c r="M1" s="72"/>
      <c r="N1" s="72"/>
      <c r="O1" s="72"/>
      <c r="P1" s="72"/>
      <c r="Q1" s="72"/>
      <c r="R1" s="72"/>
      <c r="S1" s="72"/>
      <c r="T1" s="72"/>
      <c r="U1" s="72"/>
      <c r="V1" s="72"/>
      <c r="W1" s="72"/>
      <c r="X1" s="72"/>
      <c r="Y1" s="72"/>
      <c r="Z1" s="72"/>
      <c r="AA1" s="72"/>
      <c r="AB1" s="72"/>
      <c r="AC1" s="72"/>
      <c r="AD1" s="72"/>
      <c r="AE1" s="72"/>
      <c r="AF1" s="72"/>
      <c r="AG1" s="72"/>
      <c r="AH1" s="72"/>
      <c r="AI1" s="72"/>
      <c r="AJ1" s="72"/>
      <c r="AK1" s="72"/>
      <c r="AL1" s="72"/>
      <c r="AM1" s="72"/>
      <c r="AN1" s="72"/>
      <c r="AO1" s="72"/>
      <c r="AP1" s="72"/>
      <c r="AQ1" s="72"/>
      <c r="AR1" s="72"/>
      <c r="AS1" s="72"/>
      <c r="AT1" s="72"/>
      <c r="AU1" s="72"/>
      <c r="AV1" s="72"/>
      <c r="AW1" s="72"/>
      <c r="AX1" s="72"/>
      <c r="AY1" s="72"/>
      <c r="AZ1" s="73"/>
    </row>
    <row r="2" spans="1:52" ht="30" x14ac:dyDescent="0.25">
      <c r="A2" s="10" t="s">
        <v>101</v>
      </c>
      <c r="B2" s="1" t="s">
        <v>99</v>
      </c>
      <c r="C2" s="1" t="s">
        <v>1507</v>
      </c>
      <c r="D2" s="3" t="s">
        <v>100</v>
      </c>
      <c r="E2" s="3" t="s">
        <v>1805</v>
      </c>
      <c r="F2" s="3" t="s">
        <v>1666</v>
      </c>
      <c r="G2" s="3" t="s">
        <v>1806</v>
      </c>
      <c r="H2" s="15" t="s">
        <v>1506</v>
      </c>
      <c r="I2" s="18" t="s">
        <v>1692</v>
      </c>
      <c r="J2" s="17" t="s">
        <v>1505</v>
      </c>
    </row>
    <row r="3" spans="1:52" x14ac:dyDescent="0.25">
      <c r="A3" s="2" t="s">
        <v>450</v>
      </c>
      <c r="B3" s="9" t="s">
        <v>97</v>
      </c>
      <c r="C3" t="s">
        <v>98</v>
      </c>
      <c r="D3" s="3">
        <f>IF(ISERROR(VLOOKUP(A3,'ESO zone constants'!$D$2:$I$9949,5,FALSE)),"",VLOOKUP(A3,'ESO zone constants'!$D$2:$I$9949,5,FALSE))</f>
        <v>638</v>
      </c>
      <c r="E3" s="3" t="str">
        <f>VLOOKUP(D3,'ESO zone constants'!$A$2:$D$9984,4,FALSE)</f>
        <v>Aetherian Archive</v>
      </c>
      <c r="F3" s="3">
        <f>VLOOKUP(D3,'ESO zone constants'!$A$2:$C$9949,3,FALSE)</f>
        <v>888</v>
      </c>
      <c r="G3" s="3" t="str">
        <f>VLOOKUP(F3,'ESO zone constants'!$A$2:$D$9984,4,FALSE)</f>
        <v>Craglorn</v>
      </c>
      <c r="H3" s="4">
        <v>0</v>
      </c>
      <c r="I3" s="17" t="str">
        <f>VLOOKUP(H3,'LibSets constants'!$A$4:$B$1000,2,FALSE)</f>
        <v>DLC_BASE_GAME</v>
      </c>
      <c r="J3" s="17" t="str">
        <f>VLOOKUP(H3,'LibSets constants'!$A$4:$C$1000,3,FALSE)</f>
        <v>Included in base game</v>
      </c>
    </row>
    <row r="4" spans="1:52" x14ac:dyDescent="0.25">
      <c r="A4" s="2" t="s">
        <v>450</v>
      </c>
      <c r="B4" s="9" t="s">
        <v>98</v>
      </c>
      <c r="C4" t="s">
        <v>98</v>
      </c>
      <c r="D4" s="3">
        <f>IF(ISERROR(VLOOKUP(A4,'ESO zone constants'!$D$2:$I$9949,5,FALSE)),"",VLOOKUP(A4,'ESO zone constants'!$D$2:$I$9949,5,FALSE))</f>
        <v>638</v>
      </c>
      <c r="E4" s="3" t="str">
        <f>VLOOKUP(D4,'ESO zone constants'!$A$2:$D$9984,4,FALSE)</f>
        <v>Aetherian Archive</v>
      </c>
      <c r="F4" s="3">
        <f>VLOOKUP(D4,'ESO zone constants'!$A$2:$C$9949,3,FALSE)</f>
        <v>888</v>
      </c>
      <c r="G4" s="3" t="str">
        <f>VLOOKUP(F4,'ESO zone constants'!$A$2:$D$9984,4,FALSE)</f>
        <v>Craglorn</v>
      </c>
      <c r="H4" s="4">
        <v>0</v>
      </c>
      <c r="I4" s="17" t="str">
        <f>VLOOKUP(H4,'LibSets constants'!$A$4:$B$1000,2,FALSE)</f>
        <v>DLC_BASE_GAME</v>
      </c>
      <c r="J4" s="17" t="str">
        <f>VLOOKUP(H4,'LibSets constants'!$A$4:$C$1000,3,FALSE)</f>
        <v>Included in base game</v>
      </c>
    </row>
    <row r="5" spans="1:52" x14ac:dyDescent="0.25">
      <c r="A5" s="2" t="s">
        <v>60</v>
      </c>
      <c r="B5" t="s">
        <v>97</v>
      </c>
      <c r="C5" t="s">
        <v>97</v>
      </c>
      <c r="D5" s="3">
        <f>IF(ISERROR(VLOOKUP(A5,'ESO zone constants'!$D$2:$I$9949,5,FALSE)),"",VLOOKUP(A5,'ESO zone constants'!$D$2:$I$9949,5,FALSE))</f>
        <v>148</v>
      </c>
      <c r="E5" s="3" t="str">
        <f>VLOOKUP(D5,'ESO zone constants'!$A$2:$D$9984,4,FALSE)</f>
        <v>Arx Corinium</v>
      </c>
      <c r="F5" s="3">
        <f>VLOOKUP(D5,'ESO zone constants'!$A$2:$C$9949,3,FALSE)</f>
        <v>117</v>
      </c>
      <c r="G5" s="3" t="str">
        <f>VLOOKUP(F5,'ESO zone constants'!$A$2:$D$9984,4,FALSE)</f>
        <v>Shadowfen</v>
      </c>
      <c r="H5" s="4">
        <v>0</v>
      </c>
      <c r="I5" s="17" t="str">
        <f>VLOOKUP(H5,'LibSets constants'!$A$4:$B$1000,2,FALSE)</f>
        <v>DLC_BASE_GAME</v>
      </c>
      <c r="J5" s="17" t="str">
        <f>VLOOKUP(H5,'LibSets constants'!$A$4:$C$1000,3,FALSE)</f>
        <v>Included in base game</v>
      </c>
    </row>
    <row r="6" spans="1:52" x14ac:dyDescent="0.25">
      <c r="A6" s="2" t="s">
        <v>60</v>
      </c>
      <c r="B6" s="9" t="s">
        <v>98</v>
      </c>
      <c r="C6" t="s">
        <v>97</v>
      </c>
      <c r="D6" s="3">
        <f>IF(ISERROR(VLOOKUP(A6,'ESO zone constants'!$D$2:$I$9949,5,FALSE)),"",VLOOKUP(A6,'ESO zone constants'!$D$2:$I$9949,5,FALSE))</f>
        <v>148</v>
      </c>
      <c r="E6" s="3" t="str">
        <f>VLOOKUP(D6,'ESO zone constants'!$A$2:$D$9984,4,FALSE)</f>
        <v>Arx Corinium</v>
      </c>
      <c r="F6" s="3">
        <f>VLOOKUP(D6,'ESO zone constants'!$A$2:$C$9949,3,FALSE)</f>
        <v>117</v>
      </c>
      <c r="G6" s="3" t="str">
        <f>VLOOKUP(F6,'ESO zone constants'!$A$2:$D$9984,4,FALSE)</f>
        <v>Shadowfen</v>
      </c>
      <c r="H6" s="4">
        <v>0</v>
      </c>
      <c r="I6" s="17" t="str">
        <f>VLOOKUP(H6,'LibSets constants'!$A$4:$B$1000,2,FALSE)</f>
        <v>DLC_BASE_GAME</v>
      </c>
      <c r="J6" s="17" t="str">
        <f>VLOOKUP(H6,'LibSets constants'!$A$4:$C$1000,3,FALSE)</f>
        <v>Included in base game</v>
      </c>
    </row>
    <row r="7" spans="1:52" x14ac:dyDescent="0.25">
      <c r="A7" s="2" t="s">
        <v>57</v>
      </c>
      <c r="B7" t="s">
        <v>97</v>
      </c>
      <c r="C7" t="s">
        <v>97</v>
      </c>
      <c r="D7" s="3">
        <f>IF(ISERROR(VLOOKUP(A7,'ESO zone constants'!$D$2:$I$9949,5,FALSE)),"",VLOOKUP(A7,'ESO zone constants'!$D$2:$I$9949,5,FALSE))</f>
        <v>38</v>
      </c>
      <c r="E7" s="3" t="str">
        <f>VLOOKUP(D7,'ESO zone constants'!$A$2:$D$9984,4,FALSE)</f>
        <v>Blackheart Haven</v>
      </c>
      <c r="F7" s="3">
        <f>VLOOKUP(D7,'ESO zone constants'!$A$2:$C$9949,3,FALSE)</f>
        <v>92</v>
      </c>
      <c r="G7" s="3" t="str">
        <f>VLOOKUP(F7,'ESO zone constants'!$A$2:$D$9984,4,FALSE)</f>
        <v>Bangkorai</v>
      </c>
      <c r="H7" s="4">
        <v>0</v>
      </c>
      <c r="I7" s="17" t="str">
        <f>VLOOKUP(H7,'LibSets constants'!$A$4:$B$1000,2,FALSE)</f>
        <v>DLC_BASE_GAME</v>
      </c>
      <c r="J7" s="17" t="str">
        <f>VLOOKUP(H7,'LibSets constants'!$A$4:$C$1000,3,FALSE)</f>
        <v>Included in base game</v>
      </c>
    </row>
    <row r="8" spans="1:52" x14ac:dyDescent="0.25">
      <c r="A8" s="2" t="s">
        <v>57</v>
      </c>
      <c r="B8" s="9" t="s">
        <v>98</v>
      </c>
      <c r="C8" t="s">
        <v>97</v>
      </c>
      <c r="D8" s="3">
        <f>IF(ISERROR(VLOOKUP(A8,'ESO zone constants'!$D$2:$I$9949,5,FALSE)),"",VLOOKUP(A8,'ESO zone constants'!$D$2:$I$9949,5,FALSE))</f>
        <v>38</v>
      </c>
      <c r="E8" s="3" t="str">
        <f>VLOOKUP(D8,'ESO zone constants'!$A$2:$D$9984,4,FALSE)</f>
        <v>Blackheart Haven</v>
      </c>
      <c r="F8" s="3">
        <f>VLOOKUP(D8,'ESO zone constants'!$A$2:$C$9949,3,FALSE)</f>
        <v>92</v>
      </c>
      <c r="G8" s="3" t="str">
        <f>VLOOKUP(F8,'ESO zone constants'!$A$2:$D$9984,4,FALSE)</f>
        <v>Bangkorai</v>
      </c>
      <c r="H8" s="4">
        <v>0</v>
      </c>
      <c r="I8" s="17" t="str">
        <f>VLOOKUP(H8,'LibSets constants'!$A$4:$B$1000,2,FALSE)</f>
        <v>DLC_BASE_GAME</v>
      </c>
      <c r="J8" s="17" t="str">
        <f>VLOOKUP(H8,'LibSets constants'!$A$4:$C$1000,3,FALSE)</f>
        <v>Included in base game</v>
      </c>
    </row>
    <row r="9" spans="1:52" x14ac:dyDescent="0.25">
      <c r="A9" s="2" t="s">
        <v>70</v>
      </c>
      <c r="B9" t="s">
        <v>97</v>
      </c>
      <c r="C9" t="s">
        <v>97</v>
      </c>
      <c r="D9" s="3">
        <f>IF(ISERROR(VLOOKUP(A9,'ESO zone constants'!$D$2:$I$9949,5,FALSE)),"",VLOOKUP(A9,'ESO zone constants'!$D$2:$I$9949,5,FALSE))</f>
        <v>64</v>
      </c>
      <c r="E9" s="3" t="str">
        <f>VLOOKUP(D9,'ESO zone constants'!$A$2:$D$9984,4,FALSE)</f>
        <v>Blessed Crucible</v>
      </c>
      <c r="F9" s="3">
        <f>VLOOKUP(D9,'ESO zone constants'!$A$2:$C$9949,3,FALSE)</f>
        <v>103</v>
      </c>
      <c r="G9" s="3" t="str">
        <f>VLOOKUP(F9,'ESO zone constants'!$A$2:$D$9984,4,FALSE)</f>
        <v>The Rift</v>
      </c>
      <c r="H9" s="4">
        <v>0</v>
      </c>
      <c r="I9" s="17" t="str">
        <f>VLOOKUP(H9,'LibSets constants'!$A$4:$B$1000,2,FALSE)</f>
        <v>DLC_BASE_GAME</v>
      </c>
      <c r="J9" s="17" t="str">
        <f>VLOOKUP(H9,'LibSets constants'!$A$4:$C$1000,3,FALSE)</f>
        <v>Included in base game</v>
      </c>
    </row>
    <row r="10" spans="1:52" x14ac:dyDescent="0.25">
      <c r="A10" s="2" t="s">
        <v>70</v>
      </c>
      <c r="B10" s="9" t="s">
        <v>98</v>
      </c>
      <c r="C10" t="s">
        <v>97</v>
      </c>
      <c r="D10" s="3">
        <f>IF(ISERROR(VLOOKUP(A10,'ESO zone constants'!$D$2:$I$9949,5,FALSE)),"",VLOOKUP(A10,'ESO zone constants'!$D$2:$I$9949,5,FALSE))</f>
        <v>64</v>
      </c>
      <c r="E10" s="3" t="str">
        <f>VLOOKUP(D10,'ESO zone constants'!$A$2:$D$9984,4,FALSE)</f>
        <v>Blessed Crucible</v>
      </c>
      <c r="F10" s="3">
        <f>VLOOKUP(D10,'ESO zone constants'!$A$2:$C$9949,3,FALSE)</f>
        <v>103</v>
      </c>
      <c r="G10" s="3" t="str">
        <f>VLOOKUP(F10,'ESO zone constants'!$A$2:$D$9984,4,FALSE)</f>
        <v>The Rift</v>
      </c>
      <c r="H10" s="4">
        <v>0</v>
      </c>
      <c r="I10" s="17" t="str">
        <f>VLOOKUP(H10,'LibSets constants'!$A$4:$B$1000,2,FALSE)</f>
        <v>DLC_BASE_GAME</v>
      </c>
      <c r="J10" s="17" t="str">
        <f>VLOOKUP(H10,'LibSets constants'!$A$4:$C$1000,3,FALSE)</f>
        <v>Included in base game</v>
      </c>
    </row>
    <row r="11" spans="1:52" x14ac:dyDescent="0.25">
      <c r="A11" s="2" t="s">
        <v>50</v>
      </c>
      <c r="B11" t="s">
        <v>97</v>
      </c>
      <c r="C11" t="s">
        <v>97</v>
      </c>
      <c r="D11" s="3">
        <f>IF(ISERROR(VLOOKUP(A11,'ESO zone constants'!$D$2:$I$9949,5,FALSE)),"",VLOOKUP(A11,'ESO zone constants'!$D$2:$I$9949,5,FALSE))</f>
        <v>176</v>
      </c>
      <c r="E11" s="3" t="str">
        <f>VLOOKUP(D11,'ESO zone constants'!$A$2:$D$9984,4,FALSE)</f>
        <v>City of Ash I</v>
      </c>
      <c r="F11" s="3">
        <f>VLOOKUP(D11,'ESO zone constants'!$A$2:$C$9949,3,FALSE)</f>
        <v>108</v>
      </c>
      <c r="G11" s="3" t="str">
        <f>VLOOKUP(F11,'ESO zone constants'!$A$2:$D$9984,4,FALSE)</f>
        <v>Greenshade</v>
      </c>
      <c r="H11" s="4">
        <v>0</v>
      </c>
      <c r="I11" s="17" t="str">
        <f>VLOOKUP(H11,'LibSets constants'!$A$4:$B$1000,2,FALSE)</f>
        <v>DLC_BASE_GAME</v>
      </c>
      <c r="J11" s="17" t="str">
        <f>VLOOKUP(H11,'LibSets constants'!$A$4:$C$1000,3,FALSE)</f>
        <v>Included in base game</v>
      </c>
    </row>
    <row r="12" spans="1:52" x14ac:dyDescent="0.25">
      <c r="A12" s="2" t="s">
        <v>50</v>
      </c>
      <c r="B12" s="9" t="s">
        <v>98</v>
      </c>
      <c r="C12" t="s">
        <v>97</v>
      </c>
      <c r="D12" s="3">
        <f>IF(ISERROR(VLOOKUP(A12,'ESO zone constants'!$D$2:$I$9949,5,FALSE)),"",VLOOKUP(A12,'ESO zone constants'!$D$2:$I$9949,5,FALSE))</f>
        <v>176</v>
      </c>
      <c r="E12" s="3" t="str">
        <f>VLOOKUP(D12,'ESO zone constants'!$A$2:$D$9984,4,FALSE)</f>
        <v>City of Ash I</v>
      </c>
      <c r="F12" s="3">
        <f>VLOOKUP(D12,'ESO zone constants'!$A$2:$C$9949,3,FALSE)</f>
        <v>108</v>
      </c>
      <c r="G12" s="3" t="str">
        <f>VLOOKUP(F12,'ESO zone constants'!$A$2:$D$9984,4,FALSE)</f>
        <v>Greenshade</v>
      </c>
      <c r="H12" s="4">
        <v>0</v>
      </c>
      <c r="I12" s="17" t="str">
        <f>VLOOKUP(H12,'LibSets constants'!$A$4:$B$1000,2,FALSE)</f>
        <v>DLC_BASE_GAME</v>
      </c>
      <c r="J12" s="17" t="str">
        <f>VLOOKUP(H12,'LibSets constants'!$A$4:$C$1000,3,FALSE)</f>
        <v>Included in base game</v>
      </c>
    </row>
    <row r="13" spans="1:52" x14ac:dyDescent="0.25">
      <c r="A13" s="2" t="s">
        <v>71</v>
      </c>
      <c r="B13" t="s">
        <v>97</v>
      </c>
      <c r="C13" t="s">
        <v>97</v>
      </c>
      <c r="D13" s="3">
        <f>IF(ISERROR(VLOOKUP(A13,'ESO zone constants'!$D$2:$I$9949,5,FALSE)),"",VLOOKUP(A13,'ESO zone constants'!$D$2:$I$9949,5,FALSE))</f>
        <v>681</v>
      </c>
      <c r="E13" s="3" t="str">
        <f>VLOOKUP(D13,'ESO zone constants'!$A$2:$D$9984,4,FALSE)</f>
        <v>City of Ash II</v>
      </c>
      <c r="F13" s="3">
        <f>VLOOKUP(D13,'ESO zone constants'!$A$2:$C$9949,3,FALSE)</f>
        <v>108</v>
      </c>
      <c r="G13" s="3" t="str">
        <f>VLOOKUP(F13,'ESO zone constants'!$A$2:$D$9984,4,FALSE)</f>
        <v>Greenshade</v>
      </c>
      <c r="H13" s="4">
        <v>0</v>
      </c>
      <c r="I13" s="17" t="str">
        <f>VLOOKUP(H13,'LibSets constants'!$A$4:$B$1000,2,FALSE)</f>
        <v>DLC_BASE_GAME</v>
      </c>
      <c r="J13" s="17" t="str">
        <f>VLOOKUP(H13,'LibSets constants'!$A$4:$C$1000,3,FALSE)</f>
        <v>Included in base game</v>
      </c>
    </row>
    <row r="14" spans="1:52" x14ac:dyDescent="0.25">
      <c r="A14" s="2" t="s">
        <v>71</v>
      </c>
      <c r="B14" s="9" t="s">
        <v>98</v>
      </c>
      <c r="C14" t="s">
        <v>97</v>
      </c>
      <c r="D14" s="3">
        <f>IF(ISERROR(VLOOKUP(A14,'ESO zone constants'!$D$2:$I$9949,5,FALSE)),"",VLOOKUP(A14,'ESO zone constants'!$D$2:$I$9949,5,FALSE))</f>
        <v>681</v>
      </c>
      <c r="E14" s="3" t="str">
        <f>VLOOKUP(D14,'ESO zone constants'!$A$2:$D$9984,4,FALSE)</f>
        <v>City of Ash II</v>
      </c>
      <c r="F14" s="3">
        <f>VLOOKUP(D14,'ESO zone constants'!$A$2:$C$9949,3,FALSE)</f>
        <v>108</v>
      </c>
      <c r="G14" s="3" t="str">
        <f>VLOOKUP(F14,'ESO zone constants'!$A$2:$D$9984,4,FALSE)</f>
        <v>Greenshade</v>
      </c>
      <c r="H14" s="4">
        <v>0</v>
      </c>
      <c r="I14" s="17" t="str">
        <f>VLOOKUP(H14,'LibSets constants'!$A$4:$B$1000,2,FALSE)</f>
        <v>DLC_BASE_GAME</v>
      </c>
      <c r="J14" s="17" t="str">
        <f>VLOOKUP(H14,'LibSets constants'!$A$4:$C$1000,3,FALSE)</f>
        <v>Included in base game</v>
      </c>
    </row>
    <row r="15" spans="1:52" x14ac:dyDescent="0.25">
      <c r="A15" s="2" t="s">
        <v>49</v>
      </c>
      <c r="B15" t="s">
        <v>97</v>
      </c>
      <c r="C15" t="s">
        <v>97</v>
      </c>
      <c r="D15" s="3">
        <f>IF(ISERROR(VLOOKUP(A15,'ESO zone constants'!$D$2:$I$9949,5,FALSE)),"",VLOOKUP(A15,'ESO zone constants'!$D$2:$I$9949,5,FALSE))</f>
        <v>130</v>
      </c>
      <c r="E15" s="3" t="str">
        <f>VLOOKUP(D15,'ESO zone constants'!$A$2:$D$9984,4,FALSE)</f>
        <v>Crypt of Hearts I</v>
      </c>
      <c r="F15" s="3">
        <f>VLOOKUP(D15,'ESO zone constants'!$A$2:$C$9949,3,FALSE)</f>
        <v>20</v>
      </c>
      <c r="G15" s="3" t="str">
        <f>VLOOKUP(F15,'ESO zone constants'!$A$2:$D$9984,4,FALSE)</f>
        <v>Rivenspire</v>
      </c>
      <c r="H15" s="4">
        <v>0</v>
      </c>
      <c r="I15" s="17" t="str">
        <f>VLOOKUP(H15,'LibSets constants'!$A$4:$B$1000,2,FALSE)</f>
        <v>DLC_BASE_GAME</v>
      </c>
      <c r="J15" s="17" t="str">
        <f>VLOOKUP(H15,'LibSets constants'!$A$4:$C$1000,3,FALSE)</f>
        <v>Included in base game</v>
      </c>
    </row>
    <row r="16" spans="1:52" x14ac:dyDescent="0.25">
      <c r="A16" s="2" t="s">
        <v>49</v>
      </c>
      <c r="B16" s="9" t="s">
        <v>98</v>
      </c>
      <c r="C16" t="s">
        <v>97</v>
      </c>
      <c r="D16" s="3">
        <f>IF(ISERROR(VLOOKUP(A16,'ESO zone constants'!$D$2:$I$9949,5,FALSE)),"",VLOOKUP(A16,'ESO zone constants'!$D$2:$I$9949,5,FALSE))</f>
        <v>130</v>
      </c>
      <c r="E16" s="3" t="str">
        <f>VLOOKUP(D16,'ESO zone constants'!$A$2:$D$9984,4,FALSE)</f>
        <v>Crypt of Hearts I</v>
      </c>
      <c r="F16" s="3">
        <f>VLOOKUP(D16,'ESO zone constants'!$A$2:$C$9949,3,FALSE)</f>
        <v>20</v>
      </c>
      <c r="G16" s="3" t="str">
        <f>VLOOKUP(F16,'ESO zone constants'!$A$2:$D$9984,4,FALSE)</f>
        <v>Rivenspire</v>
      </c>
      <c r="H16" s="4">
        <v>0</v>
      </c>
      <c r="I16" s="17" t="str">
        <f>VLOOKUP(H16,'LibSets constants'!$A$4:$B$1000,2,FALSE)</f>
        <v>DLC_BASE_GAME</v>
      </c>
      <c r="J16" s="17" t="str">
        <f>VLOOKUP(H16,'LibSets constants'!$A$4:$C$1000,3,FALSE)</f>
        <v>Included in base game</v>
      </c>
    </row>
    <row r="17" spans="1:10" x14ac:dyDescent="0.25">
      <c r="A17" s="2" t="s">
        <v>55</v>
      </c>
      <c r="B17" t="s">
        <v>97</v>
      </c>
      <c r="C17" t="s">
        <v>97</v>
      </c>
      <c r="D17" s="3">
        <f>IF(ISERROR(VLOOKUP(A17,'ESO zone constants'!$D$2:$I$9949,5,FALSE)),"",VLOOKUP(A17,'ESO zone constants'!$D$2:$I$9949,5,FALSE))</f>
        <v>932</v>
      </c>
      <c r="E17" s="3" t="str">
        <f>VLOOKUP(D17,'ESO zone constants'!$A$2:$D$9984,4,FALSE)</f>
        <v>Crypt of Hearts II</v>
      </c>
      <c r="F17" s="3">
        <f>VLOOKUP(D17,'ESO zone constants'!$A$2:$C$9949,3,FALSE)</f>
        <v>20</v>
      </c>
      <c r="G17" s="3" t="str">
        <f>VLOOKUP(F17,'ESO zone constants'!$A$2:$D$9984,4,FALSE)</f>
        <v>Rivenspire</v>
      </c>
      <c r="H17" s="4">
        <v>0</v>
      </c>
      <c r="I17" s="17" t="str">
        <f>VLOOKUP(H17,'LibSets constants'!$A$4:$B$1000,2,FALSE)</f>
        <v>DLC_BASE_GAME</v>
      </c>
      <c r="J17" s="17" t="str">
        <f>VLOOKUP(H17,'LibSets constants'!$A$4:$C$1000,3,FALSE)</f>
        <v>Included in base game</v>
      </c>
    </row>
    <row r="18" spans="1:10" x14ac:dyDescent="0.25">
      <c r="A18" s="2" t="s">
        <v>55</v>
      </c>
      <c r="B18" s="9" t="s">
        <v>98</v>
      </c>
      <c r="C18" t="s">
        <v>97</v>
      </c>
      <c r="D18" s="3">
        <f>IF(ISERROR(VLOOKUP(A18,'ESO zone constants'!$D$2:$I$9949,5,FALSE)),"",VLOOKUP(A18,'ESO zone constants'!$D$2:$I$9949,5,FALSE))</f>
        <v>932</v>
      </c>
      <c r="E18" s="3" t="str">
        <f>VLOOKUP(D18,'ESO zone constants'!$A$2:$D$9984,4,FALSE)</f>
        <v>Crypt of Hearts II</v>
      </c>
      <c r="F18" s="3">
        <f>VLOOKUP(D18,'ESO zone constants'!$A$2:$C$9949,3,FALSE)</f>
        <v>20</v>
      </c>
      <c r="G18" s="3" t="str">
        <f>VLOOKUP(F18,'ESO zone constants'!$A$2:$D$9984,4,FALSE)</f>
        <v>Rivenspire</v>
      </c>
      <c r="H18" s="4">
        <v>0</v>
      </c>
      <c r="I18" s="17" t="str">
        <f>VLOOKUP(H18,'LibSets constants'!$A$4:$B$1000,2,FALSE)</f>
        <v>DLC_BASE_GAME</v>
      </c>
      <c r="J18" s="17" t="str">
        <f>VLOOKUP(H18,'LibSets constants'!$A$4:$C$1000,3,FALSE)</f>
        <v>Included in base game</v>
      </c>
    </row>
    <row r="19" spans="1:10" x14ac:dyDescent="0.25">
      <c r="A19" s="2" t="s">
        <v>61</v>
      </c>
      <c r="B19" t="s">
        <v>97</v>
      </c>
      <c r="C19" t="s">
        <v>97</v>
      </c>
      <c r="D19" s="3">
        <f>IF(ISERROR(VLOOKUP(A19,'ESO zone constants'!$D$2:$I$9949,5,FALSE)),"",VLOOKUP(A19,'ESO zone constants'!$D$2:$I$9949,5,FALSE))</f>
        <v>63</v>
      </c>
      <c r="E19" s="3" t="str">
        <f>VLOOKUP(D19,'ESO zone constants'!$A$2:$D$9984,4,FALSE)</f>
        <v>Darkshade Caverns I</v>
      </c>
      <c r="F19" s="3">
        <f>VLOOKUP(D19,'ESO zone constants'!$A$2:$C$9949,3,FALSE)</f>
        <v>57</v>
      </c>
      <c r="G19" s="3" t="str">
        <f>VLOOKUP(F19,'ESO zone constants'!$A$2:$D$9984,4,FALSE)</f>
        <v>Deshaan</v>
      </c>
      <c r="H19" s="4">
        <v>0</v>
      </c>
      <c r="I19" s="17" t="str">
        <f>VLOOKUP(H19,'LibSets constants'!$A$4:$B$1000,2,FALSE)</f>
        <v>DLC_BASE_GAME</v>
      </c>
      <c r="J19" s="17" t="str">
        <f>VLOOKUP(H19,'LibSets constants'!$A$4:$C$1000,3,FALSE)</f>
        <v>Included in base game</v>
      </c>
    </row>
    <row r="20" spans="1:10" x14ac:dyDescent="0.25">
      <c r="A20" s="2" t="s">
        <v>61</v>
      </c>
      <c r="B20" s="9" t="s">
        <v>98</v>
      </c>
      <c r="C20" t="s">
        <v>97</v>
      </c>
      <c r="D20" s="3">
        <f>IF(ISERROR(VLOOKUP(A20,'ESO zone constants'!$D$2:$I$9949,5,FALSE)),"",VLOOKUP(A20,'ESO zone constants'!$D$2:$I$9949,5,FALSE))</f>
        <v>63</v>
      </c>
      <c r="E20" s="3" t="str">
        <f>VLOOKUP(D20,'ESO zone constants'!$A$2:$D$9984,4,FALSE)</f>
        <v>Darkshade Caverns I</v>
      </c>
      <c r="F20" s="3">
        <f>VLOOKUP(D20,'ESO zone constants'!$A$2:$C$9949,3,FALSE)</f>
        <v>57</v>
      </c>
      <c r="G20" s="3" t="str">
        <f>VLOOKUP(F20,'ESO zone constants'!$A$2:$D$9984,4,FALSE)</f>
        <v>Deshaan</v>
      </c>
      <c r="H20" s="4">
        <v>0</v>
      </c>
      <c r="I20" s="17" t="str">
        <f>VLOOKUP(H20,'LibSets constants'!$A$4:$B$1000,2,FALSE)</f>
        <v>DLC_BASE_GAME</v>
      </c>
      <c r="J20" s="17" t="str">
        <f>VLOOKUP(H20,'LibSets constants'!$A$4:$C$1000,3,FALSE)</f>
        <v>Included in base game</v>
      </c>
    </row>
    <row r="21" spans="1:10" x14ac:dyDescent="0.25">
      <c r="A21" s="2" t="s">
        <v>46</v>
      </c>
      <c r="B21" t="s">
        <v>97</v>
      </c>
      <c r="C21" t="s">
        <v>97</v>
      </c>
      <c r="D21" s="3">
        <f>IF(ISERROR(VLOOKUP(A21,'ESO zone constants'!$D$2:$I$9949,5,FALSE)),"",VLOOKUP(A21,'ESO zone constants'!$D$2:$I$9949,5,FALSE))</f>
        <v>930</v>
      </c>
      <c r="E21" s="3" t="str">
        <f>VLOOKUP(D21,'ESO zone constants'!$A$2:$D$9984,4,FALSE)</f>
        <v>Darkshade Caverns II</v>
      </c>
      <c r="F21" s="3">
        <f>VLOOKUP(D21,'ESO zone constants'!$A$2:$C$9949,3,FALSE)</f>
        <v>57</v>
      </c>
      <c r="G21" s="3" t="str">
        <f>VLOOKUP(F21,'ESO zone constants'!$A$2:$D$9984,4,FALSE)</f>
        <v>Deshaan</v>
      </c>
      <c r="H21" s="4">
        <v>0</v>
      </c>
      <c r="I21" s="17" t="str">
        <f>VLOOKUP(H21,'LibSets constants'!$A$4:$B$1000,2,FALSE)</f>
        <v>DLC_BASE_GAME</v>
      </c>
      <c r="J21" s="17" t="str">
        <f>VLOOKUP(H21,'LibSets constants'!$A$4:$C$1000,3,FALSE)</f>
        <v>Included in base game</v>
      </c>
    </row>
    <row r="22" spans="1:10" x14ac:dyDescent="0.25">
      <c r="A22" s="2" t="s">
        <v>46</v>
      </c>
      <c r="B22" s="9" t="s">
        <v>98</v>
      </c>
      <c r="C22" t="s">
        <v>97</v>
      </c>
      <c r="D22" s="3">
        <f>IF(ISERROR(VLOOKUP(A22,'ESO zone constants'!$D$2:$I$9949,5,FALSE)),"",VLOOKUP(A22,'ESO zone constants'!$D$2:$I$9949,5,FALSE))</f>
        <v>930</v>
      </c>
      <c r="E22" s="3" t="str">
        <f>VLOOKUP(D22,'ESO zone constants'!$A$2:$D$9984,4,FALSE)</f>
        <v>Darkshade Caverns II</v>
      </c>
      <c r="F22" s="3">
        <f>VLOOKUP(D22,'ESO zone constants'!$A$2:$C$9949,3,FALSE)</f>
        <v>57</v>
      </c>
      <c r="G22" s="3" t="str">
        <f>VLOOKUP(F22,'ESO zone constants'!$A$2:$D$9984,4,FALSE)</f>
        <v>Deshaan</v>
      </c>
      <c r="H22" s="4">
        <v>0</v>
      </c>
      <c r="I22" s="17" t="str">
        <f>VLOOKUP(H22,'LibSets constants'!$A$4:$B$1000,2,FALSE)</f>
        <v>DLC_BASE_GAME</v>
      </c>
      <c r="J22" s="17" t="str">
        <f>VLOOKUP(H22,'LibSets constants'!$A$4:$C$1000,3,FALSE)</f>
        <v>Included in base game</v>
      </c>
    </row>
    <row r="23" spans="1:10" x14ac:dyDescent="0.25">
      <c r="A23" s="2" t="s">
        <v>48</v>
      </c>
      <c r="B23" t="s">
        <v>97</v>
      </c>
      <c r="C23" t="s">
        <v>97</v>
      </c>
      <c r="D23" s="3">
        <f>IF(ISERROR(VLOOKUP(A23,'ESO zone constants'!$D$2:$I$9949,5,FALSE)),"",VLOOKUP(A23,'ESO zone constants'!$D$2:$I$9949,5,FALSE))</f>
        <v>449</v>
      </c>
      <c r="E23" s="3" t="str">
        <f>VLOOKUP(D23,'ESO zone constants'!$A$2:$D$9984,4,FALSE)</f>
        <v>Direfrost Keep</v>
      </c>
      <c r="F23" s="3">
        <f>VLOOKUP(D23,'ESO zone constants'!$A$2:$C$9949,3,FALSE)</f>
        <v>101</v>
      </c>
      <c r="G23" s="3" t="str">
        <f>VLOOKUP(F23,'ESO zone constants'!$A$2:$D$9984,4,FALSE)</f>
        <v>Eastmarch</v>
      </c>
      <c r="H23" s="4">
        <v>0</v>
      </c>
      <c r="I23" s="17" t="str">
        <f>VLOOKUP(H23,'LibSets constants'!$A$4:$B$1000,2,FALSE)</f>
        <v>DLC_BASE_GAME</v>
      </c>
      <c r="J23" s="17" t="str">
        <f>VLOOKUP(H23,'LibSets constants'!$A$4:$C$1000,3,FALSE)</f>
        <v>Included in base game</v>
      </c>
    </row>
    <row r="24" spans="1:10" x14ac:dyDescent="0.25">
      <c r="A24" s="2" t="s">
        <v>48</v>
      </c>
      <c r="B24" s="9" t="s">
        <v>98</v>
      </c>
      <c r="C24" t="s">
        <v>97</v>
      </c>
      <c r="D24" s="3">
        <f>IF(ISERROR(VLOOKUP(A24,'ESO zone constants'!$D$2:$I$9949,5,FALSE)),"",VLOOKUP(A24,'ESO zone constants'!$D$2:$I$9949,5,FALSE))</f>
        <v>449</v>
      </c>
      <c r="E24" s="3" t="str">
        <f>VLOOKUP(D24,'ESO zone constants'!$A$2:$D$9984,4,FALSE)</f>
        <v>Direfrost Keep</v>
      </c>
      <c r="F24" s="3">
        <f>VLOOKUP(D24,'ESO zone constants'!$A$2:$C$9949,3,FALSE)</f>
        <v>101</v>
      </c>
      <c r="G24" s="3" t="str">
        <f>VLOOKUP(F24,'ESO zone constants'!$A$2:$D$9984,4,FALSE)</f>
        <v>Eastmarch</v>
      </c>
      <c r="H24" s="4">
        <v>0</v>
      </c>
      <c r="I24" s="17" t="str">
        <f>VLOOKUP(H24,'LibSets constants'!$A$4:$B$1000,2,FALSE)</f>
        <v>DLC_BASE_GAME</v>
      </c>
      <c r="J24" s="17" t="str">
        <f>VLOOKUP(H24,'LibSets constants'!$A$4:$C$1000,3,FALSE)</f>
        <v>Included in base game</v>
      </c>
    </row>
    <row r="25" spans="1:10" x14ac:dyDescent="0.25">
      <c r="A25" s="2" t="s">
        <v>43</v>
      </c>
      <c r="B25" t="s">
        <v>97</v>
      </c>
      <c r="C25" t="s">
        <v>97</v>
      </c>
      <c r="D25" s="3">
        <f>IF(ISERROR(VLOOKUP(A25,'ESO zone constants'!$D$2:$I$9949,5,FALSE)),"",VLOOKUP(A25,'ESO zone constants'!$D$2:$I$9949,5,FALSE))</f>
        <v>126</v>
      </c>
      <c r="E25" s="3" t="str">
        <f>VLOOKUP(D25,'ESO zone constants'!$A$2:$D$9984,4,FALSE)</f>
        <v>Elden Hollow I</v>
      </c>
      <c r="F25" s="3">
        <f>VLOOKUP(D25,'ESO zone constants'!$A$2:$C$9949,3,FALSE)</f>
        <v>383</v>
      </c>
      <c r="G25" s="3" t="str">
        <f>VLOOKUP(F25,'ESO zone constants'!$A$2:$D$9984,4,FALSE)</f>
        <v>Grahtwood</v>
      </c>
      <c r="H25" s="4">
        <v>0</v>
      </c>
      <c r="I25" s="17" t="str">
        <f>VLOOKUP(H25,'LibSets constants'!$A$4:$B$1000,2,FALSE)</f>
        <v>DLC_BASE_GAME</v>
      </c>
      <c r="J25" s="17" t="str">
        <f>VLOOKUP(H25,'LibSets constants'!$A$4:$C$1000,3,FALSE)</f>
        <v>Included in base game</v>
      </c>
    </row>
    <row r="26" spans="1:10" x14ac:dyDescent="0.25">
      <c r="A26" s="2" t="s">
        <v>43</v>
      </c>
      <c r="B26" s="9" t="s">
        <v>98</v>
      </c>
      <c r="C26" t="s">
        <v>97</v>
      </c>
      <c r="D26" s="3">
        <f>IF(ISERROR(VLOOKUP(A26,'ESO zone constants'!$D$2:$I$9949,5,FALSE)),"",VLOOKUP(A26,'ESO zone constants'!$D$2:$I$9949,5,FALSE))</f>
        <v>126</v>
      </c>
      <c r="E26" s="3" t="str">
        <f>VLOOKUP(D26,'ESO zone constants'!$A$2:$D$9984,4,FALSE)</f>
        <v>Elden Hollow I</v>
      </c>
      <c r="F26" s="3">
        <f>VLOOKUP(D26,'ESO zone constants'!$A$2:$C$9949,3,FALSE)</f>
        <v>383</v>
      </c>
      <c r="G26" s="3" t="str">
        <f>VLOOKUP(F26,'ESO zone constants'!$A$2:$D$9984,4,FALSE)</f>
        <v>Grahtwood</v>
      </c>
      <c r="H26" s="4">
        <v>0</v>
      </c>
      <c r="I26" s="17" t="str">
        <f>VLOOKUP(H26,'LibSets constants'!$A$4:$B$1000,2,FALSE)</f>
        <v>DLC_BASE_GAME</v>
      </c>
      <c r="J26" s="17" t="str">
        <f>VLOOKUP(H26,'LibSets constants'!$A$4:$C$1000,3,FALSE)</f>
        <v>Included in base game</v>
      </c>
    </row>
    <row r="27" spans="1:10" x14ac:dyDescent="0.25">
      <c r="A27" s="2" t="s">
        <v>56</v>
      </c>
      <c r="B27" t="s">
        <v>97</v>
      </c>
      <c r="C27" t="s">
        <v>97</v>
      </c>
      <c r="D27" s="3">
        <f>IF(ISERROR(VLOOKUP(A27,'ESO zone constants'!$D$2:$I$9949,5,FALSE)),"",VLOOKUP(A27,'ESO zone constants'!$D$2:$I$9949,5,FALSE))</f>
        <v>931</v>
      </c>
      <c r="E27" s="3" t="str">
        <f>VLOOKUP(D27,'ESO zone constants'!$A$2:$D$9984,4,FALSE)</f>
        <v>Elden Hollow II</v>
      </c>
      <c r="F27" s="3">
        <f>VLOOKUP(D27,'ESO zone constants'!$A$2:$C$9949,3,FALSE)</f>
        <v>383</v>
      </c>
      <c r="G27" s="3" t="str">
        <f>VLOOKUP(F27,'ESO zone constants'!$A$2:$D$9984,4,FALSE)</f>
        <v>Grahtwood</v>
      </c>
      <c r="H27" s="4">
        <v>0</v>
      </c>
      <c r="I27" s="17" t="str">
        <f>VLOOKUP(H27,'LibSets constants'!$A$4:$B$1000,2,FALSE)</f>
        <v>DLC_BASE_GAME</v>
      </c>
      <c r="J27" s="17" t="str">
        <f>VLOOKUP(H27,'LibSets constants'!$A$4:$C$1000,3,FALSE)</f>
        <v>Included in base game</v>
      </c>
    </row>
    <row r="28" spans="1:10" x14ac:dyDescent="0.25">
      <c r="A28" s="2" t="s">
        <v>56</v>
      </c>
      <c r="B28" s="9" t="s">
        <v>98</v>
      </c>
      <c r="C28" t="s">
        <v>97</v>
      </c>
      <c r="D28" s="3">
        <f>IF(ISERROR(VLOOKUP(A28,'ESO zone constants'!$D$2:$I$9949,5,FALSE)),"",VLOOKUP(A28,'ESO zone constants'!$D$2:$I$9949,5,FALSE))</f>
        <v>931</v>
      </c>
      <c r="E28" s="3" t="str">
        <f>VLOOKUP(D28,'ESO zone constants'!$A$2:$D$9984,4,FALSE)</f>
        <v>Elden Hollow II</v>
      </c>
      <c r="F28" s="3">
        <f>VLOOKUP(D28,'ESO zone constants'!$A$2:$C$9949,3,FALSE)</f>
        <v>383</v>
      </c>
      <c r="G28" s="3" t="str">
        <f>VLOOKUP(F28,'ESO zone constants'!$A$2:$D$9984,4,FALSE)</f>
        <v>Grahtwood</v>
      </c>
      <c r="H28" s="4">
        <v>0</v>
      </c>
      <c r="I28" s="17" t="str">
        <f>VLOOKUP(H28,'LibSets constants'!$A$4:$B$1000,2,FALSE)</f>
        <v>DLC_BASE_GAME</v>
      </c>
      <c r="J28" s="17" t="str">
        <f>VLOOKUP(H28,'LibSets constants'!$A$4:$C$1000,3,FALSE)</f>
        <v>Included in base game</v>
      </c>
    </row>
    <row r="29" spans="1:10" x14ac:dyDescent="0.25">
      <c r="A29" s="2" t="s">
        <v>51</v>
      </c>
      <c r="B29" t="s">
        <v>97</v>
      </c>
      <c r="C29" t="s">
        <v>97</v>
      </c>
      <c r="D29" s="3">
        <f>IF(ISERROR(VLOOKUP(A29,'ESO zone constants'!$D$2:$I$9949,5,FALSE)),"",VLOOKUP(A29,'ESO zone constants'!$D$2:$I$9949,5,FALSE))</f>
        <v>283</v>
      </c>
      <c r="E29" s="3" t="str">
        <f>VLOOKUP(D29,'ESO zone constants'!$A$2:$D$9984,4,FALSE)</f>
        <v>Fungal Grotto I</v>
      </c>
      <c r="F29" s="3">
        <f>VLOOKUP(D29,'ESO zone constants'!$A$2:$C$9949,3,FALSE)</f>
        <v>41</v>
      </c>
      <c r="G29" s="3" t="str">
        <f>VLOOKUP(F29,'ESO zone constants'!$A$2:$D$9984,4,FALSE)</f>
        <v>Stonefalls</v>
      </c>
      <c r="H29" s="4">
        <v>0</v>
      </c>
      <c r="I29" s="17" t="str">
        <f>VLOOKUP(H29,'LibSets constants'!$A$4:$B$1000,2,FALSE)</f>
        <v>DLC_BASE_GAME</v>
      </c>
      <c r="J29" s="17" t="str">
        <f>VLOOKUP(H29,'LibSets constants'!$A$4:$C$1000,3,FALSE)</f>
        <v>Included in base game</v>
      </c>
    </row>
    <row r="30" spans="1:10" x14ac:dyDescent="0.25">
      <c r="A30" s="2" t="s">
        <v>51</v>
      </c>
      <c r="B30" s="9" t="s">
        <v>98</v>
      </c>
      <c r="C30" t="s">
        <v>97</v>
      </c>
      <c r="D30" s="3">
        <f>IF(ISERROR(VLOOKUP(A30,'ESO zone constants'!$D$2:$I$9949,5,FALSE)),"",VLOOKUP(A30,'ESO zone constants'!$D$2:$I$9949,5,FALSE))</f>
        <v>283</v>
      </c>
      <c r="E30" s="3" t="str">
        <f>VLOOKUP(D30,'ESO zone constants'!$A$2:$D$9984,4,FALSE)</f>
        <v>Fungal Grotto I</v>
      </c>
      <c r="F30" s="3">
        <f>VLOOKUP(D30,'ESO zone constants'!$A$2:$C$9949,3,FALSE)</f>
        <v>41</v>
      </c>
      <c r="G30" s="3" t="str">
        <f>VLOOKUP(F30,'ESO zone constants'!$A$2:$D$9984,4,FALSE)</f>
        <v>Stonefalls</v>
      </c>
      <c r="H30" s="4">
        <v>0</v>
      </c>
      <c r="I30" s="17" t="str">
        <f>VLOOKUP(H30,'LibSets constants'!$A$4:$B$1000,2,FALSE)</f>
        <v>DLC_BASE_GAME</v>
      </c>
      <c r="J30" s="17" t="str">
        <f>VLOOKUP(H30,'LibSets constants'!$A$4:$C$1000,3,FALSE)</f>
        <v>Included in base game</v>
      </c>
    </row>
    <row r="31" spans="1:10" x14ac:dyDescent="0.25">
      <c r="A31" s="2" t="s">
        <v>63</v>
      </c>
      <c r="B31" t="s">
        <v>97</v>
      </c>
      <c r="C31" t="s">
        <v>97</v>
      </c>
      <c r="D31" s="3">
        <f>IF(ISERROR(VLOOKUP(A31,'ESO zone constants'!$D$2:$I$9949,5,FALSE)),"",VLOOKUP(A31,'ESO zone constants'!$D$2:$I$9949,5,FALSE))</f>
        <v>934</v>
      </c>
      <c r="E31" s="3" t="str">
        <f>VLOOKUP(D31,'ESO zone constants'!$A$2:$D$9984,4,FALSE)</f>
        <v>Fungal Grotto II</v>
      </c>
      <c r="F31" s="3">
        <f>VLOOKUP(D31,'ESO zone constants'!$A$2:$C$9949,3,FALSE)</f>
        <v>41</v>
      </c>
      <c r="G31" s="3" t="str">
        <f>VLOOKUP(F31,'ESO zone constants'!$A$2:$D$9984,4,FALSE)</f>
        <v>Stonefalls</v>
      </c>
      <c r="H31" s="4">
        <v>0</v>
      </c>
      <c r="I31" s="17" t="str">
        <f>VLOOKUP(H31,'LibSets constants'!$A$4:$B$1000,2,FALSE)</f>
        <v>DLC_BASE_GAME</v>
      </c>
      <c r="J31" s="17" t="str">
        <f>VLOOKUP(H31,'LibSets constants'!$A$4:$C$1000,3,FALSE)</f>
        <v>Included in base game</v>
      </c>
    </row>
    <row r="32" spans="1:10" x14ac:dyDescent="0.25">
      <c r="A32" s="2" t="s">
        <v>63</v>
      </c>
      <c r="B32" s="9" t="s">
        <v>98</v>
      </c>
      <c r="C32" t="s">
        <v>97</v>
      </c>
      <c r="D32" s="3">
        <f>IF(ISERROR(VLOOKUP(A32,'ESO zone constants'!$D$2:$I$9949,5,FALSE)),"",VLOOKUP(A32,'ESO zone constants'!$D$2:$I$9949,5,FALSE))</f>
        <v>934</v>
      </c>
      <c r="E32" s="3" t="str">
        <f>VLOOKUP(D32,'ESO zone constants'!$A$2:$D$9984,4,FALSE)</f>
        <v>Fungal Grotto II</v>
      </c>
      <c r="F32" s="3">
        <f>VLOOKUP(D32,'ESO zone constants'!$A$2:$C$9949,3,FALSE)</f>
        <v>41</v>
      </c>
      <c r="G32" s="3" t="str">
        <f>VLOOKUP(F32,'ESO zone constants'!$A$2:$D$9984,4,FALSE)</f>
        <v>Stonefalls</v>
      </c>
      <c r="H32" s="4">
        <v>0</v>
      </c>
      <c r="I32" s="17" t="str">
        <f>VLOOKUP(H32,'LibSets constants'!$A$4:$B$1000,2,FALSE)</f>
        <v>DLC_BASE_GAME</v>
      </c>
      <c r="J32" s="17" t="str">
        <f>VLOOKUP(H32,'LibSets constants'!$A$4:$C$1000,3,FALSE)</f>
        <v>Included in base game</v>
      </c>
    </row>
    <row r="33" spans="1:10" x14ac:dyDescent="0.25">
      <c r="A33" s="2" t="s">
        <v>448</v>
      </c>
      <c r="B33" s="9" t="s">
        <v>97</v>
      </c>
      <c r="C33" t="s">
        <v>98</v>
      </c>
      <c r="D33" s="3">
        <f>IF(ISERROR(VLOOKUP(A33,'ESO zone constants'!$D$2:$I$9949,5,FALSE)),"",VLOOKUP(A33,'ESO zone constants'!$D$2:$I$9949,5,FALSE))</f>
        <v>636</v>
      </c>
      <c r="E33" s="3" t="str">
        <f>VLOOKUP(D33,'ESO zone constants'!$A$2:$D$9984,4,FALSE)</f>
        <v>Hel Ra Citadel</v>
      </c>
      <c r="F33" s="3">
        <f>VLOOKUP(D33,'ESO zone constants'!$A$2:$C$9949,3,FALSE)</f>
        <v>888</v>
      </c>
      <c r="G33" s="3" t="str">
        <f>VLOOKUP(F33,'ESO zone constants'!$A$2:$D$9984,4,FALSE)</f>
        <v>Craglorn</v>
      </c>
      <c r="H33" s="4">
        <v>0</v>
      </c>
      <c r="I33" s="17" t="str">
        <f>VLOOKUP(H33,'LibSets constants'!$A$4:$B$1000,2,FALSE)</f>
        <v>DLC_BASE_GAME</v>
      </c>
      <c r="J33" s="17" t="str">
        <f>VLOOKUP(H33,'LibSets constants'!$A$4:$C$1000,3,FALSE)</f>
        <v>Included in base game</v>
      </c>
    </row>
    <row r="34" spans="1:10" x14ac:dyDescent="0.25">
      <c r="A34" s="2" t="s">
        <v>448</v>
      </c>
      <c r="B34" s="9" t="s">
        <v>98</v>
      </c>
      <c r="C34" t="s">
        <v>98</v>
      </c>
      <c r="D34" s="3">
        <f>IF(ISERROR(VLOOKUP(A34,'ESO zone constants'!$D$2:$I$9949,5,FALSE)),"",VLOOKUP(A34,'ESO zone constants'!$D$2:$I$9949,5,FALSE))</f>
        <v>636</v>
      </c>
      <c r="E34" s="3" t="str">
        <f>VLOOKUP(D34,'ESO zone constants'!$A$2:$D$9984,4,FALSE)</f>
        <v>Hel Ra Citadel</v>
      </c>
      <c r="F34" s="3">
        <f>VLOOKUP(D34,'ESO zone constants'!$A$2:$C$9949,3,FALSE)</f>
        <v>888</v>
      </c>
      <c r="G34" s="3" t="str">
        <f>VLOOKUP(F34,'ESO zone constants'!$A$2:$D$9984,4,FALSE)</f>
        <v>Craglorn</v>
      </c>
      <c r="H34" s="4">
        <v>0</v>
      </c>
      <c r="I34" s="17" t="str">
        <f>VLOOKUP(H34,'LibSets constants'!$A$4:$B$1000,2,FALSE)</f>
        <v>DLC_BASE_GAME</v>
      </c>
      <c r="J34" s="17" t="str">
        <f>VLOOKUP(H34,'LibSets constants'!$A$4:$C$1000,3,FALSE)</f>
        <v>Included in base game</v>
      </c>
    </row>
    <row r="35" spans="1:10" x14ac:dyDescent="0.25">
      <c r="A35" s="2" t="s">
        <v>451</v>
      </c>
      <c r="B35" s="9" t="s">
        <v>97</v>
      </c>
      <c r="C35" t="s">
        <v>98</v>
      </c>
      <c r="D35" s="3">
        <f>IF(ISERROR(VLOOKUP(A35,'ESO zone constants'!$D$2:$I$9949,5,FALSE)),"",VLOOKUP(A35,'ESO zone constants'!$D$2:$I$9949,5,FALSE))</f>
        <v>639</v>
      </c>
      <c r="E35" s="3" t="str">
        <f>VLOOKUP(D35,'ESO zone constants'!$A$2:$D$9984,4,FALSE)</f>
        <v>Sanctum Ophidia</v>
      </c>
      <c r="F35" s="3">
        <f>VLOOKUP(D35,'ESO zone constants'!$A$2:$C$9949,3,FALSE)</f>
        <v>888</v>
      </c>
      <c r="G35" s="3" t="str">
        <f>VLOOKUP(F35,'ESO zone constants'!$A$2:$D$9984,4,FALSE)</f>
        <v>Craglorn</v>
      </c>
      <c r="H35" s="4">
        <v>0</v>
      </c>
      <c r="I35" s="17" t="str">
        <f>VLOOKUP(H35,'LibSets constants'!$A$4:$B$1000,2,FALSE)</f>
        <v>DLC_BASE_GAME</v>
      </c>
      <c r="J35" s="17" t="str">
        <f>VLOOKUP(H35,'LibSets constants'!$A$4:$C$1000,3,FALSE)</f>
        <v>Included in base game</v>
      </c>
    </row>
    <row r="36" spans="1:10" x14ac:dyDescent="0.25">
      <c r="A36" s="2" t="s">
        <v>451</v>
      </c>
      <c r="B36" s="9" t="s">
        <v>98</v>
      </c>
      <c r="C36" t="s">
        <v>98</v>
      </c>
      <c r="D36" s="3">
        <f>IF(ISERROR(VLOOKUP(A36,'ESO zone constants'!$D$2:$I$9949,5,FALSE)),"",VLOOKUP(A36,'ESO zone constants'!$D$2:$I$9949,5,FALSE))</f>
        <v>639</v>
      </c>
      <c r="E36" s="3" t="str">
        <f>VLOOKUP(D36,'ESO zone constants'!$A$2:$D$9984,4,FALSE)</f>
        <v>Sanctum Ophidia</v>
      </c>
      <c r="F36" s="3">
        <f>VLOOKUP(D36,'ESO zone constants'!$A$2:$C$9949,3,FALSE)</f>
        <v>888</v>
      </c>
      <c r="G36" s="3" t="str">
        <f>VLOOKUP(F36,'ESO zone constants'!$A$2:$D$9984,4,FALSE)</f>
        <v>Craglorn</v>
      </c>
      <c r="H36" s="4">
        <v>0</v>
      </c>
      <c r="I36" s="17" t="str">
        <f>VLOOKUP(H36,'LibSets constants'!$A$4:$B$1000,2,FALSE)</f>
        <v>DLC_BASE_GAME</v>
      </c>
      <c r="J36" s="17" t="str">
        <f>VLOOKUP(H36,'LibSets constants'!$A$4:$C$1000,3,FALSE)</f>
        <v>Included in base game</v>
      </c>
    </row>
    <row r="37" spans="1:10" x14ac:dyDescent="0.25">
      <c r="A37" s="2" t="s">
        <v>59</v>
      </c>
      <c r="B37" t="s">
        <v>97</v>
      </c>
      <c r="C37" t="s">
        <v>97</v>
      </c>
      <c r="D37" s="3">
        <f>IF(ISERROR(VLOOKUP(A37,'ESO zone constants'!$D$2:$I$9949,5,FALSE)),"",VLOOKUP(A37,'ESO zone constants'!$D$2:$I$9949,5,FALSE))</f>
        <v>31</v>
      </c>
      <c r="E37" s="3" t="str">
        <f>VLOOKUP(D37,'ESO zone constants'!$A$2:$D$9984,4,FALSE)</f>
        <v>Selene's Web</v>
      </c>
      <c r="F37" s="3">
        <f>VLOOKUP(D37,'ESO zone constants'!$A$2:$C$9949,3,FALSE)</f>
        <v>382</v>
      </c>
      <c r="G37" s="3" t="str">
        <f>VLOOKUP(F37,'ESO zone constants'!$A$2:$D$9984,4,FALSE)</f>
        <v>Reaper's March</v>
      </c>
      <c r="H37" s="4">
        <v>0</v>
      </c>
      <c r="I37" s="17" t="str">
        <f>VLOOKUP(H37,'LibSets constants'!$A$4:$B$1000,2,FALSE)</f>
        <v>DLC_BASE_GAME</v>
      </c>
      <c r="J37" s="17" t="str">
        <f>VLOOKUP(H37,'LibSets constants'!$A$4:$C$1000,3,FALSE)</f>
        <v>Included in base game</v>
      </c>
    </row>
    <row r="38" spans="1:10" x14ac:dyDescent="0.25">
      <c r="A38" s="2" t="s">
        <v>59</v>
      </c>
      <c r="B38" s="9" t="s">
        <v>98</v>
      </c>
      <c r="C38" t="s">
        <v>97</v>
      </c>
      <c r="D38" s="3">
        <f>IF(ISERROR(VLOOKUP(A38,'ESO zone constants'!$D$2:$I$9949,5,FALSE)),"",VLOOKUP(A38,'ESO zone constants'!$D$2:$I$9949,5,FALSE))</f>
        <v>31</v>
      </c>
      <c r="E38" s="3" t="str">
        <f>VLOOKUP(D38,'ESO zone constants'!$A$2:$D$9984,4,FALSE)</f>
        <v>Selene's Web</v>
      </c>
      <c r="F38" s="3">
        <f>VLOOKUP(D38,'ESO zone constants'!$A$2:$C$9949,3,FALSE)</f>
        <v>382</v>
      </c>
      <c r="G38" s="3" t="str">
        <f>VLOOKUP(F38,'ESO zone constants'!$A$2:$D$9984,4,FALSE)</f>
        <v>Reaper's March</v>
      </c>
      <c r="H38" s="4">
        <v>0</v>
      </c>
      <c r="I38" s="17" t="str">
        <f>VLOOKUP(H38,'LibSets constants'!$A$4:$B$1000,2,FALSE)</f>
        <v>DLC_BASE_GAME</v>
      </c>
      <c r="J38" s="17" t="str">
        <f>VLOOKUP(H38,'LibSets constants'!$A$4:$C$1000,3,FALSE)</f>
        <v>Included in base game</v>
      </c>
    </row>
    <row r="39" spans="1:10" x14ac:dyDescent="0.25">
      <c r="A39" s="2" t="s">
        <v>66</v>
      </c>
      <c r="B39" t="s">
        <v>97</v>
      </c>
      <c r="C39" t="s">
        <v>97</v>
      </c>
      <c r="D39" s="3">
        <f>IF(ISERROR(VLOOKUP(A39,'ESO zone constants'!$D$2:$I$9949,5,FALSE)),"",VLOOKUP(A39,'ESO zone constants'!$D$2:$I$9949,5,FALSE))</f>
        <v>144</v>
      </c>
      <c r="E39" s="3" t="str">
        <f>VLOOKUP(D39,'ESO zone constants'!$A$2:$D$9984,4,FALSE)</f>
        <v>Spindleclutch I</v>
      </c>
      <c r="F39" s="3">
        <f>VLOOKUP(D39,'ESO zone constants'!$A$2:$C$9949,3,FALSE)</f>
        <v>3</v>
      </c>
      <c r="G39" s="3" t="str">
        <f>VLOOKUP(F39,'ESO zone constants'!$A$2:$D$9984,4,FALSE)</f>
        <v>Glenumbra</v>
      </c>
      <c r="H39" s="4">
        <v>0</v>
      </c>
      <c r="I39" s="17" t="str">
        <f>VLOOKUP(H39,'LibSets constants'!$A$4:$B$1000,2,FALSE)</f>
        <v>DLC_BASE_GAME</v>
      </c>
      <c r="J39" s="17" t="str">
        <f>VLOOKUP(H39,'LibSets constants'!$A$4:$C$1000,3,FALSE)</f>
        <v>Included in base game</v>
      </c>
    </row>
    <row r="40" spans="1:10" x14ac:dyDescent="0.25">
      <c r="A40" s="2" t="s">
        <v>66</v>
      </c>
      <c r="B40" s="9" t="s">
        <v>98</v>
      </c>
      <c r="C40" t="s">
        <v>97</v>
      </c>
      <c r="D40" s="3">
        <f>IF(ISERROR(VLOOKUP(A40,'ESO zone constants'!$D$2:$I$9949,5,FALSE)),"",VLOOKUP(A40,'ESO zone constants'!$D$2:$I$9949,5,FALSE))</f>
        <v>144</v>
      </c>
      <c r="E40" s="3" t="str">
        <f>VLOOKUP(D40,'ESO zone constants'!$A$2:$D$9984,4,FALSE)</f>
        <v>Spindleclutch I</v>
      </c>
      <c r="F40" s="3">
        <f>VLOOKUP(D40,'ESO zone constants'!$A$2:$C$9949,3,FALSE)</f>
        <v>3</v>
      </c>
      <c r="G40" s="3" t="str">
        <f>VLOOKUP(F40,'ESO zone constants'!$A$2:$D$9984,4,FALSE)</f>
        <v>Glenumbra</v>
      </c>
      <c r="H40" s="4">
        <v>0</v>
      </c>
      <c r="I40" s="17" t="str">
        <f>VLOOKUP(H40,'LibSets constants'!$A$4:$B$1000,2,FALSE)</f>
        <v>DLC_BASE_GAME</v>
      </c>
      <c r="J40" s="17" t="str">
        <f>VLOOKUP(H40,'LibSets constants'!$A$4:$C$1000,3,FALSE)</f>
        <v>Included in base game</v>
      </c>
    </row>
    <row r="41" spans="1:10" x14ac:dyDescent="0.25">
      <c r="A41" s="2" t="s">
        <v>42</v>
      </c>
      <c r="B41" t="s">
        <v>97</v>
      </c>
      <c r="C41" t="s">
        <v>97</v>
      </c>
      <c r="D41" s="3">
        <f>IF(ISERROR(VLOOKUP(A41,'ESO zone constants'!$D$2:$I$9949,5,FALSE)),"",VLOOKUP(A41,'ESO zone constants'!$D$2:$I$9949,5,FALSE))</f>
        <v>936</v>
      </c>
      <c r="E41" s="3" t="str">
        <f>VLOOKUP(D41,'ESO zone constants'!$A$2:$D$9984,4,FALSE)</f>
        <v>Spindleclutch II</v>
      </c>
      <c r="F41" s="3">
        <f>VLOOKUP(D41,'ESO zone constants'!$A$2:$C$9949,3,FALSE)</f>
        <v>3</v>
      </c>
      <c r="G41" s="3" t="str">
        <f>VLOOKUP(F41,'ESO zone constants'!$A$2:$D$9984,4,FALSE)</f>
        <v>Glenumbra</v>
      </c>
      <c r="H41" s="4">
        <v>0</v>
      </c>
      <c r="I41" s="17" t="str">
        <f>VLOOKUP(H41,'LibSets constants'!$A$4:$B$1000,2,FALSE)</f>
        <v>DLC_BASE_GAME</v>
      </c>
      <c r="J41" s="17" t="str">
        <f>VLOOKUP(H41,'LibSets constants'!$A$4:$C$1000,3,FALSE)</f>
        <v>Included in base game</v>
      </c>
    </row>
    <row r="42" spans="1:10" x14ac:dyDescent="0.25">
      <c r="A42" s="2" t="s">
        <v>42</v>
      </c>
      <c r="B42" s="9" t="s">
        <v>98</v>
      </c>
      <c r="C42" t="s">
        <v>97</v>
      </c>
      <c r="D42" s="3">
        <f>IF(ISERROR(VLOOKUP(A42,'ESO zone constants'!$D$2:$I$9949,5,FALSE)),"",VLOOKUP(A42,'ESO zone constants'!$D$2:$I$9949,5,FALSE))</f>
        <v>936</v>
      </c>
      <c r="E42" s="3" t="str">
        <f>VLOOKUP(D42,'ESO zone constants'!$A$2:$D$9984,4,FALSE)</f>
        <v>Spindleclutch II</v>
      </c>
      <c r="F42" s="3">
        <f>VLOOKUP(D42,'ESO zone constants'!$A$2:$C$9949,3,FALSE)</f>
        <v>3</v>
      </c>
      <c r="G42" s="3" t="str">
        <f>VLOOKUP(F42,'ESO zone constants'!$A$2:$D$9984,4,FALSE)</f>
        <v>Glenumbra</v>
      </c>
      <c r="H42" s="4">
        <v>0</v>
      </c>
      <c r="I42" s="17" t="str">
        <f>VLOOKUP(H42,'LibSets constants'!$A$4:$B$1000,2,FALSE)</f>
        <v>DLC_BASE_GAME</v>
      </c>
      <c r="J42" s="17" t="str">
        <f>VLOOKUP(H42,'LibSets constants'!$A$4:$C$1000,3,FALSE)</f>
        <v>Included in base game</v>
      </c>
    </row>
    <row r="43" spans="1:10" x14ac:dyDescent="0.25">
      <c r="A43" s="2" t="s">
        <v>65</v>
      </c>
      <c r="B43" t="s">
        <v>97</v>
      </c>
      <c r="C43" t="s">
        <v>97</v>
      </c>
      <c r="D43" s="3">
        <f>IF(ISERROR(VLOOKUP(A43,'ESO zone constants'!$D$2:$I$9949,5,FALSE)),"",VLOOKUP(A43,'ESO zone constants'!$D$2:$I$9949,5,FALSE))</f>
        <v>131</v>
      </c>
      <c r="E43" s="3" t="str">
        <f>VLOOKUP(D43,'ESO zone constants'!$A$2:$D$9984,4,FALSE)</f>
        <v>Tempest Island</v>
      </c>
      <c r="F43" s="3">
        <f>VLOOKUP(D43,'ESO zone constants'!$A$2:$C$9949,3,FALSE)</f>
        <v>58</v>
      </c>
      <c r="G43" s="3" t="str">
        <f>VLOOKUP(F43,'ESO zone constants'!$A$2:$D$9984,4,FALSE)</f>
        <v>Malabal Tor</v>
      </c>
      <c r="H43" s="4">
        <v>0</v>
      </c>
      <c r="I43" s="17" t="str">
        <f>VLOOKUP(H43,'LibSets constants'!$A$4:$B$1000,2,FALSE)</f>
        <v>DLC_BASE_GAME</v>
      </c>
      <c r="J43" s="17" t="str">
        <f>VLOOKUP(H43,'LibSets constants'!$A$4:$C$1000,3,FALSE)</f>
        <v>Included in base game</v>
      </c>
    </row>
    <row r="44" spans="1:10" x14ac:dyDescent="0.25">
      <c r="A44" s="2" t="s">
        <v>65</v>
      </c>
      <c r="B44" s="9" t="s">
        <v>98</v>
      </c>
      <c r="C44" t="s">
        <v>97</v>
      </c>
      <c r="D44" s="3">
        <f>IF(ISERROR(VLOOKUP(A44,'ESO zone constants'!$D$2:$I$9949,5,FALSE)),"",VLOOKUP(A44,'ESO zone constants'!$D$2:$I$9949,5,FALSE))</f>
        <v>131</v>
      </c>
      <c r="E44" s="3" t="str">
        <f>VLOOKUP(D44,'ESO zone constants'!$A$2:$D$9984,4,FALSE)</f>
        <v>Tempest Island</v>
      </c>
      <c r="F44" s="3">
        <f>VLOOKUP(D44,'ESO zone constants'!$A$2:$C$9949,3,FALSE)</f>
        <v>58</v>
      </c>
      <c r="G44" s="3" t="str">
        <f>VLOOKUP(F44,'ESO zone constants'!$A$2:$D$9984,4,FALSE)</f>
        <v>Malabal Tor</v>
      </c>
      <c r="H44" s="4">
        <v>0</v>
      </c>
      <c r="I44" s="17" t="str">
        <f>VLOOKUP(H44,'LibSets constants'!$A$4:$B$1000,2,FALSE)</f>
        <v>DLC_BASE_GAME</v>
      </c>
      <c r="J44" s="17" t="str">
        <f>VLOOKUP(H44,'LibSets constants'!$A$4:$C$1000,3,FALSE)</f>
        <v>Included in base game</v>
      </c>
    </row>
    <row r="45" spans="1:10" x14ac:dyDescent="0.25">
      <c r="A45" s="2" t="s">
        <v>102</v>
      </c>
      <c r="B45" t="s">
        <v>97</v>
      </c>
      <c r="C45" t="s">
        <v>97</v>
      </c>
      <c r="D45" s="3">
        <f>IF(ISERROR(VLOOKUP(A45,'ESO zone constants'!$D$2:$I$9949,5,FALSE)),"",VLOOKUP(A45,'ESO zone constants'!$D$2:$I$9949,5,FALSE))</f>
        <v>380</v>
      </c>
      <c r="E45" s="3" t="str">
        <f>VLOOKUP(D45,'ESO zone constants'!$A$2:$D$9984,4,FALSE)</f>
        <v>The Banished Cells I</v>
      </c>
      <c r="F45" s="3">
        <f>VLOOKUP(D45,'ESO zone constants'!$A$2:$C$9949,3,FALSE)</f>
        <v>381</v>
      </c>
      <c r="G45" s="3" t="str">
        <f>VLOOKUP(F45,'ESO zone constants'!$A$2:$D$9984,4,FALSE)</f>
        <v>Auridon</v>
      </c>
      <c r="H45" s="4">
        <v>0</v>
      </c>
      <c r="I45" s="17" t="str">
        <f>VLOOKUP(H45,'LibSets constants'!$A$4:$B$1000,2,FALSE)</f>
        <v>DLC_BASE_GAME</v>
      </c>
      <c r="J45" s="17" t="str">
        <f>VLOOKUP(H45,'LibSets constants'!$A$4:$C$1000,3,FALSE)</f>
        <v>Included in base game</v>
      </c>
    </row>
    <row r="46" spans="1:10" x14ac:dyDescent="0.25">
      <c r="A46" s="2" t="s">
        <v>102</v>
      </c>
      <c r="B46" s="9" t="s">
        <v>98</v>
      </c>
      <c r="C46" t="s">
        <v>97</v>
      </c>
      <c r="D46" s="3">
        <f>IF(ISERROR(VLOOKUP(A46,'ESO zone constants'!$D$2:$I$9949,5,FALSE)),"",VLOOKUP(A46,'ESO zone constants'!$D$2:$I$9949,5,FALSE))</f>
        <v>380</v>
      </c>
      <c r="E46" s="3" t="str">
        <f>VLOOKUP(D46,'ESO zone constants'!$A$2:$D$9984,4,FALSE)</f>
        <v>The Banished Cells I</v>
      </c>
      <c r="F46" s="3">
        <f>VLOOKUP(D46,'ESO zone constants'!$A$2:$C$9949,3,FALSE)</f>
        <v>381</v>
      </c>
      <c r="G46" s="3" t="str">
        <f>VLOOKUP(F46,'ESO zone constants'!$A$2:$D$9984,4,FALSE)</f>
        <v>Auridon</v>
      </c>
      <c r="H46" s="4">
        <v>0</v>
      </c>
      <c r="I46" s="17" t="str">
        <f>VLOOKUP(H46,'LibSets constants'!$A$4:$B$1000,2,FALSE)</f>
        <v>DLC_BASE_GAME</v>
      </c>
      <c r="J46" s="17" t="str">
        <f>VLOOKUP(H46,'LibSets constants'!$A$4:$C$1000,3,FALSE)</f>
        <v>Included in base game</v>
      </c>
    </row>
    <row r="47" spans="1:10" x14ac:dyDescent="0.25">
      <c r="A47" s="2" t="s">
        <v>103</v>
      </c>
      <c r="B47" t="s">
        <v>97</v>
      </c>
      <c r="C47" t="s">
        <v>97</v>
      </c>
      <c r="D47" s="3">
        <f>IF(ISERROR(VLOOKUP(A47,'ESO zone constants'!$D$2:$I$9949,5,FALSE)),"",VLOOKUP(A47,'ESO zone constants'!$D$2:$I$9949,5,FALSE))</f>
        <v>935</v>
      </c>
      <c r="E47" s="3" t="str">
        <f>VLOOKUP(D47,'ESO zone constants'!$A$2:$D$9984,4,FALSE)</f>
        <v>The Banished Cells II</v>
      </c>
      <c r="F47" s="3">
        <f>VLOOKUP(D47,'ESO zone constants'!$A$2:$C$9949,3,FALSE)</f>
        <v>381</v>
      </c>
      <c r="G47" s="3" t="str">
        <f>VLOOKUP(F47,'ESO zone constants'!$A$2:$D$9984,4,FALSE)</f>
        <v>Auridon</v>
      </c>
      <c r="H47" s="4">
        <v>0</v>
      </c>
      <c r="I47" s="17" t="str">
        <f>VLOOKUP(H47,'LibSets constants'!$A$4:$B$1000,2,FALSE)</f>
        <v>DLC_BASE_GAME</v>
      </c>
      <c r="J47" s="17" t="str">
        <f>VLOOKUP(H47,'LibSets constants'!$A$4:$C$1000,3,FALSE)</f>
        <v>Included in base game</v>
      </c>
    </row>
    <row r="48" spans="1:10" x14ac:dyDescent="0.25">
      <c r="A48" s="2" t="s">
        <v>103</v>
      </c>
      <c r="B48" s="9" t="s">
        <v>98</v>
      </c>
      <c r="C48" t="s">
        <v>97</v>
      </c>
      <c r="D48" s="3">
        <f>IF(ISERROR(VLOOKUP(A48,'ESO zone constants'!$D$2:$I$9949,5,FALSE)),"",VLOOKUP(A48,'ESO zone constants'!$D$2:$I$9949,5,FALSE))</f>
        <v>935</v>
      </c>
      <c r="E48" s="3" t="str">
        <f>VLOOKUP(D48,'ESO zone constants'!$A$2:$D$9984,4,FALSE)</f>
        <v>The Banished Cells II</v>
      </c>
      <c r="F48" s="3">
        <f>VLOOKUP(D48,'ESO zone constants'!$A$2:$C$9949,3,FALSE)</f>
        <v>381</v>
      </c>
      <c r="G48" s="3" t="str">
        <f>VLOOKUP(F48,'ESO zone constants'!$A$2:$D$9984,4,FALSE)</f>
        <v>Auridon</v>
      </c>
      <c r="H48" s="4">
        <v>0</v>
      </c>
      <c r="I48" s="17" t="str">
        <f>VLOOKUP(H48,'LibSets constants'!$A$4:$B$1000,2,FALSE)</f>
        <v>DLC_BASE_GAME</v>
      </c>
      <c r="J48" s="17" t="str">
        <f>VLOOKUP(H48,'LibSets constants'!$A$4:$C$1000,3,FALSE)</f>
        <v>Included in base game</v>
      </c>
    </row>
    <row r="49" spans="1:10" x14ac:dyDescent="0.25">
      <c r="A49" s="2" t="s">
        <v>47</v>
      </c>
      <c r="B49" t="s">
        <v>97</v>
      </c>
      <c r="C49" t="s">
        <v>97</v>
      </c>
      <c r="D49" s="3">
        <f>IF(ISERROR(VLOOKUP(A49,'ESO zone constants'!$D$2:$I$9949,5,FALSE)),"",VLOOKUP(A49,'ESO zone constants'!$D$2:$I$9949,5,FALSE))</f>
        <v>11</v>
      </c>
      <c r="E49" s="3" t="str">
        <f>VLOOKUP(D49,'ESO zone constants'!$A$2:$D$9984,4,FALSE)</f>
        <v>Vaults of Madness</v>
      </c>
      <c r="F49" s="3">
        <f>VLOOKUP(D49,'ESO zone constants'!$A$2:$C$9949,3,FALSE)</f>
        <v>347</v>
      </c>
      <c r="G49" s="3" t="str">
        <f>VLOOKUP(F49,'ESO zone constants'!$A$2:$D$9984,4,FALSE)</f>
        <v>Coldharbour</v>
      </c>
      <c r="H49" s="4">
        <v>0</v>
      </c>
      <c r="I49" s="17" t="str">
        <f>VLOOKUP(H49,'LibSets constants'!$A$4:$B$1000,2,FALSE)</f>
        <v>DLC_BASE_GAME</v>
      </c>
      <c r="J49" s="17" t="str">
        <f>VLOOKUP(H49,'LibSets constants'!$A$4:$C$1000,3,FALSE)</f>
        <v>Included in base game</v>
      </c>
    </row>
    <row r="50" spans="1:10" x14ac:dyDescent="0.25">
      <c r="A50" s="2" t="s">
        <v>47</v>
      </c>
      <c r="B50" s="9" t="s">
        <v>98</v>
      </c>
      <c r="C50" t="s">
        <v>97</v>
      </c>
      <c r="D50" s="3">
        <f>IF(ISERROR(VLOOKUP(A50,'ESO zone constants'!$D$2:$I$9949,5,FALSE)),"",VLOOKUP(A50,'ESO zone constants'!$D$2:$I$9949,5,FALSE))</f>
        <v>11</v>
      </c>
      <c r="E50" s="3" t="str">
        <f>VLOOKUP(D50,'ESO zone constants'!$A$2:$D$9984,4,FALSE)</f>
        <v>Vaults of Madness</v>
      </c>
      <c r="F50" s="3">
        <f>VLOOKUP(D50,'ESO zone constants'!$A$2:$C$9949,3,FALSE)</f>
        <v>347</v>
      </c>
      <c r="G50" s="3" t="str">
        <f>VLOOKUP(F50,'ESO zone constants'!$A$2:$D$9984,4,FALSE)</f>
        <v>Coldharbour</v>
      </c>
      <c r="H50" s="4">
        <v>0</v>
      </c>
      <c r="I50" s="17" t="str">
        <f>VLOOKUP(H50,'LibSets constants'!$A$4:$B$1000,2,FALSE)</f>
        <v>DLC_BASE_GAME</v>
      </c>
      <c r="J50" s="17" t="str">
        <f>VLOOKUP(H50,'LibSets constants'!$A$4:$C$1000,3,FALSE)</f>
        <v>Included in base game</v>
      </c>
    </row>
    <row r="51" spans="1:10" x14ac:dyDescent="0.25">
      <c r="A51" s="2" t="s">
        <v>68</v>
      </c>
      <c r="B51" t="s">
        <v>97</v>
      </c>
      <c r="C51" t="s">
        <v>97</v>
      </c>
      <c r="D51" s="3">
        <f>IF(ISERROR(VLOOKUP(A51,'ESO zone constants'!$D$2:$I$9949,5,FALSE)),"",VLOOKUP(A51,'ESO zone constants'!$D$2:$I$9949,5,FALSE))</f>
        <v>22</v>
      </c>
      <c r="E51" s="3" t="str">
        <f>VLOOKUP(D51,'ESO zone constants'!$A$2:$D$9984,4,FALSE)</f>
        <v>Volenfell</v>
      </c>
      <c r="F51" s="3">
        <f>VLOOKUP(D51,'ESO zone constants'!$A$2:$C$9949,3,FALSE)</f>
        <v>104</v>
      </c>
      <c r="G51" s="3" t="str">
        <f>VLOOKUP(F51,'ESO zone constants'!$A$2:$D$9984,4,FALSE)</f>
        <v>Alik'r Desert</v>
      </c>
      <c r="H51" s="4">
        <v>0</v>
      </c>
      <c r="I51" s="17" t="str">
        <f>VLOOKUP(H51,'LibSets constants'!$A$4:$B$1000,2,FALSE)</f>
        <v>DLC_BASE_GAME</v>
      </c>
      <c r="J51" s="17" t="str">
        <f>VLOOKUP(H51,'LibSets constants'!$A$4:$C$1000,3,FALSE)</f>
        <v>Included in base game</v>
      </c>
    </row>
    <row r="52" spans="1:10" x14ac:dyDescent="0.25">
      <c r="A52" s="2" t="s">
        <v>68</v>
      </c>
      <c r="B52" s="9" t="s">
        <v>98</v>
      </c>
      <c r="C52" t="s">
        <v>97</v>
      </c>
      <c r="D52" s="3">
        <f>IF(ISERROR(VLOOKUP(A52,'ESO zone constants'!$D$2:$I$9949,5,FALSE)),"",VLOOKUP(A52,'ESO zone constants'!$D$2:$I$9949,5,FALSE))</f>
        <v>22</v>
      </c>
      <c r="E52" s="3" t="str">
        <f>VLOOKUP(D52,'ESO zone constants'!$A$2:$D$9984,4,FALSE)</f>
        <v>Volenfell</v>
      </c>
      <c r="F52" s="3">
        <f>VLOOKUP(D52,'ESO zone constants'!$A$2:$C$9949,3,FALSE)</f>
        <v>104</v>
      </c>
      <c r="G52" s="3" t="str">
        <f>VLOOKUP(F52,'ESO zone constants'!$A$2:$D$9984,4,FALSE)</f>
        <v>Alik'r Desert</v>
      </c>
      <c r="H52" s="4">
        <v>0</v>
      </c>
      <c r="I52" s="17" t="str">
        <f>VLOOKUP(H52,'LibSets constants'!$A$4:$B$1000,2,FALSE)</f>
        <v>DLC_BASE_GAME</v>
      </c>
      <c r="J52" s="17" t="str">
        <f>VLOOKUP(H52,'LibSets constants'!$A$4:$C$1000,3,FALSE)</f>
        <v>Included in base game</v>
      </c>
    </row>
    <row r="53" spans="1:10" x14ac:dyDescent="0.25">
      <c r="A53" s="2" t="s">
        <v>62</v>
      </c>
      <c r="B53" t="s">
        <v>97</v>
      </c>
      <c r="C53" t="s">
        <v>97</v>
      </c>
      <c r="D53" s="3">
        <f>IF(ISERROR(VLOOKUP(A53,'ESO zone constants'!$D$2:$I$9949,5,FALSE)),"",VLOOKUP(A53,'ESO zone constants'!$D$2:$I$9949,5,FALSE))</f>
        <v>146</v>
      </c>
      <c r="E53" s="3" t="str">
        <f>VLOOKUP(D53,'ESO zone constants'!$A$2:$D$9984,4,FALSE)</f>
        <v>Wayrest Sewers I</v>
      </c>
      <c r="F53" s="3">
        <f>VLOOKUP(D53,'ESO zone constants'!$A$2:$C$9949,3,FALSE)</f>
        <v>19</v>
      </c>
      <c r="G53" s="3" t="str">
        <f>VLOOKUP(F53,'ESO zone constants'!$A$2:$D$9984,4,FALSE)</f>
        <v>Stormhaven</v>
      </c>
      <c r="H53" s="4">
        <v>0</v>
      </c>
      <c r="I53" s="17" t="str">
        <f>VLOOKUP(H53,'LibSets constants'!$A$4:$B$1000,2,FALSE)</f>
        <v>DLC_BASE_GAME</v>
      </c>
      <c r="J53" s="17" t="str">
        <f>VLOOKUP(H53,'LibSets constants'!$A$4:$C$1000,3,FALSE)</f>
        <v>Included in base game</v>
      </c>
    </row>
    <row r="54" spans="1:10" x14ac:dyDescent="0.25">
      <c r="A54" s="2" t="s">
        <v>62</v>
      </c>
      <c r="B54" s="9" t="s">
        <v>98</v>
      </c>
      <c r="C54" t="s">
        <v>97</v>
      </c>
      <c r="D54" s="3">
        <f>IF(ISERROR(VLOOKUP(A54,'ESO zone constants'!$D$2:$I$9949,5,FALSE)),"",VLOOKUP(A54,'ESO zone constants'!$D$2:$I$9949,5,FALSE))</f>
        <v>146</v>
      </c>
      <c r="E54" s="3" t="str">
        <f>VLOOKUP(D54,'ESO zone constants'!$A$2:$D$9984,4,FALSE)</f>
        <v>Wayrest Sewers I</v>
      </c>
      <c r="F54" s="3">
        <f>VLOOKUP(D54,'ESO zone constants'!$A$2:$C$9949,3,FALSE)</f>
        <v>19</v>
      </c>
      <c r="G54" s="3" t="str">
        <f>VLOOKUP(F54,'ESO zone constants'!$A$2:$D$9984,4,FALSE)</f>
        <v>Stormhaven</v>
      </c>
      <c r="H54" s="4">
        <v>0</v>
      </c>
      <c r="I54" s="17" t="str">
        <f>VLOOKUP(H54,'LibSets constants'!$A$4:$B$1000,2,FALSE)</f>
        <v>DLC_BASE_GAME</v>
      </c>
      <c r="J54" s="17" t="str">
        <f>VLOOKUP(H54,'LibSets constants'!$A$4:$C$1000,3,FALSE)</f>
        <v>Included in base game</v>
      </c>
    </row>
    <row r="55" spans="1:10" x14ac:dyDescent="0.25">
      <c r="A55" s="2" t="s">
        <v>58</v>
      </c>
      <c r="B55" t="s">
        <v>97</v>
      </c>
      <c r="C55" t="s">
        <v>97</v>
      </c>
      <c r="D55" s="3">
        <f>IF(ISERROR(VLOOKUP(A55,'ESO zone constants'!$D$2:$I$9949,5,FALSE)),"",VLOOKUP(A55,'ESO zone constants'!$D$2:$I$9949,5,FALSE))</f>
        <v>933</v>
      </c>
      <c r="E55" s="3" t="str">
        <f>VLOOKUP(D55,'ESO zone constants'!$A$2:$D$9984,4,FALSE)</f>
        <v>Wayrest Sewers II</v>
      </c>
      <c r="F55" s="3">
        <f>VLOOKUP(D55,'ESO zone constants'!$A$2:$C$9949,3,FALSE)</f>
        <v>19</v>
      </c>
      <c r="G55" s="3" t="str">
        <f>VLOOKUP(F55,'ESO zone constants'!$A$2:$D$9984,4,FALSE)</f>
        <v>Stormhaven</v>
      </c>
      <c r="H55" s="4">
        <v>0</v>
      </c>
      <c r="I55" s="17" t="str">
        <f>VLOOKUP(H55,'LibSets constants'!$A$4:$B$1000,2,FALSE)</f>
        <v>DLC_BASE_GAME</v>
      </c>
      <c r="J55" s="17" t="str">
        <f>VLOOKUP(H55,'LibSets constants'!$A$4:$C$1000,3,FALSE)</f>
        <v>Included in base game</v>
      </c>
    </row>
    <row r="56" spans="1:10" x14ac:dyDescent="0.25">
      <c r="A56" s="2" t="s">
        <v>58</v>
      </c>
      <c r="B56" s="9" t="s">
        <v>98</v>
      </c>
      <c r="C56" t="s">
        <v>97</v>
      </c>
      <c r="D56" s="3">
        <f>IF(ISERROR(VLOOKUP(A56,'ESO zone constants'!$D$2:$I$9949,5,FALSE)),"",VLOOKUP(A56,'ESO zone constants'!$D$2:$I$9949,5,FALSE))</f>
        <v>933</v>
      </c>
      <c r="E56" s="3" t="str">
        <f>VLOOKUP(D56,'ESO zone constants'!$A$2:$D$9984,4,FALSE)</f>
        <v>Wayrest Sewers II</v>
      </c>
      <c r="F56" s="3">
        <f>VLOOKUP(D56,'ESO zone constants'!$A$2:$C$9949,3,FALSE)</f>
        <v>19</v>
      </c>
      <c r="G56" s="3" t="str">
        <f>VLOOKUP(F56,'ESO zone constants'!$A$2:$D$9984,4,FALSE)</f>
        <v>Stormhaven</v>
      </c>
      <c r="H56" s="4">
        <v>0</v>
      </c>
      <c r="I56" s="17" t="str">
        <f>VLOOKUP(H56,'LibSets constants'!$A$4:$B$1000,2,FALSE)</f>
        <v>DLC_BASE_GAME</v>
      </c>
      <c r="J56" s="17" t="str">
        <f>VLOOKUP(H56,'LibSets constants'!$A$4:$C$1000,3,FALSE)</f>
        <v>Included in base game</v>
      </c>
    </row>
    <row r="57" spans="1:10" x14ac:dyDescent="0.25">
      <c r="A57" s="2" t="s">
        <v>52</v>
      </c>
      <c r="B57" t="s">
        <v>97</v>
      </c>
      <c r="C57" t="s">
        <v>97</v>
      </c>
      <c r="D57" s="3">
        <f>IF(ISERROR(VLOOKUP(A57,'ESO zone constants'!$D$2:$I$9949,5,FALSE)),"",VLOOKUP(A57,'ESO zone constants'!$D$2:$I$9949,5,FALSE))</f>
        <v>678</v>
      </c>
      <c r="E57" s="3" t="str">
        <f>VLOOKUP(D57,'ESO zone constants'!$A$2:$D$9984,4,FALSE)</f>
        <v>Imperial City Prison</v>
      </c>
      <c r="F57" s="3">
        <f>VLOOKUP(D57,'ESO zone constants'!$A$2:$C$9949,3,FALSE)</f>
        <v>584</v>
      </c>
      <c r="G57" s="3" t="str">
        <f>VLOOKUP(F57,'ESO zone constants'!$A$2:$D$9984,4,FALSE)</f>
        <v>Imperial City</v>
      </c>
      <c r="H57" s="4">
        <v>1</v>
      </c>
      <c r="I57" s="17" t="str">
        <f>VLOOKUP(H57,'LibSets constants'!$A$4:$B$1000,2,FALSE)</f>
        <v>DLC_IMPERIAL_CITY</v>
      </c>
      <c r="J57" s="17" t="str">
        <f>VLOOKUP(H57,'LibSets constants'!$A$4:$C$1000,3,FALSE)</f>
        <v>Imperial City</v>
      </c>
    </row>
    <row r="58" spans="1:10" x14ac:dyDescent="0.25">
      <c r="A58" s="2" t="s">
        <v>52</v>
      </c>
      <c r="B58" s="9" t="s">
        <v>98</v>
      </c>
      <c r="C58" t="s">
        <v>97</v>
      </c>
      <c r="D58" s="3">
        <f>IF(ISERROR(VLOOKUP(A58,'ESO zone constants'!$D$2:$I$9949,5,FALSE)),"",VLOOKUP(A58,'ESO zone constants'!$D$2:$I$9949,5,FALSE))</f>
        <v>678</v>
      </c>
      <c r="E58" s="3" t="str">
        <f>VLOOKUP(D58,'ESO zone constants'!$A$2:$D$9984,4,FALSE)</f>
        <v>Imperial City Prison</v>
      </c>
      <c r="F58" s="3">
        <f>VLOOKUP(D58,'ESO zone constants'!$A$2:$C$9949,3,FALSE)</f>
        <v>584</v>
      </c>
      <c r="G58" s="3" t="str">
        <f>VLOOKUP(F58,'ESO zone constants'!$A$2:$D$9984,4,FALSE)</f>
        <v>Imperial City</v>
      </c>
      <c r="H58" s="4">
        <v>1</v>
      </c>
      <c r="I58" s="17" t="str">
        <f>VLOOKUP(H58,'LibSets constants'!$A$4:$B$1000,2,FALSE)</f>
        <v>DLC_IMPERIAL_CITY</v>
      </c>
      <c r="J58" s="17" t="str">
        <f>VLOOKUP(H58,'LibSets constants'!$A$4:$C$1000,3,FALSE)</f>
        <v>Imperial City</v>
      </c>
    </row>
    <row r="59" spans="1:10" x14ac:dyDescent="0.25">
      <c r="A59" s="2" t="s">
        <v>54</v>
      </c>
      <c r="B59" t="s">
        <v>97</v>
      </c>
      <c r="C59" t="s">
        <v>97</v>
      </c>
      <c r="D59" s="3">
        <f>IF(ISERROR(VLOOKUP(A59,'ESO zone constants'!$D$2:$I$9949,5,FALSE)),"",VLOOKUP(A59,'ESO zone constants'!$D$2:$I$9949,5,FALSE))</f>
        <v>688</v>
      </c>
      <c r="E59" s="3" t="str">
        <f>VLOOKUP(D59,'ESO zone constants'!$A$2:$D$9984,4,FALSE)</f>
        <v>White-Gold Tower</v>
      </c>
      <c r="F59" s="3">
        <f>VLOOKUP(D59,'ESO zone constants'!$A$2:$C$9949,3,FALSE)</f>
        <v>584</v>
      </c>
      <c r="G59" s="3" t="str">
        <f>VLOOKUP(F59,'ESO zone constants'!$A$2:$D$9984,4,FALSE)</f>
        <v>Imperial City</v>
      </c>
      <c r="H59" s="4">
        <v>1</v>
      </c>
      <c r="I59" s="17" t="str">
        <f>VLOOKUP(H59,'LibSets constants'!$A$4:$B$1000,2,FALSE)</f>
        <v>DLC_IMPERIAL_CITY</v>
      </c>
      <c r="J59" s="17" t="str">
        <f>VLOOKUP(H59,'LibSets constants'!$A$4:$C$1000,3,FALSE)</f>
        <v>Imperial City</v>
      </c>
    </row>
    <row r="60" spans="1:10" x14ac:dyDescent="0.25">
      <c r="A60" s="2" t="s">
        <v>54</v>
      </c>
      <c r="B60" s="9" t="s">
        <v>98</v>
      </c>
      <c r="C60" t="s">
        <v>97</v>
      </c>
      <c r="D60" s="3">
        <f>IF(ISERROR(VLOOKUP(A60,'ESO zone constants'!$D$2:$I$9949,5,FALSE)),"",VLOOKUP(A60,'ESO zone constants'!$D$2:$I$9949,5,FALSE))</f>
        <v>688</v>
      </c>
      <c r="E60" s="3" t="str">
        <f>VLOOKUP(D60,'ESO zone constants'!$A$2:$D$9984,4,FALSE)</f>
        <v>White-Gold Tower</v>
      </c>
      <c r="F60" s="3">
        <f>VLOOKUP(D60,'ESO zone constants'!$A$2:$C$9949,3,FALSE)</f>
        <v>584</v>
      </c>
      <c r="G60" s="3" t="str">
        <f>VLOOKUP(F60,'ESO zone constants'!$A$2:$D$9984,4,FALSE)</f>
        <v>Imperial City</v>
      </c>
      <c r="H60" s="4">
        <v>1</v>
      </c>
      <c r="I60" s="17" t="str">
        <f>VLOOKUP(H60,'LibSets constants'!$A$4:$B$1000,2,FALSE)</f>
        <v>DLC_IMPERIAL_CITY</v>
      </c>
      <c r="J60" s="17" t="str">
        <f>VLOOKUP(H60,'LibSets constants'!$A$4:$C$1000,3,FALSE)</f>
        <v>Imperial City</v>
      </c>
    </row>
    <row r="61" spans="1:10" x14ac:dyDescent="0.25">
      <c r="A61" s="2" t="s">
        <v>483</v>
      </c>
      <c r="B61" s="9" t="s">
        <v>97</v>
      </c>
      <c r="C61" t="s">
        <v>98</v>
      </c>
      <c r="D61" s="3">
        <f>IF(ISERROR(VLOOKUP(A61,'ESO zone constants'!$D$2:$I$9949,5,FALSE)),"",VLOOKUP(A61,'ESO zone constants'!$D$2:$I$9949,5,FALSE))</f>
        <v>725</v>
      </c>
      <c r="E61" s="3" t="str">
        <f>VLOOKUP(D61,'ESO zone constants'!$A$2:$D$9984,4,FALSE)</f>
        <v>Maw of Lorkhaj</v>
      </c>
      <c r="F61" s="3">
        <f>VLOOKUP(D61,'ESO zone constants'!$A$2:$C$9949,3,FALSE)</f>
        <v>816</v>
      </c>
      <c r="G61" s="3" t="str">
        <f>VLOOKUP(F61,'ESO zone constants'!$A$2:$D$9984,4,FALSE)</f>
        <v>Hew's Bane</v>
      </c>
      <c r="H61" s="4">
        <v>3</v>
      </c>
      <c r="I61" s="17" t="str">
        <f>VLOOKUP(H61,'LibSets constants'!$A$4:$B$1000,2,FALSE)</f>
        <v>DLC_THIEVES_GUILD</v>
      </c>
      <c r="J61" s="17" t="str">
        <f>VLOOKUP(H61,'LibSets constants'!$A$4:$C$1000,3,FALSE)</f>
        <v>Thieves Guild</v>
      </c>
    </row>
    <row r="62" spans="1:10" x14ac:dyDescent="0.25">
      <c r="A62" s="2" t="s">
        <v>483</v>
      </c>
      <c r="B62" s="9" t="s">
        <v>98</v>
      </c>
      <c r="C62" t="s">
        <v>98</v>
      </c>
      <c r="D62" s="3">
        <f>IF(ISERROR(VLOOKUP(A62,'ESO zone constants'!$D$2:$I$9949,5,FALSE)),"",VLOOKUP(A62,'ESO zone constants'!$D$2:$I$9949,5,FALSE))</f>
        <v>725</v>
      </c>
      <c r="E62" s="3" t="str">
        <f>VLOOKUP(D62,'ESO zone constants'!$A$2:$D$9984,4,FALSE)</f>
        <v>Maw of Lorkhaj</v>
      </c>
      <c r="F62" s="3">
        <f>VLOOKUP(D62,'ESO zone constants'!$A$2:$C$9949,3,FALSE)</f>
        <v>816</v>
      </c>
      <c r="G62" s="3" t="str">
        <f>VLOOKUP(F62,'ESO zone constants'!$A$2:$D$9984,4,FALSE)</f>
        <v>Hew's Bane</v>
      </c>
      <c r="H62" s="4">
        <v>3</v>
      </c>
      <c r="I62" s="17" t="str">
        <f>VLOOKUP(H62,'LibSets constants'!$A$4:$B$1000,2,FALSE)</f>
        <v>DLC_THIEVES_GUILD</v>
      </c>
      <c r="J62" s="17" t="str">
        <f>VLOOKUP(H62,'LibSets constants'!$A$4:$C$1000,3,FALSE)</f>
        <v>Thieves Guild</v>
      </c>
    </row>
    <row r="63" spans="1:10" x14ac:dyDescent="0.25">
      <c r="A63" s="2" t="s">
        <v>72</v>
      </c>
      <c r="B63" t="s">
        <v>97</v>
      </c>
      <c r="C63" t="s">
        <v>97</v>
      </c>
      <c r="D63" s="3">
        <f>IF(ISERROR(VLOOKUP(A63,'ESO zone constants'!$D$2:$I$9949,5,FALSE)),"",VLOOKUP(A63,'ESO zone constants'!$D$2:$I$9949,5,FALSE))</f>
        <v>848</v>
      </c>
      <c r="E63" s="3" t="str">
        <f>VLOOKUP(D63,'ESO zone constants'!$A$2:$D$9984,4,FALSE)</f>
        <v>Cradle of Shadows</v>
      </c>
      <c r="F63" s="3">
        <f>VLOOKUP(D63,'ESO zone constants'!$A$2:$C$9949,3,FALSE)</f>
        <v>117</v>
      </c>
      <c r="G63" s="3" t="str">
        <f>VLOOKUP(F63,'ESO zone constants'!$A$2:$D$9984,4,FALSE)</f>
        <v>Shadowfen</v>
      </c>
      <c r="H63" s="4">
        <v>5</v>
      </c>
      <c r="I63" s="17" t="str">
        <f>VLOOKUP(H63,'LibSets constants'!$A$4:$B$1000,2,FALSE)</f>
        <v>DLC_SHADOWS_OF_THE_HIST</v>
      </c>
      <c r="J63" s="17" t="str">
        <f>VLOOKUP(H63,'LibSets constants'!$A$4:$C$1000,3,FALSE)</f>
        <v>Shadows of the Hist</v>
      </c>
    </row>
    <row r="64" spans="1:10" x14ac:dyDescent="0.25">
      <c r="A64" s="2" t="s">
        <v>72</v>
      </c>
      <c r="B64" s="9" t="s">
        <v>98</v>
      </c>
      <c r="C64" t="s">
        <v>97</v>
      </c>
      <c r="D64" s="3">
        <f>IF(ISERROR(VLOOKUP(A64,'ESO zone constants'!$D$2:$I$9949,5,FALSE)),"",VLOOKUP(A64,'ESO zone constants'!$D$2:$I$9949,5,FALSE))</f>
        <v>848</v>
      </c>
      <c r="E64" s="3" t="str">
        <f>VLOOKUP(D64,'ESO zone constants'!$A$2:$D$9984,4,FALSE)</f>
        <v>Cradle of Shadows</v>
      </c>
      <c r="F64" s="3">
        <f>VLOOKUP(D64,'ESO zone constants'!$A$2:$C$9949,3,FALSE)</f>
        <v>117</v>
      </c>
      <c r="G64" s="3" t="str">
        <f>VLOOKUP(F64,'ESO zone constants'!$A$2:$D$9984,4,FALSE)</f>
        <v>Shadowfen</v>
      </c>
      <c r="H64" s="4">
        <v>5</v>
      </c>
      <c r="I64" s="17" t="str">
        <f>VLOOKUP(H64,'LibSets constants'!$A$4:$B$1000,2,FALSE)</f>
        <v>DLC_SHADOWS_OF_THE_HIST</v>
      </c>
      <c r="J64" s="17" t="str">
        <f>VLOOKUP(H64,'LibSets constants'!$A$4:$C$1000,3,FALSE)</f>
        <v>Shadows of the Hist</v>
      </c>
    </row>
    <row r="65" spans="1:10" x14ac:dyDescent="0.25">
      <c r="A65" s="2" t="s">
        <v>53</v>
      </c>
      <c r="B65" t="s">
        <v>97</v>
      </c>
      <c r="C65" t="s">
        <v>97</v>
      </c>
      <c r="D65" s="3">
        <f>IF(ISERROR(VLOOKUP(A65,'ESO zone constants'!$D$2:$I$9949,5,FALSE)),"",VLOOKUP(A65,'ESO zone constants'!$D$2:$I$9949,5,FALSE))</f>
        <v>843</v>
      </c>
      <c r="E65" s="3" t="str">
        <f>VLOOKUP(D65,'ESO zone constants'!$A$2:$D$9984,4,FALSE)</f>
        <v>Ruins of Mazzatun</v>
      </c>
      <c r="F65" s="3">
        <f>VLOOKUP(D65,'ESO zone constants'!$A$2:$C$9949,3,FALSE)</f>
        <v>117</v>
      </c>
      <c r="G65" s="3" t="str">
        <f>VLOOKUP(F65,'ESO zone constants'!$A$2:$D$9984,4,FALSE)</f>
        <v>Shadowfen</v>
      </c>
      <c r="H65" s="4">
        <v>5</v>
      </c>
      <c r="I65" s="17" t="str">
        <f>VLOOKUP(H65,'LibSets constants'!$A$4:$B$1000,2,FALSE)</f>
        <v>DLC_SHADOWS_OF_THE_HIST</v>
      </c>
      <c r="J65" s="17" t="str">
        <f>VLOOKUP(H65,'LibSets constants'!$A$4:$C$1000,3,FALSE)</f>
        <v>Shadows of the Hist</v>
      </c>
    </row>
    <row r="66" spans="1:10" x14ac:dyDescent="0.25">
      <c r="A66" s="2" t="s">
        <v>53</v>
      </c>
      <c r="B66" s="9" t="s">
        <v>98</v>
      </c>
      <c r="C66" t="s">
        <v>97</v>
      </c>
      <c r="D66" s="3">
        <f>IF(ISERROR(VLOOKUP(A66,'ESO zone constants'!$D$2:$I$9949,5,FALSE)),"",VLOOKUP(A66,'ESO zone constants'!$D$2:$I$9949,5,FALSE))</f>
        <v>843</v>
      </c>
      <c r="E66" s="3" t="str">
        <f>VLOOKUP(D66,'ESO zone constants'!$A$2:$D$9984,4,FALSE)</f>
        <v>Ruins of Mazzatun</v>
      </c>
      <c r="F66" s="3">
        <f>VLOOKUP(D66,'ESO zone constants'!$A$2:$C$9949,3,FALSE)</f>
        <v>117</v>
      </c>
      <c r="G66" s="3" t="str">
        <f>VLOOKUP(F66,'ESO zone constants'!$A$2:$D$9984,4,FALSE)</f>
        <v>Shadowfen</v>
      </c>
      <c r="H66" s="4">
        <v>5</v>
      </c>
      <c r="I66" s="17" t="str">
        <f>VLOOKUP(H66,'LibSets constants'!$A$4:$B$1000,2,FALSE)</f>
        <v>DLC_SHADOWS_OF_THE_HIST</v>
      </c>
      <c r="J66" s="17" t="str">
        <f>VLOOKUP(H66,'LibSets constants'!$A$4:$C$1000,3,FALSE)</f>
        <v>Shadows of the Hist</v>
      </c>
    </row>
    <row r="67" spans="1:10" x14ac:dyDescent="0.25">
      <c r="A67" s="2" t="s">
        <v>45</v>
      </c>
      <c r="B67" t="s">
        <v>97</v>
      </c>
      <c r="C67" t="s">
        <v>97</v>
      </c>
      <c r="D67" s="3">
        <f>IF(ISERROR(VLOOKUP(A67,'ESO zone constants'!$D$2:$I$9949,5,FALSE)),"",VLOOKUP(A67,'ESO zone constants'!$D$2:$I$9949,5,FALSE))</f>
        <v>973</v>
      </c>
      <c r="E67" s="3" t="str">
        <f>VLOOKUP(D67,'ESO zone constants'!$A$2:$D$9984,4,FALSE)</f>
        <v>Bloodroot Forge</v>
      </c>
      <c r="F67" s="3">
        <f>VLOOKUP(D67,'ESO zone constants'!$A$2:$C$9949,3,FALSE)</f>
        <v>888</v>
      </c>
      <c r="G67" s="3" t="str">
        <f>VLOOKUP(F67,'ESO zone constants'!$A$2:$D$9984,4,FALSE)</f>
        <v>Craglorn</v>
      </c>
      <c r="H67" s="4">
        <v>7</v>
      </c>
      <c r="I67" s="17" t="str">
        <f>VLOOKUP(H67,'LibSets constants'!$A$4:$B$1000,2,FALSE)</f>
        <v>DLC_HORNS_OF_THE_REACH</v>
      </c>
      <c r="J67" s="17" t="str">
        <f>VLOOKUP(H67,'LibSets constants'!$A$4:$C$1000,3,FALSE)</f>
        <v>Horns of the Reach</v>
      </c>
    </row>
    <row r="68" spans="1:10" x14ac:dyDescent="0.25">
      <c r="A68" s="2" t="s">
        <v>45</v>
      </c>
      <c r="B68" s="9" t="s">
        <v>98</v>
      </c>
      <c r="C68" t="s">
        <v>97</v>
      </c>
      <c r="D68" s="3">
        <f>IF(ISERROR(VLOOKUP(A68,'ESO zone constants'!$D$2:$I$9949,5,FALSE)),"",VLOOKUP(A68,'ESO zone constants'!$D$2:$I$9949,5,FALSE))</f>
        <v>973</v>
      </c>
      <c r="E68" s="3" t="str">
        <f>VLOOKUP(D68,'ESO zone constants'!$A$2:$D$9984,4,FALSE)</f>
        <v>Bloodroot Forge</v>
      </c>
      <c r="F68" s="3">
        <f>VLOOKUP(D68,'ESO zone constants'!$A$2:$C$9949,3,FALSE)</f>
        <v>888</v>
      </c>
      <c r="G68" s="3" t="str">
        <f>VLOOKUP(F68,'ESO zone constants'!$A$2:$D$9984,4,FALSE)</f>
        <v>Craglorn</v>
      </c>
      <c r="H68" s="4">
        <v>7</v>
      </c>
      <c r="I68" s="17" t="str">
        <f>VLOOKUP(H68,'LibSets constants'!$A$4:$B$1000,2,FALSE)</f>
        <v>DLC_HORNS_OF_THE_REACH</v>
      </c>
      <c r="J68" s="17" t="str">
        <f>VLOOKUP(H68,'LibSets constants'!$A$4:$C$1000,3,FALSE)</f>
        <v>Horns of the Reach</v>
      </c>
    </row>
    <row r="69" spans="1:10" x14ac:dyDescent="0.25">
      <c r="A69" s="2" t="s">
        <v>44</v>
      </c>
      <c r="B69" t="s">
        <v>97</v>
      </c>
      <c r="C69" t="s">
        <v>97</v>
      </c>
      <c r="D69" s="3">
        <f>IF(ISERROR(VLOOKUP(A69,'ESO zone constants'!$D$2:$I$9949,5,FALSE)),"",VLOOKUP(A69,'ESO zone constants'!$D$2:$I$9949,5,FALSE))</f>
        <v>974</v>
      </c>
      <c r="E69" s="3" t="str">
        <f>VLOOKUP(D69,'ESO zone constants'!$A$2:$D$9984,4,FALSE)</f>
        <v>Falkreath Hold</v>
      </c>
      <c r="F69" s="3">
        <f>VLOOKUP(D69,'ESO zone constants'!$A$2:$C$9949,3,FALSE)</f>
        <v>888</v>
      </c>
      <c r="G69" s="3" t="str">
        <f>VLOOKUP(F69,'ESO zone constants'!$A$2:$D$9984,4,FALSE)</f>
        <v>Craglorn</v>
      </c>
      <c r="H69" s="4">
        <v>7</v>
      </c>
      <c r="I69" s="17" t="str">
        <f>VLOOKUP(H69,'LibSets constants'!$A$4:$B$1000,2,FALSE)</f>
        <v>DLC_HORNS_OF_THE_REACH</v>
      </c>
      <c r="J69" s="17" t="str">
        <f>VLOOKUP(H69,'LibSets constants'!$A$4:$C$1000,3,FALSE)</f>
        <v>Horns of the Reach</v>
      </c>
    </row>
    <row r="70" spans="1:10" x14ac:dyDescent="0.25">
      <c r="A70" s="2" t="s">
        <v>44</v>
      </c>
      <c r="B70" s="9" t="s">
        <v>98</v>
      </c>
      <c r="C70" t="s">
        <v>97</v>
      </c>
      <c r="D70" s="3">
        <f>IF(ISERROR(VLOOKUP(A70,'ESO zone constants'!$D$2:$I$9949,5,FALSE)),"",VLOOKUP(A70,'ESO zone constants'!$D$2:$I$9949,5,FALSE))</f>
        <v>974</v>
      </c>
      <c r="E70" s="3" t="str">
        <f>VLOOKUP(D70,'ESO zone constants'!$A$2:$D$9984,4,FALSE)</f>
        <v>Falkreath Hold</v>
      </c>
      <c r="F70" s="3">
        <f>VLOOKUP(D70,'ESO zone constants'!$A$2:$C$9949,3,FALSE)</f>
        <v>888</v>
      </c>
      <c r="G70" s="3" t="str">
        <f>VLOOKUP(F70,'ESO zone constants'!$A$2:$D$9984,4,FALSE)</f>
        <v>Craglorn</v>
      </c>
      <c r="H70" s="4">
        <v>7</v>
      </c>
      <c r="I70" s="17" t="str">
        <f>VLOOKUP(H70,'LibSets constants'!$A$4:$B$1000,2,FALSE)</f>
        <v>DLC_HORNS_OF_THE_REACH</v>
      </c>
      <c r="J70" s="17" t="str">
        <f>VLOOKUP(H70,'LibSets constants'!$A$4:$C$1000,3,FALSE)</f>
        <v>Horns of the Reach</v>
      </c>
    </row>
    <row r="71" spans="1:10" x14ac:dyDescent="0.25">
      <c r="A71" s="2" t="s">
        <v>667</v>
      </c>
      <c r="B71" s="9" t="s">
        <v>97</v>
      </c>
      <c r="C71" t="s">
        <v>98</v>
      </c>
      <c r="D71" s="3">
        <f>IF(ISERROR(VLOOKUP(A71,'ESO zone constants'!$D$2:$I$9949,5,FALSE)),"",VLOOKUP(A71,'ESO zone constants'!$D$2:$I$9949,5,FALSE))</f>
        <v>1000</v>
      </c>
      <c r="E71" s="3" t="str">
        <f>VLOOKUP(D71,'ESO zone constants'!$A$2:$D$9984,4,FALSE)</f>
        <v>Asylum Sanctorium</v>
      </c>
      <c r="F71" s="3">
        <f>VLOOKUP(D71,'ESO zone constants'!$A$2:$C$9949,3,FALSE)</f>
        <v>980</v>
      </c>
      <c r="G71" s="3" t="str">
        <f>VLOOKUP(F71,'ESO zone constants'!$A$2:$D$9984,4,FALSE)</f>
        <v>Clockwork City</v>
      </c>
      <c r="H71" s="4">
        <v>8</v>
      </c>
      <c r="I71" s="17" t="str">
        <f>VLOOKUP(H71,'LibSets constants'!$A$4:$B$1000,2,FALSE)</f>
        <v>DLC_CLOCKWORK_CITY</v>
      </c>
      <c r="J71" s="17" t="str">
        <f>VLOOKUP(H71,'LibSets constants'!$A$4:$C$1000,3,FALSE)</f>
        <v>Clockwork City</v>
      </c>
    </row>
    <row r="72" spans="1:10" x14ac:dyDescent="0.25">
      <c r="A72" s="2" t="s">
        <v>667</v>
      </c>
      <c r="B72" s="9" t="s">
        <v>98</v>
      </c>
      <c r="C72" t="s">
        <v>98</v>
      </c>
      <c r="D72" s="3">
        <f>IF(ISERROR(VLOOKUP(A72,'ESO zone constants'!$D$2:$I$9949,5,FALSE)),"",VLOOKUP(A72,'ESO zone constants'!$D$2:$I$9949,5,FALSE))</f>
        <v>1000</v>
      </c>
      <c r="E72" s="3" t="str">
        <f>VLOOKUP(D72,'ESO zone constants'!$A$2:$D$9984,4,FALSE)</f>
        <v>Asylum Sanctorium</v>
      </c>
      <c r="F72" s="3">
        <f>VLOOKUP(D72,'ESO zone constants'!$A$2:$C$9949,3,FALSE)</f>
        <v>980</v>
      </c>
      <c r="G72" s="3" t="str">
        <f>VLOOKUP(F72,'ESO zone constants'!$A$2:$D$9984,4,FALSE)</f>
        <v>Clockwork City</v>
      </c>
      <c r="H72" s="4">
        <v>8</v>
      </c>
      <c r="I72" s="17" t="str">
        <f>VLOOKUP(H72,'LibSets constants'!$A$4:$B$1000,2,FALSE)</f>
        <v>DLC_CLOCKWORK_CITY</v>
      </c>
      <c r="J72" s="17" t="str">
        <f>VLOOKUP(H72,'LibSets constants'!$A$4:$C$1000,3,FALSE)</f>
        <v>Clockwork City</v>
      </c>
    </row>
    <row r="73" spans="1:10" x14ac:dyDescent="0.25">
      <c r="A73" s="2" t="s">
        <v>647</v>
      </c>
      <c r="B73" s="9" t="s">
        <v>97</v>
      </c>
      <c r="C73" t="s">
        <v>98</v>
      </c>
      <c r="D73" s="3">
        <f>IF(ISERROR(VLOOKUP(A73,'ESO zone constants'!$D$2:$I$9949,5,FALSE)),"",VLOOKUP(A73,'ESO zone constants'!$D$2:$I$9949,5,FALSE))</f>
        <v>975</v>
      </c>
      <c r="E73" s="3" t="str">
        <f>VLOOKUP(D73,'ESO zone constants'!$A$2:$D$9984,4,FALSE)</f>
        <v>Halls of Fabrication</v>
      </c>
      <c r="F73" s="3">
        <f>VLOOKUP(D73,'ESO zone constants'!$A$2:$C$9949,3,FALSE)</f>
        <v>849</v>
      </c>
      <c r="G73" s="3" t="str">
        <f>VLOOKUP(F73,'ESO zone constants'!$A$2:$D$9984,4,FALSE)</f>
        <v>Vvardenfell</v>
      </c>
      <c r="H73" s="4">
        <v>8</v>
      </c>
      <c r="I73" s="17" t="str">
        <f>VLOOKUP(H73,'LibSets constants'!$A$4:$B$1000,2,FALSE)</f>
        <v>DLC_CLOCKWORK_CITY</v>
      </c>
      <c r="J73" s="17" t="str">
        <f>VLOOKUP(H73,'LibSets constants'!$A$4:$C$1000,3,FALSE)</f>
        <v>Clockwork City</v>
      </c>
    </row>
    <row r="74" spans="1:10" x14ac:dyDescent="0.25">
      <c r="A74" s="2" t="s">
        <v>647</v>
      </c>
      <c r="B74" s="9" t="s">
        <v>98</v>
      </c>
      <c r="C74" t="s">
        <v>98</v>
      </c>
      <c r="D74" s="3">
        <f>IF(ISERROR(VLOOKUP(A74,'ESO zone constants'!$D$2:$I$9949,5,FALSE)),"",VLOOKUP(A74,'ESO zone constants'!$D$2:$I$9949,5,FALSE))</f>
        <v>975</v>
      </c>
      <c r="E74" s="3" t="str">
        <f>VLOOKUP(D74,'ESO zone constants'!$A$2:$D$9984,4,FALSE)</f>
        <v>Halls of Fabrication</v>
      </c>
      <c r="F74" s="3">
        <f>VLOOKUP(D74,'ESO zone constants'!$A$2:$C$9949,3,FALSE)</f>
        <v>849</v>
      </c>
      <c r="G74" s="3" t="str">
        <f>VLOOKUP(F74,'ESO zone constants'!$A$2:$D$9984,4,FALSE)</f>
        <v>Vvardenfell</v>
      </c>
      <c r="H74" s="4">
        <v>8</v>
      </c>
      <c r="I74" s="17" t="str">
        <f>VLOOKUP(H74,'LibSets constants'!$A$4:$B$1000,2,FALSE)</f>
        <v>DLC_CLOCKWORK_CITY</v>
      </c>
      <c r="J74" s="17" t="str">
        <f>VLOOKUP(H74,'LibSets constants'!$A$4:$C$1000,3,FALSE)</f>
        <v>Clockwork City</v>
      </c>
    </row>
    <row r="75" spans="1:10" x14ac:dyDescent="0.25">
      <c r="A75" s="2" t="s">
        <v>69</v>
      </c>
      <c r="B75" t="s">
        <v>97</v>
      </c>
      <c r="C75" t="s">
        <v>97</v>
      </c>
      <c r="D75" s="3">
        <f>IF(ISERROR(VLOOKUP(A75,'ESO zone constants'!$D$2:$I$9949,5,FALSE)),"",VLOOKUP(A75,'ESO zone constants'!$D$2:$I$9949,5,FALSE))</f>
        <v>1009</v>
      </c>
      <c r="E75" s="3" t="str">
        <f>VLOOKUP(D75,'ESO zone constants'!$A$2:$D$9984,4,FALSE)</f>
        <v>Fang Lair</v>
      </c>
      <c r="F75" s="3">
        <f>VLOOKUP(D75,'ESO zone constants'!$A$2:$C$9949,3,FALSE)</f>
        <v>92</v>
      </c>
      <c r="G75" s="3" t="str">
        <f>VLOOKUP(F75,'ESO zone constants'!$A$2:$D$9984,4,FALSE)</f>
        <v>Bangkorai</v>
      </c>
      <c r="H75" s="4">
        <v>9</v>
      </c>
      <c r="I75" s="17" t="str">
        <f>VLOOKUP(H75,'LibSets constants'!$A$4:$B$1000,2,FALSE)</f>
        <v>DLC_DRAGON_BONES</v>
      </c>
      <c r="J75" s="17" t="str">
        <f>VLOOKUP(H75,'LibSets constants'!$A$4:$C$1000,3,FALSE)</f>
        <v>Dragon Bones</v>
      </c>
    </row>
    <row r="76" spans="1:10" x14ac:dyDescent="0.25">
      <c r="A76" s="2" t="s">
        <v>69</v>
      </c>
      <c r="B76" s="9" t="s">
        <v>98</v>
      </c>
      <c r="C76" t="s">
        <v>97</v>
      </c>
      <c r="D76" s="3">
        <f>IF(ISERROR(VLOOKUP(A76,'ESO zone constants'!$D$2:$I$9949,5,FALSE)),"",VLOOKUP(A76,'ESO zone constants'!$D$2:$I$9949,5,FALSE))</f>
        <v>1009</v>
      </c>
      <c r="E76" s="3" t="str">
        <f>VLOOKUP(D76,'ESO zone constants'!$A$2:$D$9984,4,FALSE)</f>
        <v>Fang Lair</v>
      </c>
      <c r="F76" s="3">
        <f>VLOOKUP(D76,'ESO zone constants'!$A$2:$C$9949,3,FALSE)</f>
        <v>92</v>
      </c>
      <c r="G76" s="3" t="str">
        <f>VLOOKUP(F76,'ESO zone constants'!$A$2:$D$9984,4,FALSE)</f>
        <v>Bangkorai</v>
      </c>
      <c r="H76" s="4">
        <v>9</v>
      </c>
      <c r="I76" s="17" t="str">
        <f>VLOOKUP(H76,'LibSets constants'!$A$4:$B$1000,2,FALSE)</f>
        <v>DLC_DRAGON_BONES</v>
      </c>
      <c r="J76" s="17" t="str">
        <f>VLOOKUP(H76,'LibSets constants'!$A$4:$C$1000,3,FALSE)</f>
        <v>Dragon Bones</v>
      </c>
    </row>
    <row r="77" spans="1:10" x14ac:dyDescent="0.25">
      <c r="A77" s="2" t="s">
        <v>74</v>
      </c>
      <c r="B77" t="s">
        <v>97</v>
      </c>
      <c r="C77" t="s">
        <v>97</v>
      </c>
      <c r="D77" s="3">
        <f>IF(ISERROR(VLOOKUP(A77,'ESO zone constants'!$D$2:$I$9949,5,FALSE)),"",VLOOKUP(A77,'ESO zone constants'!$D$2:$I$9949,5,FALSE))</f>
        <v>1010</v>
      </c>
      <c r="E77" s="3" t="str">
        <f>VLOOKUP(D77,'ESO zone constants'!$A$2:$D$9984,4,FALSE)</f>
        <v>Scalecaller Peak</v>
      </c>
      <c r="F77" s="3">
        <f>VLOOKUP(D77,'ESO zone constants'!$A$2:$C$9949,3,FALSE)</f>
        <v>19</v>
      </c>
      <c r="G77" s="3" t="str">
        <f>VLOOKUP(F77,'ESO zone constants'!$A$2:$D$9984,4,FALSE)</f>
        <v>Stormhaven</v>
      </c>
      <c r="H77" s="4">
        <v>9</v>
      </c>
      <c r="I77" s="17" t="str">
        <f>VLOOKUP(H77,'LibSets constants'!$A$4:$B$1000,2,FALSE)</f>
        <v>DLC_DRAGON_BONES</v>
      </c>
      <c r="J77" s="17" t="str">
        <f>VLOOKUP(H77,'LibSets constants'!$A$4:$C$1000,3,FALSE)</f>
        <v>Dragon Bones</v>
      </c>
    </row>
    <row r="78" spans="1:10" x14ac:dyDescent="0.25">
      <c r="A78" s="2" t="s">
        <v>74</v>
      </c>
      <c r="B78" s="9" t="s">
        <v>98</v>
      </c>
      <c r="C78" t="s">
        <v>97</v>
      </c>
      <c r="D78" s="3">
        <f>IF(ISERROR(VLOOKUP(A78,'ESO zone constants'!$D$2:$I$9949,5,FALSE)),"",VLOOKUP(A78,'ESO zone constants'!$D$2:$I$9949,5,FALSE))</f>
        <v>1010</v>
      </c>
      <c r="E78" s="3" t="str">
        <f>VLOOKUP(D78,'ESO zone constants'!$A$2:$D$9984,4,FALSE)</f>
        <v>Scalecaller Peak</v>
      </c>
      <c r="F78" s="3">
        <f>VLOOKUP(D78,'ESO zone constants'!$A$2:$C$9949,3,FALSE)</f>
        <v>19</v>
      </c>
      <c r="G78" s="3" t="str">
        <f>VLOOKUP(F78,'ESO zone constants'!$A$2:$D$9984,4,FALSE)</f>
        <v>Stormhaven</v>
      </c>
      <c r="H78" s="4">
        <v>9</v>
      </c>
      <c r="I78" s="17" t="str">
        <f>VLOOKUP(H78,'LibSets constants'!$A$4:$B$1000,2,FALSE)</f>
        <v>DLC_DRAGON_BONES</v>
      </c>
      <c r="J78" s="17" t="str">
        <f>VLOOKUP(H78,'LibSets constants'!$A$4:$C$1000,3,FALSE)</f>
        <v>Dragon Bones</v>
      </c>
    </row>
    <row r="79" spans="1:10" x14ac:dyDescent="0.25">
      <c r="A79" s="2" t="s">
        <v>707</v>
      </c>
      <c r="B79" s="9" t="s">
        <v>97</v>
      </c>
      <c r="C79" t="s">
        <v>98</v>
      </c>
      <c r="D79" s="3">
        <f>IF(ISERROR(VLOOKUP(A79,'ESO zone constants'!$D$2:$I$9949,5,FALSE)),"",VLOOKUP(A79,'ESO zone constants'!$D$2:$I$9949,5,FALSE))</f>
        <v>1051</v>
      </c>
      <c r="E79" s="3" t="str">
        <f>VLOOKUP(D79,'ESO zone constants'!$A$2:$D$9984,4,FALSE)</f>
        <v>Cloudrest</v>
      </c>
      <c r="F79" s="3">
        <f>VLOOKUP(D79,'ESO zone constants'!$A$2:$C$9949,3,FALSE)</f>
        <v>1011</v>
      </c>
      <c r="G79" s="3" t="str">
        <f>VLOOKUP(F79,'ESO zone constants'!$A$2:$D$9984,4,FALSE)</f>
        <v>Summerset</v>
      </c>
      <c r="H79" s="4">
        <v>10</v>
      </c>
      <c r="I79" s="17" t="str">
        <f>VLOOKUP(H79,'LibSets constants'!$A$4:$B$1000,2,FALSE)</f>
        <v>DLC_SUMMERSET</v>
      </c>
      <c r="J79" s="17" t="str">
        <f>VLOOKUP(H79,'LibSets constants'!$A$4:$C$1000,3,FALSE)</f>
        <v>Summerset</v>
      </c>
    </row>
    <row r="80" spans="1:10" x14ac:dyDescent="0.25">
      <c r="A80" s="2" t="s">
        <v>707</v>
      </c>
      <c r="B80" s="9" t="s">
        <v>98</v>
      </c>
      <c r="C80" t="s">
        <v>98</v>
      </c>
      <c r="D80" s="3">
        <f>IF(ISERROR(VLOOKUP(A80,'ESO zone constants'!$D$2:$I$9949,5,FALSE)),"",VLOOKUP(A80,'ESO zone constants'!$D$2:$I$9949,5,FALSE))</f>
        <v>1051</v>
      </c>
      <c r="E80" s="3" t="str">
        <f>VLOOKUP(D80,'ESO zone constants'!$A$2:$D$9984,4,FALSE)</f>
        <v>Cloudrest</v>
      </c>
      <c r="F80" s="3">
        <f>VLOOKUP(D80,'ESO zone constants'!$A$2:$C$9949,3,FALSE)</f>
        <v>1011</v>
      </c>
      <c r="G80" s="3" t="str">
        <f>VLOOKUP(F80,'ESO zone constants'!$A$2:$D$9984,4,FALSE)</f>
        <v>Summerset</v>
      </c>
      <c r="H80" s="4">
        <v>10</v>
      </c>
      <c r="I80" s="17" t="str">
        <f>VLOOKUP(H80,'LibSets constants'!$A$4:$B$1000,2,FALSE)</f>
        <v>DLC_SUMMERSET</v>
      </c>
      <c r="J80" s="17" t="str">
        <f>VLOOKUP(H80,'LibSets constants'!$A$4:$C$1000,3,FALSE)</f>
        <v>Summerset</v>
      </c>
    </row>
    <row r="81" spans="1:10" x14ac:dyDescent="0.25">
      <c r="A81" s="2" t="s">
        <v>41</v>
      </c>
      <c r="B81" t="s">
        <v>97</v>
      </c>
      <c r="C81" t="s">
        <v>97</v>
      </c>
      <c r="D81" s="3">
        <f>IF(ISERROR(VLOOKUP(A81,'ESO zone constants'!$D$2:$I$9949,5,FALSE)),"",VLOOKUP(A81,'ESO zone constants'!$D$2:$I$9949,5,FALSE))</f>
        <v>1055</v>
      </c>
      <c r="E81" s="3" t="str">
        <f>VLOOKUP(D81,'ESO zone constants'!$A$2:$D$9984,4,FALSE)</f>
        <v>March of Sacrifices</v>
      </c>
      <c r="F81" s="3">
        <f>VLOOKUP(D81,'ESO zone constants'!$A$2:$C$9949,3,FALSE)</f>
        <v>108</v>
      </c>
      <c r="G81" s="3" t="str">
        <f>VLOOKUP(F81,'ESO zone constants'!$A$2:$D$9984,4,FALSE)</f>
        <v>Greenshade</v>
      </c>
      <c r="H81" s="4">
        <v>11</v>
      </c>
      <c r="I81" s="17" t="str">
        <f>VLOOKUP(H81,'LibSets constants'!$A$4:$B$1000,2,FALSE)</f>
        <v>DLC_WOLFHUNTER</v>
      </c>
      <c r="J81" s="17" t="str">
        <f>VLOOKUP(H81,'LibSets constants'!$A$4:$C$1000,3,FALSE)</f>
        <v>Wolfhunter</v>
      </c>
    </row>
    <row r="82" spans="1:10" x14ac:dyDescent="0.25">
      <c r="A82" s="2" t="s">
        <v>41</v>
      </c>
      <c r="B82" s="9" t="s">
        <v>98</v>
      </c>
      <c r="C82" t="s">
        <v>97</v>
      </c>
      <c r="D82" s="3">
        <f>IF(ISERROR(VLOOKUP(A82,'ESO zone constants'!$D$2:$I$9949,5,FALSE)),"",VLOOKUP(A82,'ESO zone constants'!$D$2:$I$9949,5,FALSE))</f>
        <v>1055</v>
      </c>
      <c r="E82" s="3" t="str">
        <f>VLOOKUP(D82,'ESO zone constants'!$A$2:$D$9984,4,FALSE)</f>
        <v>March of Sacrifices</v>
      </c>
      <c r="F82" s="3">
        <f>VLOOKUP(D82,'ESO zone constants'!$A$2:$C$9949,3,FALSE)</f>
        <v>108</v>
      </c>
      <c r="G82" s="3" t="str">
        <f>VLOOKUP(F82,'ESO zone constants'!$A$2:$D$9984,4,FALSE)</f>
        <v>Greenshade</v>
      </c>
      <c r="H82" s="4">
        <v>11</v>
      </c>
      <c r="I82" s="17" t="str">
        <f>VLOOKUP(H82,'LibSets constants'!$A$4:$B$1000,2,FALSE)</f>
        <v>DLC_WOLFHUNTER</v>
      </c>
      <c r="J82" s="17" t="str">
        <f>VLOOKUP(H82,'LibSets constants'!$A$4:$C$1000,3,FALSE)</f>
        <v>Wolfhunter</v>
      </c>
    </row>
    <row r="83" spans="1:10" x14ac:dyDescent="0.25">
      <c r="A83" s="2" t="s">
        <v>73</v>
      </c>
      <c r="B83" t="s">
        <v>97</v>
      </c>
      <c r="C83" t="s">
        <v>97</v>
      </c>
      <c r="D83" s="3">
        <f>IF(ISERROR(VLOOKUP(A83,'ESO zone constants'!$D$2:$I$9949,5,FALSE)),"",VLOOKUP(A83,'ESO zone constants'!$D$2:$I$9949,5,FALSE))</f>
        <v>1052</v>
      </c>
      <c r="E83" s="3" t="str">
        <f>VLOOKUP(D83,'ESO zone constants'!$A$2:$D$9984,4,FALSE)</f>
        <v>Moon Hunter Keep</v>
      </c>
      <c r="F83" s="3">
        <f>VLOOKUP(D83,'ESO zone constants'!$A$2:$C$9949,3,FALSE)</f>
        <v>382</v>
      </c>
      <c r="G83" s="3" t="str">
        <f>VLOOKUP(F83,'ESO zone constants'!$A$2:$D$9984,4,FALSE)</f>
        <v>Reaper's March</v>
      </c>
      <c r="H83" s="4">
        <v>11</v>
      </c>
      <c r="I83" s="17" t="str">
        <f>VLOOKUP(H83,'LibSets constants'!$A$4:$B$1000,2,FALSE)</f>
        <v>DLC_WOLFHUNTER</v>
      </c>
      <c r="J83" s="17" t="str">
        <f>VLOOKUP(H83,'LibSets constants'!$A$4:$C$1000,3,FALSE)</f>
        <v>Wolfhunter</v>
      </c>
    </row>
    <row r="84" spans="1:10" x14ac:dyDescent="0.25">
      <c r="A84" s="2" t="s">
        <v>73</v>
      </c>
      <c r="B84" s="9" t="s">
        <v>98</v>
      </c>
      <c r="C84" t="s">
        <v>97</v>
      </c>
      <c r="D84" s="3">
        <f>IF(ISERROR(VLOOKUP(A84,'ESO zone constants'!$D$2:$I$9949,5,FALSE)),"",VLOOKUP(A84,'ESO zone constants'!$D$2:$I$9949,5,FALSE))</f>
        <v>1052</v>
      </c>
      <c r="E84" s="3" t="str">
        <f>VLOOKUP(D84,'ESO zone constants'!$A$2:$D$9984,4,FALSE)</f>
        <v>Moon Hunter Keep</v>
      </c>
      <c r="F84" s="3">
        <f>VLOOKUP(D84,'ESO zone constants'!$A$2:$C$9949,3,FALSE)</f>
        <v>382</v>
      </c>
      <c r="G84" s="3" t="str">
        <f>VLOOKUP(F84,'ESO zone constants'!$A$2:$D$9984,4,FALSE)</f>
        <v>Reaper's March</v>
      </c>
      <c r="H84" s="4">
        <v>11</v>
      </c>
      <c r="I84" s="17" t="str">
        <f>VLOOKUP(H84,'LibSets constants'!$A$4:$B$1000,2,FALSE)</f>
        <v>DLC_WOLFHUNTER</v>
      </c>
      <c r="J84" s="17" t="str">
        <f>VLOOKUP(H84,'LibSets constants'!$A$4:$C$1000,3,FALSE)</f>
        <v>Wolfhunter</v>
      </c>
    </row>
    <row r="85" spans="1:10" x14ac:dyDescent="0.25">
      <c r="A85" s="2" t="s">
        <v>67</v>
      </c>
      <c r="B85" t="s">
        <v>97</v>
      </c>
      <c r="C85" t="s">
        <v>97</v>
      </c>
      <c r="D85" s="3">
        <f>IF(ISERROR(VLOOKUP(A85,'ESO zone constants'!$D$2:$I$9949,5,FALSE)),"",VLOOKUP(A85,'ESO zone constants'!$D$2:$I$9949,5,FALSE))</f>
        <v>1081</v>
      </c>
      <c r="E85" s="3" t="str">
        <f>VLOOKUP(D85,'ESO zone constants'!$A$2:$D$9984,4,FALSE)</f>
        <v>Depths of Malatar</v>
      </c>
      <c r="F85" s="3">
        <f>VLOOKUP(D85,'ESO zone constants'!$A$2:$C$9949,3,FALSE)</f>
        <v>823</v>
      </c>
      <c r="G85" s="3" t="str">
        <f>VLOOKUP(F85,'ESO zone constants'!$A$2:$D$9984,4,FALSE)</f>
        <v>Gold Coast</v>
      </c>
      <c r="H85" s="4">
        <v>13</v>
      </c>
      <c r="I85" s="17" t="str">
        <f>VLOOKUP(H85,'LibSets constants'!$A$4:$B$1000,2,FALSE)</f>
        <v>DLC_WRATHSTONE</v>
      </c>
      <c r="J85" s="17" t="str">
        <f>VLOOKUP(H85,'LibSets constants'!$A$4:$C$1000,3,FALSE)</f>
        <v>Wrathstone</v>
      </c>
    </row>
    <row r="86" spans="1:10" x14ac:dyDescent="0.25">
      <c r="A86" s="2" t="s">
        <v>67</v>
      </c>
      <c r="B86" s="9" t="s">
        <v>98</v>
      </c>
      <c r="C86" t="s">
        <v>97</v>
      </c>
      <c r="D86" s="3">
        <f>IF(ISERROR(VLOOKUP(A86,'ESO zone constants'!$D$2:$I$9949,5,FALSE)),"",VLOOKUP(A86,'ESO zone constants'!$D$2:$I$9949,5,FALSE))</f>
        <v>1081</v>
      </c>
      <c r="E86" s="3" t="str">
        <f>VLOOKUP(D86,'ESO zone constants'!$A$2:$D$9984,4,FALSE)</f>
        <v>Depths of Malatar</v>
      </c>
      <c r="F86" s="3">
        <f>VLOOKUP(D86,'ESO zone constants'!$A$2:$C$9949,3,FALSE)</f>
        <v>823</v>
      </c>
      <c r="G86" s="3" t="str">
        <f>VLOOKUP(F86,'ESO zone constants'!$A$2:$D$9984,4,FALSE)</f>
        <v>Gold Coast</v>
      </c>
      <c r="H86" s="4">
        <v>13</v>
      </c>
      <c r="I86" s="17" t="str">
        <f>VLOOKUP(H86,'LibSets constants'!$A$4:$B$1000,2,FALSE)</f>
        <v>DLC_WRATHSTONE</v>
      </c>
      <c r="J86" s="17" t="str">
        <f>VLOOKUP(H86,'LibSets constants'!$A$4:$C$1000,3,FALSE)</f>
        <v>Wrathstone</v>
      </c>
    </row>
    <row r="87" spans="1:10" x14ac:dyDescent="0.25">
      <c r="A87" s="2" t="s">
        <v>64</v>
      </c>
      <c r="B87" t="s">
        <v>97</v>
      </c>
      <c r="C87" t="s">
        <v>97</v>
      </c>
      <c r="D87" s="3">
        <f>IF(ISERROR(VLOOKUP(A87,'ESO zone constants'!$D$2:$I$9949,5,FALSE)),"",VLOOKUP(A87,'ESO zone constants'!$D$2:$I$9949,5,FALSE))</f>
        <v>1080</v>
      </c>
      <c r="E87" s="3" t="str">
        <f>VLOOKUP(D87,'ESO zone constants'!$A$2:$D$9984,4,FALSE)</f>
        <v>Frostvault</v>
      </c>
      <c r="F87" s="3">
        <f>VLOOKUP(D87,'ESO zone constants'!$A$2:$C$9949,3,FALSE)</f>
        <v>101</v>
      </c>
      <c r="G87" s="3" t="str">
        <f>VLOOKUP(F87,'ESO zone constants'!$A$2:$D$9984,4,FALSE)</f>
        <v>Eastmarch</v>
      </c>
      <c r="H87" s="4">
        <v>13</v>
      </c>
      <c r="I87" s="17" t="str">
        <f>VLOOKUP(H87,'LibSets constants'!$A$4:$B$1000,2,FALSE)</f>
        <v>DLC_WRATHSTONE</v>
      </c>
      <c r="J87" s="17" t="str">
        <f>VLOOKUP(H87,'LibSets constants'!$A$4:$C$1000,3,FALSE)</f>
        <v>Wrathstone</v>
      </c>
    </row>
    <row r="88" spans="1:10" x14ac:dyDescent="0.25">
      <c r="A88" s="2" t="s">
        <v>64</v>
      </c>
      <c r="B88" s="9" t="s">
        <v>98</v>
      </c>
      <c r="C88" t="s">
        <v>97</v>
      </c>
      <c r="D88" s="3">
        <f>IF(ISERROR(VLOOKUP(A88,'ESO zone constants'!$D$2:$I$9949,5,FALSE)),"",VLOOKUP(A88,'ESO zone constants'!$D$2:$I$9949,5,FALSE))</f>
        <v>1080</v>
      </c>
      <c r="E88" s="3" t="str">
        <f>VLOOKUP(D88,'ESO zone constants'!$A$2:$D$9984,4,FALSE)</f>
        <v>Frostvault</v>
      </c>
      <c r="F88" s="3">
        <f>VLOOKUP(D88,'ESO zone constants'!$A$2:$C$9949,3,FALSE)</f>
        <v>101</v>
      </c>
      <c r="G88" s="3" t="str">
        <f>VLOOKUP(F88,'ESO zone constants'!$A$2:$D$9984,4,FALSE)</f>
        <v>Eastmarch</v>
      </c>
      <c r="H88" s="4">
        <v>13</v>
      </c>
      <c r="I88" s="17" t="str">
        <f>VLOOKUP(H88,'LibSets constants'!$A$4:$B$1000,2,FALSE)</f>
        <v>DLC_WRATHSTONE</v>
      </c>
      <c r="J88" s="17" t="str">
        <f>VLOOKUP(H88,'LibSets constants'!$A$4:$C$1000,3,FALSE)</f>
        <v>Wrathstone</v>
      </c>
    </row>
    <row r="89" spans="1:10" x14ac:dyDescent="0.25">
      <c r="A89" s="2" t="s">
        <v>1508</v>
      </c>
      <c r="B89" s="9" t="s">
        <v>97</v>
      </c>
      <c r="C89" t="s">
        <v>98</v>
      </c>
      <c r="D89" s="3">
        <f>IF(ISERROR(VLOOKUP(A89,'ESO zone constants'!$D$2:$I$9949,5,FALSE)),"",VLOOKUP(A89,'ESO zone constants'!$D$2:$I$9949,5,FALSE))</f>
        <v>1121</v>
      </c>
      <c r="E89" s="3" t="str">
        <f>VLOOKUP(D89,'ESO zone constants'!$A$2:$D$9984,4,FALSE)</f>
        <v>Sunspire</v>
      </c>
      <c r="F89" s="3">
        <f>VLOOKUP(D89,'ESO zone constants'!$A$2:$C$9949,3,FALSE)</f>
        <v>1086</v>
      </c>
      <c r="G89" s="3" t="str">
        <f>VLOOKUP(F89,'ESO zone constants'!$A$2:$D$9984,4,FALSE)</f>
        <v>Northern Elsweyr</v>
      </c>
      <c r="H89" s="4">
        <v>14</v>
      </c>
      <c r="I89" s="17" t="str">
        <f>VLOOKUP(H89,'LibSets constants'!$A$4:$B$1000,2,FALSE)</f>
        <v>DLC_ELSWEYR</v>
      </c>
      <c r="J89" s="17" t="str">
        <f>VLOOKUP(H89,'LibSets constants'!$A$4:$C$1000,3,FALSE)</f>
        <v>Elsweyr</v>
      </c>
    </row>
    <row r="90" spans="1:10" x14ac:dyDescent="0.25">
      <c r="A90" s="2" t="s">
        <v>1508</v>
      </c>
      <c r="B90" s="9" t="s">
        <v>98</v>
      </c>
      <c r="C90" t="s">
        <v>98</v>
      </c>
      <c r="D90" s="3">
        <f>IF(ISERROR(VLOOKUP(A90,'ESO zone constants'!$D$2:$I$9949,5,FALSE)),"",VLOOKUP(A90,'ESO zone constants'!$D$2:$I$9949,5,FALSE))</f>
        <v>1121</v>
      </c>
      <c r="E90" s="3" t="str">
        <f>VLOOKUP(D90,'ESO zone constants'!$A$2:$D$9984,4,FALSE)</f>
        <v>Sunspire</v>
      </c>
      <c r="F90" s="3">
        <f>VLOOKUP(D90,'ESO zone constants'!$A$2:$C$9949,3,FALSE)</f>
        <v>1086</v>
      </c>
      <c r="G90" s="3" t="str">
        <f>VLOOKUP(F90,'ESO zone constants'!$A$2:$D$9984,4,FALSE)</f>
        <v>Northern Elsweyr</v>
      </c>
      <c r="H90" s="4">
        <v>14</v>
      </c>
      <c r="I90" s="17" t="str">
        <f>VLOOKUP(H90,'LibSets constants'!$A$4:$B$1000,2,FALSE)</f>
        <v>DLC_ELSWEYR</v>
      </c>
      <c r="J90" s="17" t="str">
        <f>VLOOKUP(H90,'LibSets constants'!$A$4:$C$1000,3,FALSE)</f>
        <v>Elsweyr</v>
      </c>
    </row>
    <row r="91" spans="1:10" x14ac:dyDescent="0.25">
      <c r="A91" s="2" t="s">
        <v>1662</v>
      </c>
      <c r="B91" s="9" t="s">
        <v>97</v>
      </c>
      <c r="C91" s="29" t="s">
        <v>97</v>
      </c>
      <c r="D91" s="3">
        <f>IF(ISERROR(VLOOKUP(A91,'ESO zone constants'!$D$2:$I$9949,5,FALSE)),"",VLOOKUP(A91,'ESO zone constants'!$D$2:$I$9949,5,FALSE))</f>
        <v>1123</v>
      </c>
      <c r="E91" s="3" t="str">
        <f>VLOOKUP(D91,'ESO zone constants'!$A$2:$D$9984,4,FALSE)</f>
        <v>Lair of Maarselok</v>
      </c>
      <c r="F91" s="3">
        <f>VLOOKUP(D91,'ESO zone constants'!$A$2:$C$9949,3,FALSE)</f>
        <v>383</v>
      </c>
      <c r="G91" s="3" t="str">
        <f>VLOOKUP(F91,'ESO zone constants'!$A$2:$D$9984,4,FALSE)</f>
        <v>Grahtwood</v>
      </c>
      <c r="H91" s="4">
        <v>15</v>
      </c>
      <c r="I91" s="17" t="str">
        <f>VLOOKUP(H91,'LibSets constants'!$A$4:$B$1000,2,FALSE)</f>
        <v>DLC_SCALEBREAKER</v>
      </c>
      <c r="J91" s="17" t="str">
        <f>VLOOKUP(H91,'LibSets constants'!$A$4:$C$1000,3,FALSE)</f>
        <v>Scalebraker</v>
      </c>
    </row>
    <row r="92" spans="1:10" x14ac:dyDescent="0.25">
      <c r="A92" s="2" t="s">
        <v>1662</v>
      </c>
      <c r="B92" s="9" t="s">
        <v>98</v>
      </c>
      <c r="C92" s="29" t="s">
        <v>97</v>
      </c>
      <c r="D92" s="3">
        <f>IF(ISERROR(VLOOKUP(A92,'ESO zone constants'!$D$2:$I$9949,5,FALSE)),"",VLOOKUP(A92,'ESO zone constants'!$D$2:$I$9949,5,FALSE))</f>
        <v>1123</v>
      </c>
      <c r="E92" s="3" t="str">
        <f>VLOOKUP(D92,'ESO zone constants'!$A$2:$D$9984,4,FALSE)</f>
        <v>Lair of Maarselok</v>
      </c>
      <c r="F92" s="3">
        <f>VLOOKUP(D92,'ESO zone constants'!$A$2:$C$9949,3,FALSE)</f>
        <v>383</v>
      </c>
      <c r="G92" s="3" t="str">
        <f>VLOOKUP(F92,'ESO zone constants'!$A$2:$D$9984,4,FALSE)</f>
        <v>Grahtwood</v>
      </c>
      <c r="H92" s="4">
        <v>15</v>
      </c>
      <c r="I92" s="17" t="str">
        <f>VLOOKUP(H92,'LibSets constants'!$A$4:$B$1000,2,FALSE)</f>
        <v>DLC_SCALEBREAKER</v>
      </c>
      <c r="J92" s="17" t="str">
        <f>VLOOKUP(H92,'LibSets constants'!$A$4:$C$1000,3,FALSE)</f>
        <v>Scalebraker</v>
      </c>
    </row>
    <row r="93" spans="1:10" x14ac:dyDescent="0.25">
      <c r="A93" s="2" t="s">
        <v>1661</v>
      </c>
      <c r="B93" s="9" t="s">
        <v>97</v>
      </c>
      <c r="C93" s="29" t="s">
        <v>97</v>
      </c>
      <c r="D93" s="3">
        <f>IF(ISERROR(VLOOKUP(A93,'ESO zone constants'!$D$2:$I$9949,5,FALSE)),"",VLOOKUP(A93,'ESO zone constants'!$D$2:$I$9949,5,FALSE))</f>
        <v>1122</v>
      </c>
      <c r="E93" s="3" t="str">
        <f>VLOOKUP(D93,'ESO zone constants'!$A$2:$D$9984,4,FALSE)</f>
        <v>Moongrave Fane</v>
      </c>
      <c r="F93" s="3">
        <f>VLOOKUP(D93,'ESO zone constants'!$A$2:$C$9949,3,FALSE)</f>
        <v>1086</v>
      </c>
      <c r="G93" s="3" t="str">
        <f>VLOOKUP(F93,'ESO zone constants'!$A$2:$D$9984,4,FALSE)</f>
        <v>Northern Elsweyr</v>
      </c>
      <c r="H93" s="4">
        <v>15</v>
      </c>
      <c r="I93" s="17" t="str">
        <f>VLOOKUP(H93,'LibSets constants'!$A$4:$B$1000,2,FALSE)</f>
        <v>DLC_SCALEBREAKER</v>
      </c>
      <c r="J93" s="17" t="str">
        <f>VLOOKUP(H93,'LibSets constants'!$A$4:$C$1000,3,FALSE)</f>
        <v>Scalebraker</v>
      </c>
    </row>
    <row r="94" spans="1:10" x14ac:dyDescent="0.25">
      <c r="A94" s="2" t="s">
        <v>1661</v>
      </c>
      <c r="B94" s="9" t="s">
        <v>98</v>
      </c>
      <c r="C94" s="29" t="s">
        <v>97</v>
      </c>
      <c r="D94" s="3">
        <f>IF(ISERROR(VLOOKUP(A94,'ESO zone constants'!$D$2:$I$9949,5,FALSE)),"",VLOOKUP(A94,'ESO zone constants'!$D$2:$I$9949,5,FALSE))</f>
        <v>1122</v>
      </c>
      <c r="E94" s="3" t="str">
        <f>VLOOKUP(D94,'ESO zone constants'!$A$2:$D$9984,4,FALSE)</f>
        <v>Moongrave Fane</v>
      </c>
      <c r="F94" s="3">
        <f>VLOOKUP(D94,'ESO zone constants'!$A$2:$C$9949,3,FALSE)</f>
        <v>1086</v>
      </c>
      <c r="G94" s="3" t="str">
        <f>VLOOKUP(F94,'ESO zone constants'!$A$2:$D$9984,4,FALSE)</f>
        <v>Northern Elsweyr</v>
      </c>
      <c r="H94" s="4">
        <v>15</v>
      </c>
      <c r="I94" s="17" t="str">
        <f>VLOOKUP(H94,'LibSets constants'!$A$4:$B$1000,2,FALSE)</f>
        <v>DLC_SCALEBREAKER</v>
      </c>
      <c r="J94" s="17" t="str">
        <f>VLOOKUP(H94,'LibSets constants'!$A$4:$C$1000,3,FALSE)</f>
        <v>Scalebraker</v>
      </c>
    </row>
    <row r="95" spans="1:10" x14ac:dyDescent="0.25">
      <c r="A95" s="2" t="s">
        <v>1838</v>
      </c>
      <c r="B95" s="9" t="s">
        <v>97</v>
      </c>
      <c r="C95" s="29" t="s">
        <v>97</v>
      </c>
      <c r="D95" s="3">
        <f>IF(ISERROR(VLOOKUP(A95,'ESO zone constants'!$D$2:$I$9949,5,FALSE)),"",VLOOKUP(A95,'ESO zone constants'!$D$2:$I$9949,5,FALSE))</f>
        <v>1153</v>
      </c>
      <c r="E95" s="3" t="str">
        <f>VLOOKUP(D95,'ESO zone constants'!$A$2:$D$9984,4,FALSE)</f>
        <v>Unhallowed Grave</v>
      </c>
      <c r="F95" s="3">
        <f>VLOOKUP(D95,'ESO zone constants'!$A$2:$C$9949,3,FALSE)</f>
        <v>92</v>
      </c>
      <c r="G95" s="3" t="str">
        <f>VLOOKUP(F95,'ESO zone constants'!$A$2:$D$9984,4,FALSE)</f>
        <v>Bangkorai</v>
      </c>
      <c r="H95" s="4">
        <v>17</v>
      </c>
      <c r="I95" s="17" t="str">
        <f>VLOOKUP(H95,'LibSets constants'!$A$4:$B$1000,2,FALSE)</f>
        <v>DLC_HARROWSTORM</v>
      </c>
      <c r="J95" s="17" t="str">
        <f>VLOOKUP(H95,'LibSets constants'!$A$4:$C$1000,3,FALSE)</f>
        <v>Harrowstorm</v>
      </c>
    </row>
    <row r="96" spans="1:10" x14ac:dyDescent="0.25">
      <c r="A96" s="2" t="s">
        <v>1838</v>
      </c>
      <c r="B96" s="9" t="s">
        <v>98</v>
      </c>
      <c r="C96" s="29" t="s">
        <v>97</v>
      </c>
      <c r="D96" s="3">
        <f>IF(ISERROR(VLOOKUP(A96,'ESO zone constants'!$D$2:$I$9949,5,FALSE)),"",VLOOKUP(A96,'ESO zone constants'!$D$2:$I$9949,5,FALSE))</f>
        <v>1153</v>
      </c>
      <c r="E96" s="3" t="str">
        <f>VLOOKUP(D96,'ESO zone constants'!$A$2:$D$9984,4,FALSE)</f>
        <v>Unhallowed Grave</v>
      </c>
      <c r="F96" s="3">
        <f>VLOOKUP(D96,'ESO zone constants'!$A$2:$C$9949,3,FALSE)</f>
        <v>92</v>
      </c>
      <c r="G96" s="3" t="str">
        <f>VLOOKUP(F96,'ESO zone constants'!$A$2:$D$9984,4,FALSE)</f>
        <v>Bangkorai</v>
      </c>
      <c r="H96" s="4">
        <v>17</v>
      </c>
      <c r="I96" s="17" t="str">
        <f>VLOOKUP(H96,'LibSets constants'!$A$4:$B$1000,2,FALSE)</f>
        <v>DLC_HARROWSTORM</v>
      </c>
      <c r="J96" s="17" t="str">
        <f>VLOOKUP(H96,'LibSets constants'!$A$4:$C$1000,3,FALSE)</f>
        <v>Harrowstorm</v>
      </c>
    </row>
    <row r="97" spans="1:10" x14ac:dyDescent="0.25">
      <c r="A97" s="2" t="s">
        <v>1839</v>
      </c>
      <c r="B97" s="9" t="s">
        <v>97</v>
      </c>
      <c r="C97" s="29" t="s">
        <v>97</v>
      </c>
      <c r="D97" s="3">
        <f>IF(ISERROR(VLOOKUP(A97,'ESO zone constants'!$D$2:$I$9949,5,FALSE)),"",VLOOKUP(A97,'ESO zone constants'!$D$2:$I$9949,5,FALSE))</f>
        <v>1152</v>
      </c>
      <c r="E97" s="3" t="str">
        <f>VLOOKUP(D97,'ESO zone constants'!$A$2:$D$9984,4,FALSE)</f>
        <v>Icereach</v>
      </c>
      <c r="F97" s="3">
        <f>VLOOKUP(D97,'ESO zone constants'!$A$2:$C$9949,3,FALSE)</f>
        <v>684</v>
      </c>
      <c r="G97" s="3" t="str">
        <f>VLOOKUP(F97,'ESO zone constants'!$A$2:$D$9984,4,FALSE)</f>
        <v>Wrothgar</v>
      </c>
      <c r="H97" s="4">
        <v>17</v>
      </c>
      <c r="I97" s="17" t="str">
        <f>VLOOKUP(H97,'LibSets constants'!$A$4:$B$1000,2,FALSE)</f>
        <v>DLC_HARROWSTORM</v>
      </c>
      <c r="J97" s="17" t="str">
        <f>VLOOKUP(H97,'LibSets constants'!$A$4:$C$1000,3,FALSE)</f>
        <v>Harrowstorm</v>
      </c>
    </row>
    <row r="98" spans="1:10" x14ac:dyDescent="0.25">
      <c r="A98" s="2" t="s">
        <v>1839</v>
      </c>
      <c r="B98" s="9" t="s">
        <v>98</v>
      </c>
      <c r="C98" s="29" t="s">
        <v>97</v>
      </c>
      <c r="D98" s="3">
        <f>IF(ISERROR(VLOOKUP(A98,'ESO zone constants'!$D$2:$I$9949,5,FALSE)),"",VLOOKUP(A98,'ESO zone constants'!$D$2:$I$9949,5,FALSE))</f>
        <v>1152</v>
      </c>
      <c r="E98" s="3" t="str">
        <f>VLOOKUP(D98,'ESO zone constants'!$A$2:$D$9984,4,FALSE)</f>
        <v>Icereach</v>
      </c>
      <c r="F98" s="3">
        <f>VLOOKUP(D98,'ESO zone constants'!$A$2:$C$9949,3,FALSE)</f>
        <v>684</v>
      </c>
      <c r="G98" s="3" t="str">
        <f>VLOOKUP(F98,'ESO zone constants'!$A$2:$D$9984,4,FALSE)</f>
        <v>Wrothgar</v>
      </c>
      <c r="H98" s="4">
        <v>17</v>
      </c>
      <c r="I98" s="17" t="str">
        <f>VLOOKUP(H98,'LibSets constants'!$A$4:$B$1000,2,FALSE)</f>
        <v>DLC_HARROWSTORM</v>
      </c>
      <c r="J98" s="17" t="str">
        <f>VLOOKUP(H98,'LibSets constants'!$A$4:$C$1000,3,FALSE)</f>
        <v>Harrowstorm</v>
      </c>
    </row>
    <row r="99" spans="1:10" x14ac:dyDescent="0.25">
      <c r="A99" s="2" t="s">
        <v>1905</v>
      </c>
      <c r="B99" s="9" t="s">
        <v>97</v>
      </c>
      <c r="C99" s="29" t="s">
        <v>97</v>
      </c>
      <c r="D99" s="3">
        <f>IF(ISERROR(VLOOKUP(A99,'ESO zone constants'!$D$2:$I$9949,5,FALSE)),"",VLOOKUP(A99,'ESO zone constants'!$D$2:$I$9949,5,FALSE))</f>
        <v>1196</v>
      </c>
      <c r="E99" s="3" t="str">
        <f>VLOOKUP(D99,'ESO zone constants'!$A$2:$D$9984,4,FALSE)</f>
        <v>Kyne's Aegis</v>
      </c>
      <c r="F99" s="3">
        <f>VLOOKUP(D99,'ESO zone constants'!$A$2:$C$9949,3,FALSE)</f>
        <v>1160</v>
      </c>
      <c r="G99" s="3" t="str">
        <f>VLOOKUP(F99,'ESO zone constants'!$A$2:$D$9984,4,FALSE)</f>
        <v>Western Skyrim</v>
      </c>
      <c r="H99" s="4">
        <v>18</v>
      </c>
      <c r="I99" s="17" t="str">
        <f>VLOOKUP(H99,'LibSets constants'!$A$4:$B$1000,2,FALSE)</f>
        <v>DLC_GREYMOOR</v>
      </c>
      <c r="J99" s="17" t="str">
        <f>VLOOKUP(H99,'LibSets constants'!$A$4:$C$1000,3,FALSE)</f>
        <v>Greymoor</v>
      </c>
    </row>
    <row r="100" spans="1:10" x14ac:dyDescent="0.25">
      <c r="A100" s="2" t="s">
        <v>1905</v>
      </c>
      <c r="B100" s="9" t="s">
        <v>98</v>
      </c>
      <c r="C100" s="29" t="s">
        <v>97</v>
      </c>
      <c r="D100" s="3">
        <f>IF(ISERROR(VLOOKUP(A100,'ESO zone constants'!$D$2:$I$9949,5,FALSE)),"",VLOOKUP(A100,'ESO zone constants'!$D$2:$I$9949,5,FALSE))</f>
        <v>1196</v>
      </c>
      <c r="E100" s="3" t="str">
        <f>VLOOKUP(D100,'ESO zone constants'!$A$2:$D$9984,4,FALSE)</f>
        <v>Kyne's Aegis</v>
      </c>
      <c r="F100" s="3">
        <f>VLOOKUP(D100,'ESO zone constants'!$A$2:$C$9949,3,FALSE)</f>
        <v>1160</v>
      </c>
      <c r="G100" s="3" t="str">
        <f>VLOOKUP(F100,'ESO zone constants'!$A$2:$D$9984,4,FALSE)</f>
        <v>Western Skyrim</v>
      </c>
      <c r="H100" s="4">
        <v>18</v>
      </c>
      <c r="I100" s="17" t="str">
        <f>VLOOKUP(H100,'LibSets constants'!$A$4:$B$1000,2,FALSE)</f>
        <v>DLC_GREYMOOR</v>
      </c>
      <c r="J100" s="17" t="str">
        <f>VLOOKUP(H100,'LibSets constants'!$A$4:$C$1000,3,FALSE)</f>
        <v>Greymoor</v>
      </c>
    </row>
  </sheetData>
  <autoFilter ref="A2:J94" xr:uid="{00000000-0009-0000-0000-000001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N781"/>
  <sheetViews>
    <sheetView workbookViewId="0">
      <pane ySplit="2" topLeftCell="A666" activePane="bottomLeft" state="frozen"/>
      <selection pane="bottomLeft" activeCell="E744" sqref="E744"/>
    </sheetView>
  </sheetViews>
  <sheetFormatPr baseColWidth="10" defaultRowHeight="15" x14ac:dyDescent="0.25"/>
  <cols>
    <col min="1" max="1" width="12.85546875" customWidth="1"/>
    <col min="2" max="2" width="12.5703125" bestFit="1" customWidth="1"/>
    <col min="3" max="3" width="23.28515625" customWidth="1"/>
    <col min="4" max="4" width="30.28515625" bestFit="1" customWidth="1"/>
    <col min="5" max="5" width="35.28515625" bestFit="1" customWidth="1"/>
  </cols>
  <sheetData>
    <row r="1" spans="1:14" x14ac:dyDescent="0.25">
      <c r="A1" s="74" t="s">
        <v>2345</v>
      </c>
      <c r="B1" s="74"/>
      <c r="C1" s="74"/>
      <c r="D1" s="74"/>
      <c r="E1" s="74"/>
      <c r="F1" s="74"/>
      <c r="G1" s="74"/>
      <c r="H1" s="74"/>
      <c r="I1" s="74"/>
      <c r="J1" s="74"/>
      <c r="K1" s="74"/>
      <c r="L1" s="74"/>
      <c r="M1" s="74"/>
      <c r="N1" s="74"/>
    </row>
    <row r="2" spans="1:14" x14ac:dyDescent="0.25">
      <c r="A2" s="1" t="s">
        <v>1542</v>
      </c>
      <c r="B2" s="1" t="s">
        <v>1554</v>
      </c>
      <c r="C2" s="1" t="s">
        <v>1667</v>
      </c>
      <c r="D2" s="1" t="s">
        <v>1668</v>
      </c>
      <c r="E2" s="1" t="s">
        <v>1785</v>
      </c>
    </row>
    <row r="3" spans="1:14" x14ac:dyDescent="0.25">
      <c r="A3" s="57">
        <v>2</v>
      </c>
      <c r="B3">
        <v>1</v>
      </c>
      <c r="C3">
        <v>2</v>
      </c>
      <c r="D3" t="s">
        <v>108</v>
      </c>
      <c r="E3" t="str">
        <f>IF(ISNA(MATCH(A3,'ESO zone constants'!$A$2:$A$9949,0)),"","X")</f>
        <v>X</v>
      </c>
    </row>
    <row r="4" spans="1:14" x14ac:dyDescent="0.25">
      <c r="A4" s="57">
        <v>3</v>
      </c>
      <c r="B4">
        <v>2</v>
      </c>
      <c r="C4">
        <v>3</v>
      </c>
      <c r="D4" t="s">
        <v>109</v>
      </c>
      <c r="E4" t="str">
        <f>IF(ISNA(MATCH(A4,'ESO zone constants'!$A$2:$A$9949,0)),"","X")</f>
        <v>X</v>
      </c>
    </row>
    <row r="5" spans="1:14" x14ac:dyDescent="0.25">
      <c r="A5" s="57">
        <v>11</v>
      </c>
      <c r="B5">
        <v>3</v>
      </c>
      <c r="C5">
        <v>347</v>
      </c>
      <c r="D5" t="s">
        <v>47</v>
      </c>
      <c r="E5" t="str">
        <f>IF(ISNA(MATCH(A5,'ESO zone constants'!$A$2:$A$9949,0)),"","X")</f>
        <v>X</v>
      </c>
    </row>
    <row r="6" spans="1:14" x14ac:dyDescent="0.25">
      <c r="A6" s="57">
        <v>19</v>
      </c>
      <c r="B6">
        <v>4</v>
      </c>
      <c r="C6">
        <v>19</v>
      </c>
      <c r="D6" t="s">
        <v>110</v>
      </c>
      <c r="E6" t="str">
        <f>IF(ISNA(MATCH(A6,'ESO zone constants'!$A$2:$A$9949,0)),"","X")</f>
        <v>X</v>
      </c>
    </row>
    <row r="7" spans="1:14" x14ac:dyDescent="0.25">
      <c r="A7" s="57">
        <v>20</v>
      </c>
      <c r="B7">
        <v>5</v>
      </c>
      <c r="C7">
        <v>20</v>
      </c>
      <c r="D7" t="s">
        <v>111</v>
      </c>
      <c r="E7" t="str">
        <f>IF(ISNA(MATCH(A7,'ESO zone constants'!$A$2:$A$9949,0)),"","X")</f>
        <v>X</v>
      </c>
    </row>
    <row r="8" spans="1:14" x14ac:dyDescent="0.25">
      <c r="A8" s="57">
        <v>22</v>
      </c>
      <c r="B8">
        <v>6</v>
      </c>
      <c r="C8">
        <v>104</v>
      </c>
      <c r="D8" t="s">
        <v>68</v>
      </c>
      <c r="E8" t="str">
        <f>IF(ISNA(MATCH(A8,'ESO zone constants'!$A$2:$A$9949,0)),"","X")</f>
        <v>X</v>
      </c>
    </row>
    <row r="9" spans="1:14" x14ac:dyDescent="0.25">
      <c r="A9" s="57">
        <v>31</v>
      </c>
      <c r="B9">
        <v>7</v>
      </c>
      <c r="C9">
        <v>382</v>
      </c>
      <c r="D9" t="s">
        <v>59</v>
      </c>
      <c r="E9" t="str">
        <f>IF(ISNA(MATCH(A9,'ESO zone constants'!$A$2:$A$9949,0)),"","X")</f>
        <v>X</v>
      </c>
    </row>
    <row r="10" spans="1:14" x14ac:dyDescent="0.25">
      <c r="A10" s="57">
        <v>38</v>
      </c>
      <c r="B10">
        <v>8</v>
      </c>
      <c r="C10">
        <v>92</v>
      </c>
      <c r="D10" t="s">
        <v>57</v>
      </c>
      <c r="E10" t="str">
        <f>IF(ISNA(MATCH(A10,'ESO zone constants'!$A$2:$A$9949,0)),"","X")</f>
        <v>X</v>
      </c>
    </row>
    <row r="11" spans="1:14" x14ac:dyDescent="0.25">
      <c r="A11" s="57">
        <v>41</v>
      </c>
      <c r="B11">
        <v>9</v>
      </c>
      <c r="C11">
        <v>41</v>
      </c>
      <c r="D11" t="s">
        <v>112</v>
      </c>
      <c r="E11" t="str">
        <f>IF(ISNA(MATCH(A11,'ESO zone constants'!$A$2:$A$9949,0)),"","X")</f>
        <v>X</v>
      </c>
    </row>
    <row r="12" spans="1:14" x14ac:dyDescent="0.25">
      <c r="A12" s="57">
        <v>57</v>
      </c>
      <c r="B12">
        <v>10</v>
      </c>
      <c r="C12">
        <v>57</v>
      </c>
      <c r="D12" t="s">
        <v>113</v>
      </c>
      <c r="E12" t="str">
        <f>IF(ISNA(MATCH(A12,'ESO zone constants'!$A$2:$A$9949,0)),"","X")</f>
        <v>X</v>
      </c>
    </row>
    <row r="13" spans="1:14" x14ac:dyDescent="0.25">
      <c r="A13" s="57">
        <v>58</v>
      </c>
      <c r="B13">
        <v>11</v>
      </c>
      <c r="C13">
        <v>58</v>
      </c>
      <c r="D13" t="s">
        <v>114</v>
      </c>
      <c r="E13" t="str">
        <f>IF(ISNA(MATCH(A13,'ESO zone constants'!$A$2:$A$9949,0)),"","X")</f>
        <v>X</v>
      </c>
    </row>
    <row r="14" spans="1:14" x14ac:dyDescent="0.25">
      <c r="A14" s="57">
        <v>63</v>
      </c>
      <c r="B14">
        <v>12</v>
      </c>
      <c r="C14">
        <v>57</v>
      </c>
      <c r="D14" t="s">
        <v>61</v>
      </c>
      <c r="E14" t="str">
        <f>IF(ISNA(MATCH(A14,'ESO zone constants'!$A$2:$A$9949,0)),"","X")</f>
        <v>X</v>
      </c>
    </row>
    <row r="15" spans="1:14" x14ac:dyDescent="0.25">
      <c r="A15" s="57">
        <v>64</v>
      </c>
      <c r="B15">
        <v>13</v>
      </c>
      <c r="C15">
        <v>103</v>
      </c>
      <c r="D15" t="s">
        <v>70</v>
      </c>
      <c r="E15" t="str">
        <f>IF(ISNA(MATCH(A15,'ESO zone constants'!$A$2:$A$9949,0)),"","X")</f>
        <v>X</v>
      </c>
    </row>
    <row r="16" spans="1:14" x14ac:dyDescent="0.25">
      <c r="A16" s="57">
        <v>92</v>
      </c>
      <c r="B16">
        <v>14</v>
      </c>
      <c r="C16">
        <v>92</v>
      </c>
      <c r="D16" t="s">
        <v>115</v>
      </c>
      <c r="E16" t="str">
        <f>IF(ISNA(MATCH(A16,'ESO zone constants'!$A$2:$A$9949,0)),"","X")</f>
        <v>X</v>
      </c>
    </row>
    <row r="17" spans="1:5" x14ac:dyDescent="0.25">
      <c r="A17" s="57">
        <v>101</v>
      </c>
      <c r="B17">
        <v>15</v>
      </c>
      <c r="C17">
        <v>101</v>
      </c>
      <c r="D17" t="s">
        <v>116</v>
      </c>
      <c r="E17" t="str">
        <f>IF(ISNA(MATCH(A17,'ESO zone constants'!$A$2:$A$9949,0)),"","X")</f>
        <v>X</v>
      </c>
    </row>
    <row r="18" spans="1:5" x14ac:dyDescent="0.25">
      <c r="A18" s="57">
        <v>103</v>
      </c>
      <c r="B18">
        <v>16</v>
      </c>
      <c r="C18">
        <v>103</v>
      </c>
      <c r="D18" t="s">
        <v>117</v>
      </c>
      <c r="E18" t="str">
        <f>IF(ISNA(MATCH(A18,'ESO zone constants'!$A$2:$A$9949,0)),"","X")</f>
        <v>X</v>
      </c>
    </row>
    <row r="19" spans="1:5" x14ac:dyDescent="0.25">
      <c r="A19" s="57">
        <v>104</v>
      </c>
      <c r="B19">
        <v>17</v>
      </c>
      <c r="C19">
        <v>104</v>
      </c>
      <c r="D19" t="s">
        <v>118</v>
      </c>
      <c r="E19" t="str">
        <f>IF(ISNA(MATCH(A19,'ESO zone constants'!$A$2:$A$9949,0)),"","X")</f>
        <v>X</v>
      </c>
    </row>
    <row r="20" spans="1:5" x14ac:dyDescent="0.25">
      <c r="A20" s="57">
        <v>108</v>
      </c>
      <c r="B20">
        <v>18</v>
      </c>
      <c r="C20">
        <v>108</v>
      </c>
      <c r="D20" t="s">
        <v>119</v>
      </c>
      <c r="E20" t="str">
        <f>IF(ISNA(MATCH(A20,'ESO zone constants'!$A$2:$A$9949,0)),"","X")</f>
        <v>X</v>
      </c>
    </row>
    <row r="21" spans="1:5" x14ac:dyDescent="0.25">
      <c r="A21" s="57">
        <v>117</v>
      </c>
      <c r="B21">
        <v>19</v>
      </c>
      <c r="C21">
        <v>117</v>
      </c>
      <c r="D21" t="s">
        <v>120</v>
      </c>
      <c r="E21" t="str">
        <f>IF(ISNA(MATCH(A21,'ESO zone constants'!$A$2:$A$9949,0)),"","X")</f>
        <v>X</v>
      </c>
    </row>
    <row r="22" spans="1:5" x14ac:dyDescent="0.25">
      <c r="A22" s="57">
        <v>124</v>
      </c>
      <c r="B22">
        <v>20</v>
      </c>
      <c r="C22">
        <v>383</v>
      </c>
      <c r="D22" t="s">
        <v>121</v>
      </c>
      <c r="E22" t="str">
        <f>IF(ISNA(MATCH(A22,'ESO zone constants'!$A$2:$A$9949,0)),"","X")</f>
        <v>X</v>
      </c>
    </row>
    <row r="23" spans="1:5" x14ac:dyDescent="0.25">
      <c r="A23" s="57">
        <v>126</v>
      </c>
      <c r="B23">
        <v>21</v>
      </c>
      <c r="C23">
        <v>383</v>
      </c>
      <c r="D23" t="s">
        <v>43</v>
      </c>
      <c r="E23" t="str">
        <f>IF(ISNA(MATCH(A23,'ESO zone constants'!$A$2:$A$9949,0)),"","X")</f>
        <v>X</v>
      </c>
    </row>
    <row r="24" spans="1:5" x14ac:dyDescent="0.25">
      <c r="A24" s="57">
        <v>130</v>
      </c>
      <c r="B24">
        <v>22</v>
      </c>
      <c r="C24">
        <v>20</v>
      </c>
      <c r="D24" t="s">
        <v>49</v>
      </c>
      <c r="E24" t="str">
        <f>IF(ISNA(MATCH(A24,'ESO zone constants'!$A$2:$A$9949,0)),"","X")</f>
        <v>X</v>
      </c>
    </row>
    <row r="25" spans="1:5" x14ac:dyDescent="0.25">
      <c r="A25" s="57">
        <v>131</v>
      </c>
      <c r="B25">
        <v>23</v>
      </c>
      <c r="C25">
        <v>58</v>
      </c>
      <c r="D25" t="s">
        <v>65</v>
      </c>
      <c r="E25" t="str">
        <f>IF(ISNA(MATCH(A25,'ESO zone constants'!$A$2:$A$9949,0)),"","X")</f>
        <v>X</v>
      </c>
    </row>
    <row r="26" spans="1:5" x14ac:dyDescent="0.25">
      <c r="A26" s="57">
        <v>134</v>
      </c>
      <c r="B26">
        <v>24</v>
      </c>
      <c r="C26">
        <v>117</v>
      </c>
      <c r="D26" t="s">
        <v>122</v>
      </c>
      <c r="E26" t="str">
        <f>IF(ISNA(MATCH(A26,'ESO zone constants'!$A$2:$A$9949,0)),"","X")</f>
        <v>X</v>
      </c>
    </row>
    <row r="27" spans="1:5" x14ac:dyDescent="0.25">
      <c r="A27" s="57">
        <v>137</v>
      </c>
      <c r="B27">
        <v>25</v>
      </c>
      <c r="C27">
        <v>108</v>
      </c>
      <c r="D27" t="s">
        <v>123</v>
      </c>
      <c r="E27" t="str">
        <f>IF(ISNA(MATCH(A27,'ESO zone constants'!$A$2:$A$9949,0)),"","X")</f>
        <v>X</v>
      </c>
    </row>
    <row r="28" spans="1:5" x14ac:dyDescent="0.25">
      <c r="A28" s="57">
        <v>138</v>
      </c>
      <c r="B28">
        <v>26</v>
      </c>
      <c r="C28">
        <v>58</v>
      </c>
      <c r="D28" t="s">
        <v>124</v>
      </c>
      <c r="E28" t="str">
        <f>IF(ISNA(MATCH(A28,'ESO zone constants'!$A$2:$A$9949,0)),"","X")</f>
        <v>X</v>
      </c>
    </row>
    <row r="29" spans="1:5" x14ac:dyDescent="0.25">
      <c r="A29" s="57">
        <v>142</v>
      </c>
      <c r="B29">
        <v>27</v>
      </c>
      <c r="C29">
        <v>19</v>
      </c>
      <c r="D29" t="s">
        <v>125</v>
      </c>
      <c r="E29" t="str">
        <f>IF(ISNA(MATCH(A29,'ESO zone constants'!$A$2:$A$9949,0)),"","X")</f>
        <v>X</v>
      </c>
    </row>
    <row r="30" spans="1:5" x14ac:dyDescent="0.25">
      <c r="A30" s="57">
        <v>144</v>
      </c>
      <c r="B30">
        <v>28</v>
      </c>
      <c r="C30">
        <v>3</v>
      </c>
      <c r="D30" t="s">
        <v>66</v>
      </c>
      <c r="E30" t="str">
        <f>IF(ISNA(MATCH(A30,'ESO zone constants'!$A$2:$A$9949,0)),"","X")</f>
        <v>X</v>
      </c>
    </row>
    <row r="31" spans="1:5" x14ac:dyDescent="0.25">
      <c r="A31" s="57">
        <v>146</v>
      </c>
      <c r="B31">
        <v>29</v>
      </c>
      <c r="C31">
        <v>19</v>
      </c>
      <c r="D31" t="s">
        <v>62</v>
      </c>
      <c r="E31" t="str">
        <f>IF(ISNA(MATCH(A31,'ESO zone constants'!$A$2:$A$9949,0)),"","X")</f>
        <v>X</v>
      </c>
    </row>
    <row r="32" spans="1:5" x14ac:dyDescent="0.25">
      <c r="A32" s="57">
        <v>148</v>
      </c>
      <c r="B32">
        <v>30</v>
      </c>
      <c r="C32">
        <v>117</v>
      </c>
      <c r="D32" t="s">
        <v>60</v>
      </c>
      <c r="E32" t="str">
        <f>IF(ISNA(MATCH(A32,'ESO zone constants'!$A$2:$A$9949,0)),"","X")</f>
        <v>X</v>
      </c>
    </row>
    <row r="33" spans="1:5" x14ac:dyDescent="0.25">
      <c r="A33" s="57">
        <v>159</v>
      </c>
      <c r="B33">
        <v>31</v>
      </c>
      <c r="C33">
        <v>19</v>
      </c>
      <c r="D33" t="s">
        <v>126</v>
      </c>
      <c r="E33" t="str">
        <f>IF(ISNA(MATCH(A33,'ESO zone constants'!$A$2:$A$9949,0)),"","X")</f>
        <v>X</v>
      </c>
    </row>
    <row r="34" spans="1:5" x14ac:dyDescent="0.25">
      <c r="A34" s="57">
        <v>162</v>
      </c>
      <c r="B34">
        <v>32</v>
      </c>
      <c r="C34">
        <v>20</v>
      </c>
      <c r="D34" t="s">
        <v>127</v>
      </c>
      <c r="E34" t="str">
        <f>IF(ISNA(MATCH(A34,'ESO zone constants'!$A$2:$A$9949,0)),"","X")</f>
        <v>X</v>
      </c>
    </row>
    <row r="35" spans="1:5" x14ac:dyDescent="0.25">
      <c r="A35" s="57">
        <v>166</v>
      </c>
      <c r="B35">
        <v>33</v>
      </c>
      <c r="C35">
        <v>3</v>
      </c>
      <c r="D35" t="s">
        <v>128</v>
      </c>
      <c r="E35" t="str">
        <f>IF(ISNA(MATCH(A35,'ESO zone constants'!$A$2:$A$9949,0)),"","X")</f>
        <v>X</v>
      </c>
    </row>
    <row r="36" spans="1:5" x14ac:dyDescent="0.25">
      <c r="A36" s="57">
        <v>168</v>
      </c>
      <c r="B36">
        <v>34</v>
      </c>
      <c r="C36">
        <v>92</v>
      </c>
      <c r="D36" t="s">
        <v>129</v>
      </c>
      <c r="E36" t="str">
        <f>IF(ISNA(MATCH(A36,'ESO zone constants'!$A$2:$A$9949,0)),"","X")</f>
        <v>X</v>
      </c>
    </row>
    <row r="37" spans="1:5" x14ac:dyDescent="0.25">
      <c r="A37" s="57">
        <v>169</v>
      </c>
      <c r="B37">
        <v>35</v>
      </c>
      <c r="C37">
        <v>92</v>
      </c>
      <c r="D37" t="s">
        <v>130</v>
      </c>
      <c r="E37" t="str">
        <f>IF(ISNA(MATCH(A37,'ESO zone constants'!$A$2:$A$9949,0)),"","X")</f>
        <v>X</v>
      </c>
    </row>
    <row r="38" spans="1:5" x14ac:dyDescent="0.25">
      <c r="A38" s="57">
        <v>176</v>
      </c>
      <c r="B38">
        <v>36</v>
      </c>
      <c r="C38">
        <v>108</v>
      </c>
      <c r="D38" t="s">
        <v>50</v>
      </c>
      <c r="E38" t="str">
        <f>IF(ISNA(MATCH(A38,'ESO zone constants'!$A$2:$A$9949,0)),"","X")</f>
        <v>X</v>
      </c>
    </row>
    <row r="39" spans="1:5" x14ac:dyDescent="0.25">
      <c r="A39" s="57">
        <v>181</v>
      </c>
      <c r="B39">
        <v>37</v>
      </c>
      <c r="C39">
        <v>181</v>
      </c>
      <c r="D39" t="s">
        <v>131</v>
      </c>
      <c r="E39" t="str">
        <f>IF(ISNA(MATCH(A39,'ESO zone constants'!$A$2:$A$9949,0)),"","X")</f>
        <v>X</v>
      </c>
    </row>
    <row r="40" spans="1:5" x14ac:dyDescent="0.25">
      <c r="A40" s="57">
        <v>187</v>
      </c>
      <c r="B40">
        <v>38</v>
      </c>
      <c r="C40">
        <v>117</v>
      </c>
      <c r="D40" t="s">
        <v>132</v>
      </c>
      <c r="E40" t="str">
        <f>IF(ISNA(MATCH(A40,'ESO zone constants'!$A$2:$A$9949,0)),"","X")</f>
        <v>X</v>
      </c>
    </row>
    <row r="41" spans="1:5" x14ac:dyDescent="0.25">
      <c r="A41" s="57">
        <v>188</v>
      </c>
      <c r="B41">
        <v>39</v>
      </c>
      <c r="C41">
        <v>57</v>
      </c>
      <c r="D41" t="s">
        <v>133</v>
      </c>
      <c r="E41" t="str">
        <f>IF(ISNA(MATCH(A41,'ESO zone constants'!$A$2:$A$9949,0)),"","X")</f>
        <v>X</v>
      </c>
    </row>
    <row r="42" spans="1:5" x14ac:dyDescent="0.25">
      <c r="A42" s="57">
        <v>189</v>
      </c>
      <c r="B42">
        <v>40</v>
      </c>
      <c r="C42">
        <v>57</v>
      </c>
      <c r="D42" t="s">
        <v>134</v>
      </c>
      <c r="E42" t="str">
        <f>IF(ISNA(MATCH(A42,'ESO zone constants'!$A$2:$A$9949,0)),"","X")</f>
        <v>X</v>
      </c>
    </row>
    <row r="43" spans="1:5" x14ac:dyDescent="0.25">
      <c r="A43" s="57">
        <v>190</v>
      </c>
      <c r="B43">
        <v>41</v>
      </c>
      <c r="C43">
        <v>57</v>
      </c>
      <c r="D43" t="s">
        <v>135</v>
      </c>
      <c r="E43" t="str">
        <f>IF(ISNA(MATCH(A43,'ESO zone constants'!$A$2:$A$9949,0)),"","X")</f>
        <v>X</v>
      </c>
    </row>
    <row r="44" spans="1:5" x14ac:dyDescent="0.25">
      <c r="A44" s="57">
        <v>191</v>
      </c>
      <c r="B44">
        <v>42</v>
      </c>
      <c r="C44">
        <v>41</v>
      </c>
      <c r="D44" t="s">
        <v>136</v>
      </c>
      <c r="E44" t="str">
        <f>IF(ISNA(MATCH(A44,'ESO zone constants'!$A$2:$A$9949,0)),"","X")</f>
        <v>X</v>
      </c>
    </row>
    <row r="45" spans="1:5" x14ac:dyDescent="0.25">
      <c r="A45" s="57">
        <v>192</v>
      </c>
      <c r="B45">
        <v>43</v>
      </c>
      <c r="C45">
        <v>41</v>
      </c>
      <c r="D45" t="s">
        <v>137</v>
      </c>
      <c r="E45" t="str">
        <f>IF(ISNA(MATCH(A45,'ESO zone constants'!$A$2:$A$9949,0)),"","X")</f>
        <v>X</v>
      </c>
    </row>
    <row r="46" spans="1:5" x14ac:dyDescent="0.25">
      <c r="A46" s="57">
        <v>193</v>
      </c>
      <c r="B46">
        <v>44</v>
      </c>
      <c r="C46">
        <v>41</v>
      </c>
      <c r="D46" t="s">
        <v>138</v>
      </c>
      <c r="E46" t="str">
        <f>IF(ISNA(MATCH(A46,'ESO zone constants'!$A$2:$A$9949,0)),"","X")</f>
        <v>X</v>
      </c>
    </row>
    <row r="47" spans="1:5" x14ac:dyDescent="0.25">
      <c r="A47" s="57">
        <v>199</v>
      </c>
      <c r="B47">
        <v>45</v>
      </c>
      <c r="C47">
        <v>199</v>
      </c>
      <c r="D47" t="s">
        <v>139</v>
      </c>
      <c r="E47" t="str">
        <f>IF(ISNA(MATCH(A47,'ESO zone constants'!$A$2:$A$9949,0)),"","X")</f>
        <v>X</v>
      </c>
    </row>
    <row r="48" spans="1:5" x14ac:dyDescent="0.25">
      <c r="A48" s="57">
        <v>200</v>
      </c>
      <c r="B48">
        <v>46</v>
      </c>
      <c r="C48">
        <v>199</v>
      </c>
      <c r="D48" t="s">
        <v>140</v>
      </c>
      <c r="E48" t="str">
        <f>IF(ISNA(MATCH(A48,'ESO zone constants'!$A$2:$A$9949,0)),"","X")</f>
        <v>X</v>
      </c>
    </row>
    <row r="49" spans="1:5" x14ac:dyDescent="0.25">
      <c r="A49" s="57">
        <v>201</v>
      </c>
      <c r="B49">
        <v>47</v>
      </c>
      <c r="C49">
        <v>199</v>
      </c>
      <c r="D49" t="s">
        <v>141</v>
      </c>
      <c r="E49" t="str">
        <f>IF(ISNA(MATCH(A49,'ESO zone constants'!$A$2:$A$9949,0)),"","X")</f>
        <v>X</v>
      </c>
    </row>
    <row r="50" spans="1:5" x14ac:dyDescent="0.25">
      <c r="A50" s="57">
        <v>203</v>
      </c>
      <c r="B50">
        <v>48</v>
      </c>
      <c r="C50">
        <v>267</v>
      </c>
      <c r="D50" t="s">
        <v>142</v>
      </c>
      <c r="E50" t="str">
        <f>IF(ISNA(MATCH(A50,'ESO zone constants'!$A$2:$A$9949,0)),"","X")</f>
        <v>X</v>
      </c>
    </row>
    <row r="51" spans="1:5" x14ac:dyDescent="0.25">
      <c r="A51" s="57">
        <v>207</v>
      </c>
      <c r="B51">
        <v>49</v>
      </c>
      <c r="C51">
        <v>208</v>
      </c>
      <c r="D51" t="s">
        <v>143</v>
      </c>
      <c r="E51" t="str">
        <f>IF(ISNA(MATCH(A51,'ESO zone constants'!$A$2:$A$9949,0)),"","X")</f>
        <v>X</v>
      </c>
    </row>
    <row r="52" spans="1:5" x14ac:dyDescent="0.25">
      <c r="A52" s="57">
        <v>208</v>
      </c>
      <c r="B52">
        <v>50</v>
      </c>
      <c r="C52">
        <v>208</v>
      </c>
      <c r="D52" t="s">
        <v>144</v>
      </c>
      <c r="E52" t="str">
        <f>IF(ISNA(MATCH(A52,'ESO zone constants'!$A$2:$A$9949,0)),"","X")</f>
        <v>X</v>
      </c>
    </row>
    <row r="53" spans="1:5" x14ac:dyDescent="0.25">
      <c r="A53" s="57">
        <v>209</v>
      </c>
      <c r="B53">
        <v>51</v>
      </c>
      <c r="C53">
        <v>208</v>
      </c>
      <c r="D53" t="s">
        <v>145</v>
      </c>
      <c r="E53" t="str">
        <f>IF(ISNA(MATCH(A53,'ESO zone constants'!$A$2:$A$9949,0)),"","X")</f>
        <v>X</v>
      </c>
    </row>
    <row r="54" spans="1:5" x14ac:dyDescent="0.25">
      <c r="A54" s="57">
        <v>212</v>
      </c>
      <c r="B54">
        <v>52</v>
      </c>
      <c r="C54">
        <v>57</v>
      </c>
      <c r="D54" t="s">
        <v>146</v>
      </c>
      <c r="E54" t="str">
        <f>IF(ISNA(MATCH(A54,'ESO zone constants'!$A$2:$A$9949,0)),"","X")</f>
        <v>X</v>
      </c>
    </row>
    <row r="55" spans="1:5" x14ac:dyDescent="0.25">
      <c r="A55" s="57">
        <v>213</v>
      </c>
      <c r="B55">
        <v>53</v>
      </c>
      <c r="C55">
        <v>117</v>
      </c>
      <c r="D55" t="s">
        <v>147</v>
      </c>
      <c r="E55" t="str">
        <f>IF(ISNA(MATCH(A55,'ESO zone constants'!$A$2:$A$9949,0)),"","X")</f>
        <v>X</v>
      </c>
    </row>
    <row r="56" spans="1:5" x14ac:dyDescent="0.25">
      <c r="A56" s="57">
        <v>214</v>
      </c>
      <c r="B56">
        <v>54</v>
      </c>
      <c r="C56">
        <v>117</v>
      </c>
      <c r="D56" t="s">
        <v>148</v>
      </c>
      <c r="E56" t="str">
        <f>IF(ISNA(MATCH(A56,'ESO zone constants'!$A$2:$A$9949,0)),"","X")</f>
        <v>X</v>
      </c>
    </row>
    <row r="57" spans="1:5" x14ac:dyDescent="0.25">
      <c r="A57" s="57">
        <v>215</v>
      </c>
      <c r="B57">
        <v>55</v>
      </c>
      <c r="C57">
        <v>117</v>
      </c>
      <c r="D57" t="s">
        <v>149</v>
      </c>
      <c r="E57" t="str">
        <f>IF(ISNA(MATCH(A57,'ESO zone constants'!$A$2:$A$9949,0)),"","X")</f>
        <v>X</v>
      </c>
    </row>
    <row r="58" spans="1:5" x14ac:dyDescent="0.25">
      <c r="A58" s="57">
        <v>216</v>
      </c>
      <c r="B58">
        <v>56</v>
      </c>
      <c r="C58">
        <v>41</v>
      </c>
      <c r="D58" t="s">
        <v>150</v>
      </c>
      <c r="E58" t="str">
        <f>IF(ISNA(MATCH(A58,'ESO zone constants'!$A$2:$A$9949,0)),"","X")</f>
        <v>X</v>
      </c>
    </row>
    <row r="59" spans="1:5" x14ac:dyDescent="0.25">
      <c r="A59" s="57">
        <v>217</v>
      </c>
      <c r="B59">
        <v>57</v>
      </c>
      <c r="C59">
        <v>199</v>
      </c>
      <c r="D59" t="s">
        <v>151</v>
      </c>
      <c r="E59" t="str">
        <f>IF(ISNA(MATCH(A59,'ESO zone constants'!$A$2:$A$9949,0)),"","X")</f>
        <v>X</v>
      </c>
    </row>
    <row r="60" spans="1:5" x14ac:dyDescent="0.25">
      <c r="A60" s="57">
        <v>218</v>
      </c>
      <c r="B60">
        <v>58</v>
      </c>
      <c r="C60">
        <v>267</v>
      </c>
      <c r="D60" t="s">
        <v>152</v>
      </c>
      <c r="E60" t="str">
        <f>IF(ISNA(MATCH(A60,'ESO zone constants'!$A$2:$A$9949,0)),"","X")</f>
        <v>X</v>
      </c>
    </row>
    <row r="61" spans="1:5" x14ac:dyDescent="0.25">
      <c r="A61" s="57">
        <v>219</v>
      </c>
      <c r="B61">
        <v>59</v>
      </c>
      <c r="C61">
        <v>267</v>
      </c>
      <c r="D61" t="s">
        <v>153</v>
      </c>
      <c r="E61" t="str">
        <f>IF(ISNA(MATCH(A61,'ESO zone constants'!$A$2:$A$9949,0)),"","X")</f>
        <v>X</v>
      </c>
    </row>
    <row r="62" spans="1:5" x14ac:dyDescent="0.25">
      <c r="A62" s="57">
        <v>222</v>
      </c>
      <c r="B62">
        <v>60</v>
      </c>
      <c r="C62">
        <v>3</v>
      </c>
      <c r="D62" t="s">
        <v>154</v>
      </c>
      <c r="E62" t="str">
        <f>IF(ISNA(MATCH(A62,'ESO zone constants'!$A$2:$A$9949,0)),"","X")</f>
        <v>X</v>
      </c>
    </row>
    <row r="63" spans="1:5" x14ac:dyDescent="0.25">
      <c r="A63" s="57">
        <v>223</v>
      </c>
      <c r="B63">
        <v>61</v>
      </c>
      <c r="C63">
        <v>3</v>
      </c>
      <c r="D63" t="s">
        <v>155</v>
      </c>
      <c r="E63" t="str">
        <f>IF(ISNA(MATCH(A63,'ESO zone constants'!$A$2:$A$9949,0)),"","X")</f>
        <v>X</v>
      </c>
    </row>
    <row r="64" spans="1:5" x14ac:dyDescent="0.25">
      <c r="A64" s="57">
        <v>224</v>
      </c>
      <c r="B64">
        <v>62</v>
      </c>
      <c r="C64">
        <v>20</v>
      </c>
      <c r="D64" t="s">
        <v>156</v>
      </c>
      <c r="E64" t="str">
        <f>IF(ISNA(MATCH(A64,'ESO zone constants'!$A$2:$A$9949,0)),"","X")</f>
        <v>X</v>
      </c>
    </row>
    <row r="65" spans="1:5" x14ac:dyDescent="0.25">
      <c r="A65" s="57">
        <v>227</v>
      </c>
      <c r="B65">
        <v>63</v>
      </c>
      <c r="C65">
        <v>92</v>
      </c>
      <c r="D65" t="s">
        <v>157</v>
      </c>
      <c r="E65" t="str">
        <f>IF(ISNA(MATCH(A65,'ESO zone constants'!$A$2:$A$9949,0)),"","X")</f>
        <v>X</v>
      </c>
    </row>
    <row r="66" spans="1:5" x14ac:dyDescent="0.25">
      <c r="A66" s="57">
        <v>228</v>
      </c>
      <c r="B66">
        <v>64</v>
      </c>
      <c r="C66">
        <v>92</v>
      </c>
      <c r="D66" t="s">
        <v>158</v>
      </c>
      <c r="E66" t="str">
        <f>IF(ISNA(MATCH(A66,'ESO zone constants'!$A$2:$A$9949,0)),"","X")</f>
        <v>X</v>
      </c>
    </row>
    <row r="67" spans="1:5" x14ac:dyDescent="0.25">
      <c r="A67" s="57">
        <v>229</v>
      </c>
      <c r="B67">
        <v>65</v>
      </c>
      <c r="C67">
        <v>92</v>
      </c>
      <c r="D67" t="s">
        <v>159</v>
      </c>
      <c r="E67" t="str">
        <f>IF(ISNA(MATCH(A67,'ESO zone constants'!$A$2:$A$9949,0)),"","X")</f>
        <v>X</v>
      </c>
    </row>
    <row r="68" spans="1:5" x14ac:dyDescent="0.25">
      <c r="A68" s="57">
        <v>231</v>
      </c>
      <c r="B68">
        <v>66</v>
      </c>
      <c r="C68">
        <v>92</v>
      </c>
      <c r="D68" t="s">
        <v>160</v>
      </c>
      <c r="E68" t="str">
        <f>IF(ISNA(MATCH(A68,'ESO zone constants'!$A$2:$A$9949,0)),"","X")</f>
        <v>X</v>
      </c>
    </row>
    <row r="69" spans="1:5" x14ac:dyDescent="0.25">
      <c r="A69" s="57">
        <v>232</v>
      </c>
      <c r="B69">
        <v>67</v>
      </c>
      <c r="C69">
        <v>117</v>
      </c>
      <c r="D69" t="s">
        <v>161</v>
      </c>
      <c r="E69" t="str">
        <f>IF(ISNA(MATCH(A69,'ESO zone constants'!$A$2:$A$9949,0)),"","X")</f>
        <v>X</v>
      </c>
    </row>
    <row r="70" spans="1:5" x14ac:dyDescent="0.25">
      <c r="A70" s="57">
        <v>233</v>
      </c>
      <c r="B70">
        <v>68</v>
      </c>
      <c r="C70">
        <v>117</v>
      </c>
      <c r="D70" t="s">
        <v>162</v>
      </c>
      <c r="E70" t="str">
        <f>IF(ISNA(MATCH(A70,'ESO zone constants'!$A$2:$A$9949,0)),"","X")</f>
        <v>X</v>
      </c>
    </row>
    <row r="71" spans="1:5" x14ac:dyDescent="0.25">
      <c r="A71" s="57">
        <v>234</v>
      </c>
      <c r="B71">
        <v>69</v>
      </c>
      <c r="C71">
        <v>117</v>
      </c>
      <c r="D71" t="s">
        <v>163</v>
      </c>
      <c r="E71" t="str">
        <f>IF(ISNA(MATCH(A71,'ESO zone constants'!$A$2:$A$9949,0)),"","X")</f>
        <v>X</v>
      </c>
    </row>
    <row r="72" spans="1:5" x14ac:dyDescent="0.25">
      <c r="A72" s="57">
        <v>235</v>
      </c>
      <c r="B72">
        <v>70</v>
      </c>
      <c r="C72">
        <v>117</v>
      </c>
      <c r="D72" t="s">
        <v>164</v>
      </c>
      <c r="E72" t="str">
        <f>IF(ISNA(MATCH(A72,'ESO zone constants'!$A$2:$A$9949,0)),"","X")</f>
        <v>X</v>
      </c>
    </row>
    <row r="73" spans="1:5" x14ac:dyDescent="0.25">
      <c r="A73" s="57">
        <v>236</v>
      </c>
      <c r="B73">
        <v>71</v>
      </c>
      <c r="C73">
        <v>117</v>
      </c>
      <c r="D73" t="s">
        <v>165</v>
      </c>
      <c r="E73" t="str">
        <f>IF(ISNA(MATCH(A73,'ESO zone constants'!$A$2:$A$9949,0)),"","X")</f>
        <v>X</v>
      </c>
    </row>
    <row r="74" spans="1:5" x14ac:dyDescent="0.25">
      <c r="A74" s="57">
        <v>237</v>
      </c>
      <c r="B74">
        <v>72</v>
      </c>
      <c r="C74">
        <v>104</v>
      </c>
      <c r="D74" t="s">
        <v>166</v>
      </c>
      <c r="E74" t="str">
        <f>IF(ISNA(MATCH(A74,'ESO zone constants'!$A$2:$A$9949,0)),"","X")</f>
        <v>X</v>
      </c>
    </row>
    <row r="75" spans="1:5" x14ac:dyDescent="0.25">
      <c r="A75" s="57">
        <v>238</v>
      </c>
      <c r="B75">
        <v>73</v>
      </c>
      <c r="C75">
        <v>104</v>
      </c>
      <c r="D75" t="s">
        <v>167</v>
      </c>
      <c r="E75" t="str">
        <f>IF(ISNA(MATCH(A75,'ESO zone constants'!$A$2:$A$9949,0)),"","X")</f>
        <v>X</v>
      </c>
    </row>
    <row r="76" spans="1:5" x14ac:dyDescent="0.25">
      <c r="A76" s="57">
        <v>239</v>
      </c>
      <c r="B76">
        <v>74</v>
      </c>
      <c r="C76">
        <v>104</v>
      </c>
      <c r="D76" t="s">
        <v>168</v>
      </c>
      <c r="E76" t="str">
        <f>IF(ISNA(MATCH(A76,'ESO zone constants'!$A$2:$A$9949,0)),"","X")</f>
        <v>X</v>
      </c>
    </row>
    <row r="77" spans="1:5" x14ac:dyDescent="0.25">
      <c r="A77" s="57">
        <v>241</v>
      </c>
      <c r="B77">
        <v>75</v>
      </c>
      <c r="C77">
        <v>41</v>
      </c>
      <c r="D77" t="s">
        <v>169</v>
      </c>
      <c r="E77" t="str">
        <f>IF(ISNA(MATCH(A77,'ESO zone constants'!$A$2:$A$9949,0)),"","X")</f>
        <v>X</v>
      </c>
    </row>
    <row r="78" spans="1:5" x14ac:dyDescent="0.25">
      <c r="A78" s="57">
        <v>242</v>
      </c>
      <c r="B78">
        <v>76</v>
      </c>
      <c r="C78">
        <v>41</v>
      </c>
      <c r="D78" t="s">
        <v>170</v>
      </c>
      <c r="E78" t="str">
        <f>IF(ISNA(MATCH(A78,'ESO zone constants'!$A$2:$A$9949,0)),"","X")</f>
        <v>X</v>
      </c>
    </row>
    <row r="79" spans="1:5" x14ac:dyDescent="0.25">
      <c r="A79" s="57">
        <v>243</v>
      </c>
      <c r="B79">
        <v>77</v>
      </c>
      <c r="C79">
        <v>41</v>
      </c>
      <c r="D79" t="s">
        <v>171</v>
      </c>
      <c r="E79" t="str">
        <f>IF(ISNA(MATCH(A79,'ESO zone constants'!$A$2:$A$9949,0)),"","X")</f>
        <v>X</v>
      </c>
    </row>
    <row r="80" spans="1:5" x14ac:dyDescent="0.25">
      <c r="A80" s="57">
        <v>245</v>
      </c>
      <c r="B80">
        <v>78</v>
      </c>
      <c r="C80">
        <v>41</v>
      </c>
      <c r="D80" t="s">
        <v>172</v>
      </c>
      <c r="E80" t="str">
        <f>IF(ISNA(MATCH(A80,'ESO zone constants'!$A$2:$A$9949,0)),"","X")</f>
        <v>X</v>
      </c>
    </row>
    <row r="81" spans="1:5" x14ac:dyDescent="0.25">
      <c r="A81" s="57">
        <v>246</v>
      </c>
      <c r="B81">
        <v>79</v>
      </c>
      <c r="C81">
        <v>41</v>
      </c>
      <c r="D81" t="s">
        <v>173</v>
      </c>
      <c r="E81" t="str">
        <f>IF(ISNA(MATCH(A81,'ESO zone constants'!$A$2:$A$9949,0)),"","X")</f>
        <v>X</v>
      </c>
    </row>
    <row r="82" spans="1:5" x14ac:dyDescent="0.25">
      <c r="A82" s="57">
        <v>247</v>
      </c>
      <c r="B82">
        <v>80</v>
      </c>
      <c r="C82">
        <v>41</v>
      </c>
      <c r="D82" t="s">
        <v>174</v>
      </c>
      <c r="E82" t="str">
        <f>IF(ISNA(MATCH(A82,'ESO zone constants'!$A$2:$A$9949,0)),"","X")</f>
        <v>X</v>
      </c>
    </row>
    <row r="83" spans="1:5" x14ac:dyDescent="0.25">
      <c r="A83" s="57">
        <v>248</v>
      </c>
      <c r="B83">
        <v>81</v>
      </c>
      <c r="C83">
        <v>57</v>
      </c>
      <c r="D83" t="s">
        <v>175</v>
      </c>
      <c r="E83" t="str">
        <f>IF(ISNA(MATCH(A83,'ESO zone constants'!$A$2:$A$9949,0)),"","X")</f>
        <v>X</v>
      </c>
    </row>
    <row r="84" spans="1:5" x14ac:dyDescent="0.25">
      <c r="A84" s="57">
        <v>249</v>
      </c>
      <c r="B84">
        <v>82</v>
      </c>
      <c r="C84">
        <v>57</v>
      </c>
      <c r="D84" t="s">
        <v>176</v>
      </c>
      <c r="E84" t="str">
        <f>IF(ISNA(MATCH(A84,'ESO zone constants'!$A$2:$A$9949,0)),"","X")</f>
        <v>X</v>
      </c>
    </row>
    <row r="85" spans="1:5" x14ac:dyDescent="0.25">
      <c r="A85" s="57">
        <v>250</v>
      </c>
      <c r="B85">
        <v>83</v>
      </c>
      <c r="C85">
        <v>57</v>
      </c>
      <c r="D85" t="s">
        <v>177</v>
      </c>
      <c r="E85" t="str">
        <f>IF(ISNA(MATCH(A85,'ESO zone constants'!$A$2:$A$9949,0)),"","X")</f>
        <v>X</v>
      </c>
    </row>
    <row r="86" spans="1:5" x14ac:dyDescent="0.25">
      <c r="A86" s="57">
        <v>252</v>
      </c>
      <c r="B86">
        <v>84</v>
      </c>
      <c r="C86">
        <v>57</v>
      </c>
      <c r="D86" t="s">
        <v>178</v>
      </c>
      <c r="E86" t="str">
        <f>IF(ISNA(MATCH(A86,'ESO zone constants'!$A$2:$A$9949,0)),"","X")</f>
        <v>X</v>
      </c>
    </row>
    <row r="87" spans="1:5" x14ac:dyDescent="0.25">
      <c r="A87" s="57">
        <v>253</v>
      </c>
      <c r="B87">
        <v>85</v>
      </c>
      <c r="C87">
        <v>57</v>
      </c>
      <c r="D87" t="s">
        <v>179</v>
      </c>
      <c r="E87" t="str">
        <f>IF(ISNA(MATCH(A87,'ESO zone constants'!$A$2:$A$9949,0)),"","X")</f>
        <v>X</v>
      </c>
    </row>
    <row r="88" spans="1:5" x14ac:dyDescent="0.25">
      <c r="A88" s="57">
        <v>254</v>
      </c>
      <c r="B88">
        <v>86</v>
      </c>
      <c r="C88">
        <v>57</v>
      </c>
      <c r="D88" t="s">
        <v>180</v>
      </c>
      <c r="E88" t="str">
        <f>IF(ISNA(MATCH(A88,'ESO zone constants'!$A$2:$A$9949,0)),"","X")</f>
        <v>X</v>
      </c>
    </row>
    <row r="89" spans="1:5" x14ac:dyDescent="0.25">
      <c r="A89" s="57">
        <v>255</v>
      </c>
      <c r="B89">
        <v>87</v>
      </c>
      <c r="C89">
        <v>57</v>
      </c>
      <c r="D89" t="s">
        <v>181</v>
      </c>
      <c r="E89" t="str">
        <f>IF(ISNA(MATCH(A89,'ESO zone constants'!$A$2:$A$9949,0)),"","X")</f>
        <v>X</v>
      </c>
    </row>
    <row r="90" spans="1:5" x14ac:dyDescent="0.25">
      <c r="A90" s="57">
        <v>256</v>
      </c>
      <c r="B90">
        <v>88</v>
      </c>
      <c r="C90">
        <v>3</v>
      </c>
      <c r="D90" t="s">
        <v>182</v>
      </c>
      <c r="E90" t="str">
        <f>IF(ISNA(MATCH(A90,'ESO zone constants'!$A$2:$A$9949,0)),"","X")</f>
        <v>X</v>
      </c>
    </row>
    <row r="91" spans="1:5" x14ac:dyDescent="0.25">
      <c r="A91" s="57">
        <v>257</v>
      </c>
      <c r="B91">
        <v>89</v>
      </c>
      <c r="C91">
        <v>103</v>
      </c>
      <c r="D91" t="s">
        <v>183</v>
      </c>
      <c r="E91" t="str">
        <f>IF(ISNA(MATCH(A91,'ESO zone constants'!$A$2:$A$9949,0)),"","X")</f>
        <v>X</v>
      </c>
    </row>
    <row r="92" spans="1:5" x14ac:dyDescent="0.25">
      <c r="A92" s="57">
        <v>258</v>
      </c>
      <c r="B92">
        <v>90</v>
      </c>
      <c r="C92">
        <v>103</v>
      </c>
      <c r="D92" t="s">
        <v>184</v>
      </c>
      <c r="E92" t="str">
        <f>IF(ISNA(MATCH(A92,'ESO zone constants'!$A$2:$A$9949,0)),"","X")</f>
        <v>X</v>
      </c>
    </row>
    <row r="93" spans="1:5" x14ac:dyDescent="0.25">
      <c r="A93" s="57">
        <v>259</v>
      </c>
      <c r="B93">
        <v>91</v>
      </c>
      <c r="C93">
        <v>103</v>
      </c>
      <c r="D93" t="s">
        <v>185</v>
      </c>
      <c r="E93" t="str">
        <f>IF(ISNA(MATCH(A93,'ESO zone constants'!$A$2:$A$9949,0)),"","X")</f>
        <v>X</v>
      </c>
    </row>
    <row r="94" spans="1:5" x14ac:dyDescent="0.25">
      <c r="A94" s="57">
        <v>260</v>
      </c>
      <c r="B94">
        <v>92</v>
      </c>
      <c r="C94">
        <v>101</v>
      </c>
      <c r="D94" t="s">
        <v>186</v>
      </c>
      <c r="E94" t="str">
        <f>IF(ISNA(MATCH(A94,'ESO zone constants'!$A$2:$A$9949,0)),"","X")</f>
        <v>X</v>
      </c>
    </row>
    <row r="95" spans="1:5" x14ac:dyDescent="0.25">
      <c r="A95" s="57">
        <v>261</v>
      </c>
      <c r="B95">
        <v>93</v>
      </c>
      <c r="C95">
        <v>101</v>
      </c>
      <c r="D95" t="s">
        <v>187</v>
      </c>
      <c r="E95" t="str">
        <f>IF(ISNA(MATCH(A95,'ESO zone constants'!$A$2:$A$9949,0)),"","X")</f>
        <v>X</v>
      </c>
    </row>
    <row r="96" spans="1:5" x14ac:dyDescent="0.25">
      <c r="A96" s="57">
        <v>262</v>
      </c>
      <c r="B96">
        <v>94</v>
      </c>
      <c r="C96">
        <v>101</v>
      </c>
      <c r="D96" t="s">
        <v>188</v>
      </c>
      <c r="E96" t="str">
        <f>IF(ISNA(MATCH(A96,'ESO zone constants'!$A$2:$A$9949,0)),"","X")</f>
        <v>X</v>
      </c>
    </row>
    <row r="97" spans="1:5" x14ac:dyDescent="0.25">
      <c r="A97" s="57">
        <v>263</v>
      </c>
      <c r="B97">
        <v>95</v>
      </c>
      <c r="C97">
        <v>101</v>
      </c>
      <c r="D97" t="s">
        <v>189</v>
      </c>
      <c r="E97" t="str">
        <f>IF(ISNA(MATCH(A97,'ESO zone constants'!$A$2:$A$9949,0)),"","X")</f>
        <v>X</v>
      </c>
    </row>
    <row r="98" spans="1:5" x14ac:dyDescent="0.25">
      <c r="A98" s="57">
        <v>264</v>
      </c>
      <c r="B98">
        <v>96</v>
      </c>
      <c r="C98">
        <v>101</v>
      </c>
      <c r="D98" t="s">
        <v>190</v>
      </c>
      <c r="E98" t="str">
        <f>IF(ISNA(MATCH(A98,'ESO zone constants'!$A$2:$A$9949,0)),"","X")</f>
        <v>X</v>
      </c>
    </row>
    <row r="99" spans="1:5" x14ac:dyDescent="0.25">
      <c r="A99" s="57">
        <v>265</v>
      </c>
      <c r="B99">
        <v>97</v>
      </c>
      <c r="C99">
        <v>101</v>
      </c>
      <c r="D99" t="s">
        <v>191</v>
      </c>
      <c r="E99" t="str">
        <f>IF(ISNA(MATCH(A99,'ESO zone constants'!$A$2:$A$9949,0)),"","X")</f>
        <v>X</v>
      </c>
    </row>
    <row r="100" spans="1:5" x14ac:dyDescent="0.25">
      <c r="A100" s="57">
        <v>266</v>
      </c>
      <c r="B100">
        <v>98</v>
      </c>
      <c r="C100">
        <v>101</v>
      </c>
      <c r="D100" t="s">
        <v>192</v>
      </c>
      <c r="E100" t="str">
        <f>IF(ISNA(MATCH(A100,'ESO zone constants'!$A$2:$A$9949,0)),"","X")</f>
        <v>X</v>
      </c>
    </row>
    <row r="101" spans="1:5" x14ac:dyDescent="0.25">
      <c r="A101" s="57">
        <v>267</v>
      </c>
      <c r="B101">
        <v>99</v>
      </c>
      <c r="C101">
        <v>267</v>
      </c>
      <c r="D101" t="s">
        <v>193</v>
      </c>
      <c r="E101" t="str">
        <f>IF(ISNA(MATCH(A101,'ESO zone constants'!$A$2:$A$9949,0)),"","X")</f>
        <v>X</v>
      </c>
    </row>
    <row r="102" spans="1:5" x14ac:dyDescent="0.25">
      <c r="A102" s="57">
        <v>268</v>
      </c>
      <c r="B102">
        <v>100</v>
      </c>
      <c r="C102">
        <v>58</v>
      </c>
      <c r="D102" t="s">
        <v>194</v>
      </c>
      <c r="E102" t="str">
        <f>IF(ISNA(MATCH(A102,'ESO zone constants'!$A$2:$A$9949,0)),"","X")</f>
        <v>X</v>
      </c>
    </row>
    <row r="103" spans="1:5" x14ac:dyDescent="0.25">
      <c r="A103" s="57">
        <v>269</v>
      </c>
      <c r="B103">
        <v>101</v>
      </c>
      <c r="C103">
        <v>58</v>
      </c>
      <c r="D103" t="s">
        <v>195</v>
      </c>
      <c r="E103" t="str">
        <f>IF(ISNA(MATCH(A103,'ESO zone constants'!$A$2:$A$9949,0)),"","X")</f>
        <v>X</v>
      </c>
    </row>
    <row r="104" spans="1:5" x14ac:dyDescent="0.25">
      <c r="A104" s="57">
        <v>270</v>
      </c>
      <c r="B104">
        <v>102</v>
      </c>
      <c r="C104">
        <v>117</v>
      </c>
      <c r="D104" t="s">
        <v>196</v>
      </c>
      <c r="E104" t="str">
        <f>IF(ISNA(MATCH(A104,'ESO zone constants'!$A$2:$A$9949,0)),"","X")</f>
        <v>X</v>
      </c>
    </row>
    <row r="105" spans="1:5" x14ac:dyDescent="0.25">
      <c r="A105" s="57">
        <v>271</v>
      </c>
      <c r="B105">
        <v>103</v>
      </c>
      <c r="C105">
        <v>117</v>
      </c>
      <c r="D105" t="s">
        <v>197</v>
      </c>
      <c r="E105" t="str">
        <f>IF(ISNA(MATCH(A105,'ESO zone constants'!$A$2:$A$9949,0)),"","X")</f>
        <v>X</v>
      </c>
    </row>
    <row r="106" spans="1:5" x14ac:dyDescent="0.25">
      <c r="A106" s="57">
        <v>272</v>
      </c>
      <c r="B106">
        <v>104</v>
      </c>
      <c r="C106">
        <v>117</v>
      </c>
      <c r="D106" t="s">
        <v>198</v>
      </c>
      <c r="E106" t="str">
        <f>IF(ISNA(MATCH(A106,'ESO zone constants'!$A$2:$A$9949,0)),"","X")</f>
        <v>X</v>
      </c>
    </row>
    <row r="107" spans="1:5" x14ac:dyDescent="0.25">
      <c r="A107" s="57">
        <v>273</v>
      </c>
      <c r="B107">
        <v>105</v>
      </c>
      <c r="C107">
        <v>117</v>
      </c>
      <c r="D107" t="s">
        <v>199</v>
      </c>
      <c r="E107" t="str">
        <f>IF(ISNA(MATCH(A107,'ESO zone constants'!$A$2:$A$9949,0)),"","X")</f>
        <v>X</v>
      </c>
    </row>
    <row r="108" spans="1:5" x14ac:dyDescent="0.25">
      <c r="A108" s="57">
        <v>274</v>
      </c>
      <c r="B108">
        <v>106</v>
      </c>
      <c r="C108">
        <v>117</v>
      </c>
      <c r="D108" t="s">
        <v>200</v>
      </c>
      <c r="E108" t="str">
        <f>IF(ISNA(MATCH(A108,'ESO zone constants'!$A$2:$A$9949,0)),"","X")</f>
        <v>X</v>
      </c>
    </row>
    <row r="109" spans="1:5" x14ac:dyDescent="0.25">
      <c r="A109" s="57">
        <v>275</v>
      </c>
      <c r="B109">
        <v>107</v>
      </c>
      <c r="C109">
        <v>117</v>
      </c>
      <c r="D109" t="s">
        <v>201</v>
      </c>
      <c r="E109" t="str">
        <f>IF(ISNA(MATCH(A109,'ESO zone constants'!$A$2:$A$9949,0)),"","X")</f>
        <v>X</v>
      </c>
    </row>
    <row r="110" spans="1:5" x14ac:dyDescent="0.25">
      <c r="A110" s="57">
        <v>279</v>
      </c>
      <c r="B110">
        <v>108</v>
      </c>
      <c r="C110">
        <v>279</v>
      </c>
      <c r="D110" t="s">
        <v>202</v>
      </c>
      <c r="E110" t="str">
        <f>IF(ISNA(MATCH(A110,'ESO zone constants'!$A$2:$A$9949,0)),"","X")</f>
        <v>X</v>
      </c>
    </row>
    <row r="111" spans="1:5" x14ac:dyDescent="0.25">
      <c r="A111" s="57">
        <v>280</v>
      </c>
      <c r="B111">
        <v>109</v>
      </c>
      <c r="C111">
        <v>280</v>
      </c>
      <c r="D111" t="s">
        <v>203</v>
      </c>
      <c r="E111" t="str">
        <f>IF(ISNA(MATCH(A111,'ESO zone constants'!$A$2:$A$9949,0)),"","X")</f>
        <v>X</v>
      </c>
    </row>
    <row r="112" spans="1:5" x14ac:dyDescent="0.25">
      <c r="A112" s="57">
        <v>281</v>
      </c>
      <c r="B112">
        <v>110</v>
      </c>
      <c r="C112">
        <v>281</v>
      </c>
      <c r="D112" t="s">
        <v>204</v>
      </c>
      <c r="E112" t="str">
        <f>IF(ISNA(MATCH(A112,'ESO zone constants'!$A$2:$A$9949,0)),"","X")</f>
        <v>X</v>
      </c>
    </row>
    <row r="113" spans="1:5" x14ac:dyDescent="0.25">
      <c r="A113" s="57">
        <v>283</v>
      </c>
      <c r="B113">
        <v>111</v>
      </c>
      <c r="C113">
        <v>41</v>
      </c>
      <c r="D113" t="s">
        <v>51</v>
      </c>
      <c r="E113" t="str">
        <f>IF(ISNA(MATCH(A113,'ESO zone constants'!$A$2:$A$9949,0)),"","X")</f>
        <v>X</v>
      </c>
    </row>
    <row r="114" spans="1:5" x14ac:dyDescent="0.25">
      <c r="A114" s="57">
        <v>284</v>
      </c>
      <c r="B114">
        <v>112</v>
      </c>
      <c r="C114">
        <v>3</v>
      </c>
      <c r="D114" t="s">
        <v>205</v>
      </c>
      <c r="E114" t="str">
        <f>IF(ISNA(MATCH(A114,'ESO zone constants'!$A$2:$A$9949,0)),"","X")</f>
        <v>X</v>
      </c>
    </row>
    <row r="115" spans="1:5" x14ac:dyDescent="0.25">
      <c r="A115" s="57">
        <v>287</v>
      </c>
      <c r="B115">
        <v>113</v>
      </c>
      <c r="C115">
        <v>41</v>
      </c>
      <c r="D115" t="s">
        <v>206</v>
      </c>
      <c r="E115" t="str">
        <f>IF(ISNA(MATCH(A115,'ESO zone constants'!$A$2:$A$9949,0)),"","X")</f>
        <v>X</v>
      </c>
    </row>
    <row r="116" spans="1:5" x14ac:dyDescent="0.25">
      <c r="A116" s="57">
        <v>288</v>
      </c>
      <c r="B116">
        <v>114</v>
      </c>
      <c r="C116">
        <v>41</v>
      </c>
      <c r="D116" t="s">
        <v>207</v>
      </c>
      <c r="E116" t="str">
        <f>IF(ISNA(MATCH(A116,'ESO zone constants'!$A$2:$A$9949,0)),"","X")</f>
        <v>X</v>
      </c>
    </row>
    <row r="117" spans="1:5" x14ac:dyDescent="0.25">
      <c r="A117" s="57">
        <v>289</v>
      </c>
      <c r="B117">
        <v>115</v>
      </c>
      <c r="C117">
        <v>41</v>
      </c>
      <c r="D117" t="s">
        <v>208</v>
      </c>
      <c r="E117" t="str">
        <f>IF(ISNA(MATCH(A117,'ESO zone constants'!$A$2:$A$9949,0)),"","X")</f>
        <v>X</v>
      </c>
    </row>
    <row r="118" spans="1:5" x14ac:dyDescent="0.25">
      <c r="A118" s="57">
        <v>290</v>
      </c>
      <c r="B118">
        <v>116</v>
      </c>
      <c r="C118">
        <v>41</v>
      </c>
      <c r="D118" t="s">
        <v>209</v>
      </c>
      <c r="E118" t="str">
        <f>IF(ISNA(MATCH(A118,'ESO zone constants'!$A$2:$A$9949,0)),"","X")</f>
        <v>X</v>
      </c>
    </row>
    <row r="119" spans="1:5" x14ac:dyDescent="0.25">
      <c r="A119" s="57">
        <v>291</v>
      </c>
      <c r="B119">
        <v>117</v>
      </c>
      <c r="C119">
        <v>41</v>
      </c>
      <c r="D119" t="s">
        <v>210</v>
      </c>
      <c r="E119" t="str">
        <f>IF(ISNA(MATCH(A119,'ESO zone constants'!$A$2:$A$9949,0)),"","X")</f>
        <v>X</v>
      </c>
    </row>
    <row r="120" spans="1:5" x14ac:dyDescent="0.25">
      <c r="A120" s="57">
        <v>296</v>
      </c>
      <c r="B120">
        <v>118</v>
      </c>
      <c r="C120">
        <v>41</v>
      </c>
      <c r="D120" t="s">
        <v>211</v>
      </c>
      <c r="E120" t="str">
        <f>IF(ISNA(MATCH(A120,'ESO zone constants'!$A$2:$A$9949,0)),"","X")</f>
        <v>X</v>
      </c>
    </row>
    <row r="121" spans="1:5" x14ac:dyDescent="0.25">
      <c r="A121" s="57">
        <v>306</v>
      </c>
      <c r="B121">
        <v>119</v>
      </c>
      <c r="C121">
        <v>57</v>
      </c>
      <c r="D121" t="s">
        <v>212</v>
      </c>
      <c r="E121" t="str">
        <f>IF(ISNA(MATCH(A121,'ESO zone constants'!$A$2:$A$9949,0)),"","X")</f>
        <v>X</v>
      </c>
    </row>
    <row r="122" spans="1:5" x14ac:dyDescent="0.25">
      <c r="A122" s="57">
        <v>308</v>
      </c>
      <c r="B122">
        <v>120</v>
      </c>
      <c r="C122">
        <v>104</v>
      </c>
      <c r="D122" t="s">
        <v>213</v>
      </c>
      <c r="E122" t="str">
        <f>IF(ISNA(MATCH(A122,'ESO zone constants'!$A$2:$A$9949,0)),"","X")</f>
        <v>X</v>
      </c>
    </row>
    <row r="123" spans="1:5" x14ac:dyDescent="0.25">
      <c r="A123" s="57">
        <v>309</v>
      </c>
      <c r="B123">
        <v>121</v>
      </c>
      <c r="C123">
        <v>3</v>
      </c>
      <c r="D123" t="s">
        <v>214</v>
      </c>
      <c r="E123" t="str">
        <f>IF(ISNA(MATCH(A123,'ESO zone constants'!$A$2:$A$9949,0)),"","X")</f>
        <v>X</v>
      </c>
    </row>
    <row r="124" spans="1:5" x14ac:dyDescent="0.25">
      <c r="A124" s="57">
        <v>310</v>
      </c>
      <c r="B124">
        <v>122</v>
      </c>
      <c r="C124">
        <v>3</v>
      </c>
      <c r="D124" t="s">
        <v>215</v>
      </c>
      <c r="E124" t="str">
        <f>IF(ISNA(MATCH(A124,'ESO zone constants'!$A$2:$A$9949,0)),"","X")</f>
        <v>X</v>
      </c>
    </row>
    <row r="125" spans="1:5" x14ac:dyDescent="0.25">
      <c r="A125" s="57">
        <v>311</v>
      </c>
      <c r="B125">
        <v>123</v>
      </c>
      <c r="C125">
        <v>3</v>
      </c>
      <c r="D125" t="s">
        <v>216</v>
      </c>
      <c r="E125" t="str">
        <f>IF(ISNA(MATCH(A125,'ESO zone constants'!$A$2:$A$9949,0)),"","X")</f>
        <v>X</v>
      </c>
    </row>
    <row r="126" spans="1:5" x14ac:dyDescent="0.25">
      <c r="A126" s="57">
        <v>312</v>
      </c>
      <c r="B126">
        <v>124</v>
      </c>
      <c r="C126">
        <v>3</v>
      </c>
      <c r="D126" t="s">
        <v>217</v>
      </c>
      <c r="E126" t="str">
        <f>IF(ISNA(MATCH(A126,'ESO zone constants'!$A$2:$A$9949,0)),"","X")</f>
        <v>X</v>
      </c>
    </row>
    <row r="127" spans="1:5" x14ac:dyDescent="0.25">
      <c r="A127" s="57">
        <v>313</v>
      </c>
      <c r="B127">
        <v>125</v>
      </c>
      <c r="C127">
        <v>3</v>
      </c>
      <c r="D127" t="s">
        <v>218</v>
      </c>
      <c r="E127" t="str">
        <f>IF(ISNA(MATCH(A127,'ESO zone constants'!$A$2:$A$9949,0)),"","X")</f>
        <v>X</v>
      </c>
    </row>
    <row r="128" spans="1:5" x14ac:dyDescent="0.25">
      <c r="A128" s="57">
        <v>314</v>
      </c>
      <c r="B128">
        <v>126</v>
      </c>
      <c r="C128">
        <v>3</v>
      </c>
      <c r="D128" t="s">
        <v>219</v>
      </c>
      <c r="E128" t="str">
        <f>IF(ISNA(MATCH(A128,'ESO zone constants'!$A$2:$A$9949,0)),"","X")</f>
        <v>X</v>
      </c>
    </row>
    <row r="129" spans="1:5" x14ac:dyDescent="0.25">
      <c r="A129" s="57">
        <v>315</v>
      </c>
      <c r="B129">
        <v>127</v>
      </c>
      <c r="C129">
        <v>19</v>
      </c>
      <c r="D129" t="s">
        <v>220</v>
      </c>
      <c r="E129" t="str">
        <f>IF(ISNA(MATCH(A129,'ESO zone constants'!$A$2:$A$9949,0)),"","X")</f>
        <v>X</v>
      </c>
    </row>
    <row r="130" spans="1:5" x14ac:dyDescent="0.25">
      <c r="A130" s="57">
        <v>316</v>
      </c>
      <c r="B130">
        <v>128</v>
      </c>
      <c r="C130">
        <v>19</v>
      </c>
      <c r="D130" t="s">
        <v>221</v>
      </c>
      <c r="E130" t="str">
        <f>IF(ISNA(MATCH(A130,'ESO zone constants'!$A$2:$A$9949,0)),"","X")</f>
        <v>X</v>
      </c>
    </row>
    <row r="131" spans="1:5" x14ac:dyDescent="0.25">
      <c r="A131" s="57">
        <v>317</v>
      </c>
      <c r="B131">
        <v>129</v>
      </c>
      <c r="C131">
        <v>19</v>
      </c>
      <c r="D131" t="s">
        <v>222</v>
      </c>
      <c r="E131" t="str">
        <f>IF(ISNA(MATCH(A131,'ESO zone constants'!$A$2:$A$9949,0)),"","X")</f>
        <v>X</v>
      </c>
    </row>
    <row r="132" spans="1:5" x14ac:dyDescent="0.25">
      <c r="A132" s="57">
        <v>318</v>
      </c>
      <c r="B132">
        <v>130</v>
      </c>
      <c r="C132">
        <v>19</v>
      </c>
      <c r="D132" t="s">
        <v>223</v>
      </c>
      <c r="E132" t="str">
        <f>IF(ISNA(MATCH(A132,'ESO zone constants'!$A$2:$A$9949,0)),"","X")</f>
        <v>X</v>
      </c>
    </row>
    <row r="133" spans="1:5" x14ac:dyDescent="0.25">
      <c r="A133" s="57">
        <v>319</v>
      </c>
      <c r="B133">
        <v>131</v>
      </c>
      <c r="C133">
        <v>19</v>
      </c>
      <c r="D133" t="s">
        <v>224</v>
      </c>
      <c r="E133" t="str">
        <f>IF(ISNA(MATCH(A133,'ESO zone constants'!$A$2:$A$9949,0)),"","X")</f>
        <v>X</v>
      </c>
    </row>
    <row r="134" spans="1:5" x14ac:dyDescent="0.25">
      <c r="A134" s="57">
        <v>320</v>
      </c>
      <c r="B134">
        <v>132</v>
      </c>
      <c r="C134">
        <v>19</v>
      </c>
      <c r="D134" t="s">
        <v>225</v>
      </c>
      <c r="E134" t="str">
        <f>IF(ISNA(MATCH(A134,'ESO zone constants'!$A$2:$A$9949,0)),"","X")</f>
        <v>X</v>
      </c>
    </row>
    <row r="135" spans="1:5" x14ac:dyDescent="0.25">
      <c r="A135" s="57">
        <v>321</v>
      </c>
      <c r="B135">
        <v>133</v>
      </c>
      <c r="C135">
        <v>20</v>
      </c>
      <c r="D135" t="s">
        <v>226</v>
      </c>
      <c r="E135" t="str">
        <f>IF(ISNA(MATCH(A135,'ESO zone constants'!$A$2:$A$9949,0)),"","X")</f>
        <v>X</v>
      </c>
    </row>
    <row r="136" spans="1:5" x14ac:dyDescent="0.25">
      <c r="A136" s="57">
        <v>322</v>
      </c>
      <c r="B136">
        <v>134</v>
      </c>
      <c r="C136">
        <v>20</v>
      </c>
      <c r="D136" t="s">
        <v>227</v>
      </c>
      <c r="E136" t="str">
        <f>IF(ISNA(MATCH(A136,'ESO zone constants'!$A$2:$A$9949,0)),"","X")</f>
        <v>X</v>
      </c>
    </row>
    <row r="137" spans="1:5" x14ac:dyDescent="0.25">
      <c r="A137" s="57">
        <v>323</v>
      </c>
      <c r="B137">
        <v>135</v>
      </c>
      <c r="C137">
        <v>20</v>
      </c>
      <c r="D137" t="s">
        <v>228</v>
      </c>
      <c r="E137" t="str">
        <f>IF(ISNA(MATCH(A137,'ESO zone constants'!$A$2:$A$9949,0)),"","X")</f>
        <v>X</v>
      </c>
    </row>
    <row r="138" spans="1:5" x14ac:dyDescent="0.25">
      <c r="A138" s="57">
        <v>324</v>
      </c>
      <c r="B138">
        <v>136</v>
      </c>
      <c r="C138">
        <v>20</v>
      </c>
      <c r="D138" t="s">
        <v>229</v>
      </c>
      <c r="E138" t="str">
        <f>IF(ISNA(MATCH(A138,'ESO zone constants'!$A$2:$A$9949,0)),"","X")</f>
        <v>X</v>
      </c>
    </row>
    <row r="139" spans="1:5" x14ac:dyDescent="0.25">
      <c r="A139" s="57">
        <v>325</v>
      </c>
      <c r="B139">
        <v>137</v>
      </c>
      <c r="C139">
        <v>20</v>
      </c>
      <c r="D139" t="s">
        <v>230</v>
      </c>
      <c r="E139" t="str">
        <f>IF(ISNA(MATCH(A139,'ESO zone constants'!$A$2:$A$9949,0)),"","X")</f>
        <v>X</v>
      </c>
    </row>
    <row r="140" spans="1:5" x14ac:dyDescent="0.25">
      <c r="A140" s="57">
        <v>326</v>
      </c>
      <c r="B140">
        <v>138</v>
      </c>
      <c r="C140">
        <v>20</v>
      </c>
      <c r="D140" t="s">
        <v>231</v>
      </c>
      <c r="E140" t="str">
        <f>IF(ISNA(MATCH(A140,'ESO zone constants'!$A$2:$A$9949,0)),"","X")</f>
        <v>X</v>
      </c>
    </row>
    <row r="141" spans="1:5" x14ac:dyDescent="0.25">
      <c r="A141" s="57">
        <v>327</v>
      </c>
      <c r="B141">
        <v>139</v>
      </c>
      <c r="C141">
        <v>104</v>
      </c>
      <c r="D141" t="s">
        <v>232</v>
      </c>
      <c r="E141" t="str">
        <f>IF(ISNA(MATCH(A141,'ESO zone constants'!$A$2:$A$9949,0)),"","X")</f>
        <v>X</v>
      </c>
    </row>
    <row r="142" spans="1:5" x14ac:dyDescent="0.25">
      <c r="A142" s="57">
        <v>328</v>
      </c>
      <c r="B142">
        <v>140</v>
      </c>
      <c r="C142">
        <v>104</v>
      </c>
      <c r="D142" t="s">
        <v>233</v>
      </c>
      <c r="E142" t="str">
        <f>IF(ISNA(MATCH(A142,'ESO zone constants'!$A$2:$A$9949,0)),"","X")</f>
        <v>X</v>
      </c>
    </row>
    <row r="143" spans="1:5" x14ac:dyDescent="0.25">
      <c r="A143" s="57">
        <v>329</v>
      </c>
      <c r="B143">
        <v>141</v>
      </c>
      <c r="C143">
        <v>104</v>
      </c>
      <c r="D143" t="s">
        <v>234</v>
      </c>
      <c r="E143" t="str">
        <f>IF(ISNA(MATCH(A143,'ESO zone constants'!$A$2:$A$9949,0)),"","X")</f>
        <v>X</v>
      </c>
    </row>
    <row r="144" spans="1:5" x14ac:dyDescent="0.25">
      <c r="A144" s="57">
        <v>330</v>
      </c>
      <c r="B144">
        <v>142</v>
      </c>
      <c r="C144">
        <v>104</v>
      </c>
      <c r="D144" t="s">
        <v>235</v>
      </c>
      <c r="E144" t="str">
        <f>IF(ISNA(MATCH(A144,'ESO zone constants'!$A$2:$A$9949,0)),"","X")</f>
        <v>X</v>
      </c>
    </row>
    <row r="145" spans="1:5" x14ac:dyDescent="0.25">
      <c r="A145" s="57">
        <v>331</v>
      </c>
      <c r="B145">
        <v>143</v>
      </c>
      <c r="C145">
        <v>104</v>
      </c>
      <c r="D145" t="s">
        <v>236</v>
      </c>
      <c r="E145" t="str">
        <f>IF(ISNA(MATCH(A145,'ESO zone constants'!$A$2:$A$9949,0)),"","X")</f>
        <v>X</v>
      </c>
    </row>
    <row r="146" spans="1:5" x14ac:dyDescent="0.25">
      <c r="A146" s="57">
        <v>332</v>
      </c>
      <c r="B146">
        <v>144</v>
      </c>
      <c r="C146">
        <v>104</v>
      </c>
      <c r="D146" t="s">
        <v>237</v>
      </c>
      <c r="E146" t="str">
        <f>IF(ISNA(MATCH(A146,'ESO zone constants'!$A$2:$A$9949,0)),"","X")</f>
        <v>X</v>
      </c>
    </row>
    <row r="147" spans="1:5" x14ac:dyDescent="0.25">
      <c r="A147" s="57">
        <v>333</v>
      </c>
      <c r="B147">
        <v>145</v>
      </c>
      <c r="C147">
        <v>92</v>
      </c>
      <c r="D147" t="s">
        <v>238</v>
      </c>
      <c r="E147" t="str">
        <f>IF(ISNA(MATCH(A147,'ESO zone constants'!$A$2:$A$9949,0)),"","X")</f>
        <v>X</v>
      </c>
    </row>
    <row r="148" spans="1:5" x14ac:dyDescent="0.25">
      <c r="A148" s="57">
        <v>334</v>
      </c>
      <c r="B148">
        <v>146</v>
      </c>
      <c r="C148">
        <v>92</v>
      </c>
      <c r="D148" t="s">
        <v>239</v>
      </c>
      <c r="E148" t="str">
        <f>IF(ISNA(MATCH(A148,'ESO zone constants'!$A$2:$A$9949,0)),"","X")</f>
        <v>X</v>
      </c>
    </row>
    <row r="149" spans="1:5" x14ac:dyDescent="0.25">
      <c r="A149" s="57">
        <v>335</v>
      </c>
      <c r="B149">
        <v>147</v>
      </c>
      <c r="C149">
        <v>92</v>
      </c>
      <c r="D149" t="s">
        <v>240</v>
      </c>
      <c r="E149" t="str">
        <f>IF(ISNA(MATCH(A149,'ESO zone constants'!$A$2:$A$9949,0)),"","X")</f>
        <v>X</v>
      </c>
    </row>
    <row r="150" spans="1:5" x14ac:dyDescent="0.25">
      <c r="A150" s="57">
        <v>336</v>
      </c>
      <c r="B150">
        <v>148</v>
      </c>
      <c r="C150">
        <v>92</v>
      </c>
      <c r="D150" t="s">
        <v>241</v>
      </c>
      <c r="E150" t="str">
        <f>IF(ISNA(MATCH(A150,'ESO zone constants'!$A$2:$A$9949,0)),"","X")</f>
        <v>X</v>
      </c>
    </row>
    <row r="151" spans="1:5" x14ac:dyDescent="0.25">
      <c r="A151" s="57">
        <v>337</v>
      </c>
      <c r="B151">
        <v>149</v>
      </c>
      <c r="C151">
        <v>92</v>
      </c>
      <c r="D151" t="s">
        <v>242</v>
      </c>
      <c r="E151" t="str">
        <f>IF(ISNA(MATCH(A151,'ESO zone constants'!$A$2:$A$9949,0)),"","X")</f>
        <v>X</v>
      </c>
    </row>
    <row r="152" spans="1:5" x14ac:dyDescent="0.25">
      <c r="A152" s="57">
        <v>338</v>
      </c>
      <c r="B152">
        <v>150</v>
      </c>
      <c r="C152">
        <v>92</v>
      </c>
      <c r="D152" t="s">
        <v>243</v>
      </c>
      <c r="E152" t="str">
        <f>IF(ISNA(MATCH(A152,'ESO zone constants'!$A$2:$A$9949,0)),"","X")</f>
        <v>X</v>
      </c>
    </row>
    <row r="153" spans="1:5" x14ac:dyDescent="0.25">
      <c r="A153" s="57">
        <v>339</v>
      </c>
      <c r="B153">
        <v>151</v>
      </c>
      <c r="C153">
        <v>101</v>
      </c>
      <c r="D153" t="s">
        <v>244</v>
      </c>
      <c r="E153" t="str">
        <f>IF(ISNA(MATCH(A153,'ESO zone constants'!$A$2:$A$9949,0)),"","X")</f>
        <v>X</v>
      </c>
    </row>
    <row r="154" spans="1:5" x14ac:dyDescent="0.25">
      <c r="A154" s="57">
        <v>341</v>
      </c>
      <c r="B154">
        <v>152</v>
      </c>
      <c r="C154">
        <v>103</v>
      </c>
      <c r="D154" t="s">
        <v>245</v>
      </c>
      <c r="E154" t="str">
        <f>IF(ISNA(MATCH(A154,'ESO zone constants'!$A$2:$A$9949,0)),"","X")</f>
        <v>X</v>
      </c>
    </row>
    <row r="155" spans="1:5" x14ac:dyDescent="0.25">
      <c r="A155" s="57">
        <v>346</v>
      </c>
      <c r="B155">
        <v>153</v>
      </c>
      <c r="C155">
        <v>101</v>
      </c>
      <c r="D155" t="s">
        <v>246</v>
      </c>
      <c r="E155" t="str">
        <f>IF(ISNA(MATCH(A155,'ESO zone constants'!$A$2:$A$9949,0)),"","X")</f>
        <v>X</v>
      </c>
    </row>
    <row r="156" spans="1:5" x14ac:dyDescent="0.25">
      <c r="A156" s="57">
        <v>347</v>
      </c>
      <c r="B156">
        <v>154</v>
      </c>
      <c r="C156">
        <v>347</v>
      </c>
      <c r="D156" t="s">
        <v>247</v>
      </c>
      <c r="E156" t="str">
        <f>IF(ISNA(MATCH(A156,'ESO zone constants'!$A$2:$A$9949,0)),"","X")</f>
        <v>X</v>
      </c>
    </row>
    <row r="157" spans="1:5" x14ac:dyDescent="0.25">
      <c r="A157" s="57">
        <v>353</v>
      </c>
      <c r="B157">
        <v>155</v>
      </c>
      <c r="C157">
        <v>101</v>
      </c>
      <c r="D157" t="s">
        <v>248</v>
      </c>
      <c r="E157" t="str">
        <f>IF(ISNA(MATCH(A157,'ESO zone constants'!$A$2:$A$9949,0)),"","X")</f>
        <v>X</v>
      </c>
    </row>
    <row r="158" spans="1:5" x14ac:dyDescent="0.25">
      <c r="A158" s="57">
        <v>354</v>
      </c>
      <c r="B158">
        <v>156</v>
      </c>
      <c r="C158">
        <v>101</v>
      </c>
      <c r="D158" t="s">
        <v>249</v>
      </c>
      <c r="E158" t="str">
        <f>IF(ISNA(MATCH(A158,'ESO zone constants'!$A$2:$A$9949,0)),"","X")</f>
        <v>X</v>
      </c>
    </row>
    <row r="159" spans="1:5" x14ac:dyDescent="0.25">
      <c r="A159" s="57">
        <v>359</v>
      </c>
      <c r="B159">
        <v>157</v>
      </c>
      <c r="C159">
        <v>101</v>
      </c>
      <c r="D159" t="s">
        <v>250</v>
      </c>
      <c r="E159" t="str">
        <f>IF(ISNA(MATCH(A159,'ESO zone constants'!$A$2:$A$9949,0)),"","X")</f>
        <v>X</v>
      </c>
    </row>
    <row r="160" spans="1:5" x14ac:dyDescent="0.25">
      <c r="A160" s="57">
        <v>360</v>
      </c>
      <c r="B160">
        <v>158</v>
      </c>
      <c r="C160">
        <v>101</v>
      </c>
      <c r="D160" t="s">
        <v>251</v>
      </c>
      <c r="E160" t="str">
        <f>IF(ISNA(MATCH(A160,'ESO zone constants'!$A$2:$A$9949,0)),"","X")</f>
        <v>X</v>
      </c>
    </row>
    <row r="161" spans="1:5" x14ac:dyDescent="0.25">
      <c r="A161" s="57">
        <v>361</v>
      </c>
      <c r="B161">
        <v>159</v>
      </c>
      <c r="C161">
        <v>101</v>
      </c>
      <c r="D161" t="s">
        <v>252</v>
      </c>
      <c r="E161" t="str">
        <f>IF(ISNA(MATCH(A161,'ESO zone constants'!$A$2:$A$9949,0)),"","X")</f>
        <v>X</v>
      </c>
    </row>
    <row r="162" spans="1:5" x14ac:dyDescent="0.25">
      <c r="A162" s="57">
        <v>362</v>
      </c>
      <c r="B162">
        <v>160</v>
      </c>
      <c r="C162">
        <v>101</v>
      </c>
      <c r="D162" t="s">
        <v>253</v>
      </c>
      <c r="E162" t="str">
        <f>IF(ISNA(MATCH(A162,'ESO zone constants'!$A$2:$A$9949,0)),"","X")</f>
        <v>X</v>
      </c>
    </row>
    <row r="163" spans="1:5" x14ac:dyDescent="0.25">
      <c r="A163" s="57">
        <v>363</v>
      </c>
      <c r="B163">
        <v>161</v>
      </c>
      <c r="C163">
        <v>101</v>
      </c>
      <c r="D163" t="s">
        <v>254</v>
      </c>
      <c r="E163" t="str">
        <f>IF(ISNA(MATCH(A163,'ESO zone constants'!$A$2:$A$9949,0)),"","X")</f>
        <v>X</v>
      </c>
    </row>
    <row r="164" spans="1:5" x14ac:dyDescent="0.25">
      <c r="A164" s="57">
        <v>364</v>
      </c>
      <c r="B164">
        <v>162</v>
      </c>
      <c r="C164">
        <v>101</v>
      </c>
      <c r="D164" t="s">
        <v>255</v>
      </c>
      <c r="E164" t="str">
        <f>IF(ISNA(MATCH(A164,'ESO zone constants'!$A$2:$A$9949,0)),"","X")</f>
        <v>X</v>
      </c>
    </row>
    <row r="165" spans="1:5" x14ac:dyDescent="0.25">
      <c r="A165" s="57">
        <v>365</v>
      </c>
      <c r="B165">
        <v>163</v>
      </c>
      <c r="C165">
        <v>347</v>
      </c>
      <c r="D165" t="s">
        <v>256</v>
      </c>
      <c r="E165" t="str">
        <f>IF(ISNA(MATCH(A165,'ESO zone constants'!$A$2:$A$9949,0)),"","X")</f>
        <v>X</v>
      </c>
    </row>
    <row r="166" spans="1:5" x14ac:dyDescent="0.25">
      <c r="A166" s="57">
        <v>366</v>
      </c>
      <c r="B166">
        <v>164</v>
      </c>
      <c r="C166">
        <v>347</v>
      </c>
      <c r="D166" t="s">
        <v>257</v>
      </c>
      <c r="E166" t="str">
        <f>IF(ISNA(MATCH(A166,'ESO zone constants'!$A$2:$A$9949,0)),"","X")</f>
        <v>X</v>
      </c>
    </row>
    <row r="167" spans="1:5" x14ac:dyDescent="0.25">
      <c r="A167" s="57">
        <v>367</v>
      </c>
      <c r="B167">
        <v>165</v>
      </c>
      <c r="C167">
        <v>347</v>
      </c>
      <c r="D167" t="s">
        <v>258</v>
      </c>
      <c r="E167" t="str">
        <f>IF(ISNA(MATCH(A167,'ESO zone constants'!$A$2:$A$9949,0)),"","X")</f>
        <v>X</v>
      </c>
    </row>
    <row r="168" spans="1:5" x14ac:dyDescent="0.25">
      <c r="A168" s="57">
        <v>368</v>
      </c>
      <c r="B168">
        <v>166</v>
      </c>
      <c r="C168">
        <v>347</v>
      </c>
      <c r="D168" t="s">
        <v>259</v>
      </c>
      <c r="E168" t="str">
        <f>IF(ISNA(MATCH(A168,'ESO zone constants'!$A$2:$A$9949,0)),"","X")</f>
        <v>X</v>
      </c>
    </row>
    <row r="169" spans="1:5" x14ac:dyDescent="0.25">
      <c r="A169" s="57">
        <v>369</v>
      </c>
      <c r="B169">
        <v>167</v>
      </c>
      <c r="C169">
        <v>347</v>
      </c>
      <c r="D169" t="s">
        <v>260</v>
      </c>
      <c r="E169" t="str">
        <f>IF(ISNA(MATCH(A169,'ESO zone constants'!$A$2:$A$9949,0)),"","X")</f>
        <v>X</v>
      </c>
    </row>
    <row r="170" spans="1:5" x14ac:dyDescent="0.25">
      <c r="A170" s="57">
        <v>370</v>
      </c>
      <c r="B170">
        <v>168</v>
      </c>
      <c r="C170">
        <v>347</v>
      </c>
      <c r="D170" t="s">
        <v>261</v>
      </c>
      <c r="E170" t="str">
        <f>IF(ISNA(MATCH(A170,'ESO zone constants'!$A$2:$A$9949,0)),"","X")</f>
        <v>X</v>
      </c>
    </row>
    <row r="171" spans="1:5" x14ac:dyDescent="0.25">
      <c r="A171" s="57">
        <v>371</v>
      </c>
      <c r="B171">
        <v>169</v>
      </c>
      <c r="C171">
        <v>347</v>
      </c>
      <c r="D171" t="s">
        <v>262</v>
      </c>
      <c r="E171" t="str">
        <f>IF(ISNA(MATCH(A171,'ESO zone constants'!$A$2:$A$9949,0)),"","X")</f>
        <v>X</v>
      </c>
    </row>
    <row r="172" spans="1:5" x14ac:dyDescent="0.25">
      <c r="A172" s="57">
        <v>372</v>
      </c>
      <c r="B172">
        <v>170</v>
      </c>
      <c r="C172">
        <v>347</v>
      </c>
      <c r="D172" t="s">
        <v>263</v>
      </c>
      <c r="E172" t="str">
        <f>IF(ISNA(MATCH(A172,'ESO zone constants'!$A$2:$A$9949,0)),"","X")</f>
        <v>X</v>
      </c>
    </row>
    <row r="173" spans="1:5" x14ac:dyDescent="0.25">
      <c r="A173" s="57">
        <v>374</v>
      </c>
      <c r="B173">
        <v>171</v>
      </c>
      <c r="C173">
        <v>347</v>
      </c>
      <c r="D173" t="s">
        <v>264</v>
      </c>
      <c r="E173" t="str">
        <f>IF(ISNA(MATCH(A173,'ESO zone constants'!$A$2:$A$9949,0)),"","X")</f>
        <v>X</v>
      </c>
    </row>
    <row r="174" spans="1:5" x14ac:dyDescent="0.25">
      <c r="A174" s="57">
        <v>375</v>
      </c>
      <c r="B174">
        <v>172</v>
      </c>
      <c r="C174">
        <v>347</v>
      </c>
      <c r="D174" t="s">
        <v>265</v>
      </c>
      <c r="E174" t="str">
        <f>IF(ISNA(MATCH(A174,'ESO zone constants'!$A$2:$A$9949,0)),"","X")</f>
        <v>X</v>
      </c>
    </row>
    <row r="175" spans="1:5" x14ac:dyDescent="0.25">
      <c r="A175" s="57">
        <v>376</v>
      </c>
      <c r="B175">
        <v>173</v>
      </c>
      <c r="C175">
        <v>347</v>
      </c>
      <c r="D175" t="s">
        <v>266</v>
      </c>
      <c r="E175" t="str">
        <f>IF(ISNA(MATCH(A175,'ESO zone constants'!$A$2:$A$9949,0)),"","X")</f>
        <v>X</v>
      </c>
    </row>
    <row r="176" spans="1:5" x14ac:dyDescent="0.25">
      <c r="A176" s="57">
        <v>377</v>
      </c>
      <c r="B176">
        <v>174</v>
      </c>
      <c r="C176">
        <v>58</v>
      </c>
      <c r="D176" t="s">
        <v>267</v>
      </c>
      <c r="E176" t="str">
        <f>IF(ISNA(MATCH(A176,'ESO zone constants'!$A$2:$A$9949,0)),"","X")</f>
        <v>X</v>
      </c>
    </row>
    <row r="177" spans="1:5" x14ac:dyDescent="0.25">
      <c r="A177" s="57">
        <v>378</v>
      </c>
      <c r="B177">
        <v>175</v>
      </c>
      <c r="C177">
        <v>58</v>
      </c>
      <c r="D177" t="s">
        <v>268</v>
      </c>
      <c r="E177" t="str">
        <f>IF(ISNA(MATCH(A177,'ESO zone constants'!$A$2:$A$9949,0)),"","X")</f>
        <v>X</v>
      </c>
    </row>
    <row r="178" spans="1:5" x14ac:dyDescent="0.25">
      <c r="A178" s="57">
        <v>379</v>
      </c>
      <c r="B178">
        <v>176</v>
      </c>
      <c r="C178">
        <v>58</v>
      </c>
      <c r="D178" t="s">
        <v>269</v>
      </c>
      <c r="E178" t="str">
        <f>IF(ISNA(MATCH(A178,'ESO zone constants'!$A$2:$A$9949,0)),"","X")</f>
        <v>X</v>
      </c>
    </row>
    <row r="179" spans="1:5" x14ac:dyDescent="0.25">
      <c r="A179" s="57">
        <v>380</v>
      </c>
      <c r="B179">
        <v>177</v>
      </c>
      <c r="C179">
        <v>381</v>
      </c>
      <c r="D179" t="s">
        <v>102</v>
      </c>
      <c r="E179" t="str">
        <f>IF(ISNA(MATCH(A179,'ESO zone constants'!$A$2:$A$9949,0)),"","X")</f>
        <v>X</v>
      </c>
    </row>
    <row r="180" spans="1:5" x14ac:dyDescent="0.25">
      <c r="A180" s="57">
        <v>381</v>
      </c>
      <c r="B180">
        <v>178</v>
      </c>
      <c r="C180">
        <v>381</v>
      </c>
      <c r="D180" t="s">
        <v>270</v>
      </c>
      <c r="E180" t="str">
        <f>IF(ISNA(MATCH(A180,'ESO zone constants'!$A$2:$A$9949,0)),"","X")</f>
        <v>X</v>
      </c>
    </row>
    <row r="181" spans="1:5" x14ac:dyDescent="0.25">
      <c r="A181" s="57">
        <v>382</v>
      </c>
      <c r="B181">
        <v>179</v>
      </c>
      <c r="C181">
        <v>382</v>
      </c>
      <c r="D181" t="s">
        <v>271</v>
      </c>
      <c r="E181" t="str">
        <f>IF(ISNA(MATCH(A181,'ESO zone constants'!$A$2:$A$9949,0)),"","X")</f>
        <v>X</v>
      </c>
    </row>
    <row r="182" spans="1:5" x14ac:dyDescent="0.25">
      <c r="A182" s="57">
        <v>383</v>
      </c>
      <c r="B182">
        <v>180</v>
      </c>
      <c r="C182">
        <v>383</v>
      </c>
      <c r="D182" t="s">
        <v>272</v>
      </c>
      <c r="E182" t="str">
        <f>IF(ISNA(MATCH(A182,'ESO zone constants'!$A$2:$A$9949,0)),"","X")</f>
        <v>X</v>
      </c>
    </row>
    <row r="183" spans="1:5" x14ac:dyDescent="0.25">
      <c r="A183" s="57">
        <v>385</v>
      </c>
      <c r="B183">
        <v>181</v>
      </c>
      <c r="C183">
        <v>208</v>
      </c>
      <c r="D183" t="s">
        <v>273</v>
      </c>
      <c r="E183" t="str">
        <f>IF(ISNA(MATCH(A183,'ESO zone constants'!$A$2:$A$9949,0)),"","X")</f>
        <v>X</v>
      </c>
    </row>
    <row r="184" spans="1:5" x14ac:dyDescent="0.25">
      <c r="A184" s="57">
        <v>386</v>
      </c>
      <c r="B184">
        <v>182</v>
      </c>
      <c r="C184">
        <v>41</v>
      </c>
      <c r="D184" t="s">
        <v>274</v>
      </c>
      <c r="E184" t="str">
        <f>IF(ISNA(MATCH(A184,'ESO zone constants'!$A$2:$A$9949,0)),"","X")</f>
        <v>X</v>
      </c>
    </row>
    <row r="185" spans="1:5" x14ac:dyDescent="0.25">
      <c r="A185" s="57">
        <v>387</v>
      </c>
      <c r="B185">
        <v>183</v>
      </c>
      <c r="C185">
        <v>381</v>
      </c>
      <c r="D185" t="s">
        <v>275</v>
      </c>
      <c r="E185" t="str">
        <f>IF(ISNA(MATCH(A185,'ESO zone constants'!$A$2:$A$9949,0)),"","X")</f>
        <v>X</v>
      </c>
    </row>
    <row r="186" spans="1:5" x14ac:dyDescent="0.25">
      <c r="A186" s="57">
        <v>388</v>
      </c>
      <c r="B186">
        <v>184</v>
      </c>
      <c r="C186">
        <v>381</v>
      </c>
      <c r="D186" t="s">
        <v>276</v>
      </c>
      <c r="E186" t="str">
        <f>IF(ISNA(MATCH(A186,'ESO zone constants'!$A$2:$A$9949,0)),"","X")</f>
        <v>X</v>
      </c>
    </row>
    <row r="187" spans="1:5" x14ac:dyDescent="0.25">
      <c r="A187" s="57">
        <v>389</v>
      </c>
      <c r="B187">
        <v>185</v>
      </c>
      <c r="C187">
        <v>383</v>
      </c>
      <c r="D187" t="s">
        <v>277</v>
      </c>
      <c r="E187" t="str">
        <f>IF(ISNA(MATCH(A187,'ESO zone constants'!$A$2:$A$9949,0)),"","X")</f>
        <v>X</v>
      </c>
    </row>
    <row r="188" spans="1:5" x14ac:dyDescent="0.25">
      <c r="A188" s="57">
        <v>390</v>
      </c>
      <c r="B188">
        <v>186</v>
      </c>
      <c r="C188">
        <v>381</v>
      </c>
      <c r="D188" t="s">
        <v>278</v>
      </c>
      <c r="E188" t="str">
        <f>IF(ISNA(MATCH(A188,'ESO zone constants'!$A$2:$A$9949,0)),"","X")</f>
        <v>X</v>
      </c>
    </row>
    <row r="189" spans="1:5" x14ac:dyDescent="0.25">
      <c r="A189" s="57">
        <v>392</v>
      </c>
      <c r="B189">
        <v>187</v>
      </c>
      <c r="C189">
        <v>381</v>
      </c>
      <c r="D189" t="s">
        <v>279</v>
      </c>
      <c r="E189" t="str">
        <f>IF(ISNA(MATCH(A189,'ESO zone constants'!$A$2:$A$9949,0)),"","X")</f>
        <v>X</v>
      </c>
    </row>
    <row r="190" spans="1:5" x14ac:dyDescent="0.25">
      <c r="A190" s="57">
        <v>393</v>
      </c>
      <c r="B190">
        <v>188</v>
      </c>
      <c r="C190">
        <v>381</v>
      </c>
      <c r="D190" t="s">
        <v>280</v>
      </c>
      <c r="E190" t="str">
        <f>IF(ISNA(MATCH(A190,'ESO zone constants'!$A$2:$A$9949,0)),"","X")</f>
        <v>X</v>
      </c>
    </row>
    <row r="191" spans="1:5" x14ac:dyDescent="0.25">
      <c r="A191" s="57">
        <v>394</v>
      </c>
      <c r="B191">
        <v>189</v>
      </c>
      <c r="C191">
        <v>381</v>
      </c>
      <c r="D191" t="s">
        <v>281</v>
      </c>
      <c r="E191" t="str">
        <f>IF(ISNA(MATCH(A191,'ESO zone constants'!$A$2:$A$9949,0)),"","X")</f>
        <v>X</v>
      </c>
    </row>
    <row r="192" spans="1:5" x14ac:dyDescent="0.25">
      <c r="A192" s="57">
        <v>395</v>
      </c>
      <c r="B192">
        <v>190</v>
      </c>
      <c r="C192">
        <v>381</v>
      </c>
      <c r="D192" t="s">
        <v>282</v>
      </c>
      <c r="E192" t="str">
        <f>IF(ISNA(MATCH(A192,'ESO zone constants'!$A$2:$A$9949,0)),"","X")</f>
        <v>X</v>
      </c>
    </row>
    <row r="193" spans="1:5" x14ac:dyDescent="0.25">
      <c r="A193" s="57">
        <v>396</v>
      </c>
      <c r="B193">
        <v>191</v>
      </c>
      <c r="C193">
        <v>381</v>
      </c>
      <c r="D193" t="s">
        <v>283</v>
      </c>
      <c r="E193" t="str">
        <f>IF(ISNA(MATCH(A193,'ESO zone constants'!$A$2:$A$9949,0)),"","X")</f>
        <v>X</v>
      </c>
    </row>
    <row r="194" spans="1:5" x14ac:dyDescent="0.25">
      <c r="A194" s="57">
        <v>397</v>
      </c>
      <c r="B194">
        <v>192</v>
      </c>
      <c r="C194">
        <v>381</v>
      </c>
      <c r="D194" t="s">
        <v>284</v>
      </c>
      <c r="E194" t="str">
        <f>IF(ISNA(MATCH(A194,'ESO zone constants'!$A$2:$A$9949,0)),"","X")</f>
        <v>X</v>
      </c>
    </row>
    <row r="195" spans="1:5" x14ac:dyDescent="0.25">
      <c r="A195" s="57">
        <v>398</v>
      </c>
      <c r="B195">
        <v>193</v>
      </c>
      <c r="C195">
        <v>381</v>
      </c>
      <c r="D195" t="s">
        <v>285</v>
      </c>
      <c r="E195" t="str">
        <f>IF(ISNA(MATCH(A195,'ESO zone constants'!$A$2:$A$9949,0)),"","X")</f>
        <v>X</v>
      </c>
    </row>
    <row r="196" spans="1:5" x14ac:dyDescent="0.25">
      <c r="A196" s="57">
        <v>399</v>
      </c>
      <c r="B196">
        <v>194</v>
      </c>
      <c r="C196">
        <v>381</v>
      </c>
      <c r="D196" t="s">
        <v>286</v>
      </c>
      <c r="E196" t="str">
        <f>IF(ISNA(MATCH(A196,'ESO zone constants'!$A$2:$A$9949,0)),"","X")</f>
        <v>X</v>
      </c>
    </row>
    <row r="197" spans="1:5" x14ac:dyDescent="0.25">
      <c r="A197" s="57">
        <v>400</v>
      </c>
      <c r="B197">
        <v>195</v>
      </c>
      <c r="C197">
        <v>381</v>
      </c>
      <c r="D197" t="s">
        <v>287</v>
      </c>
      <c r="E197" t="str">
        <f>IF(ISNA(MATCH(A197,'ESO zone constants'!$A$2:$A$9949,0)),"","X")</f>
        <v>X</v>
      </c>
    </row>
    <row r="198" spans="1:5" x14ac:dyDescent="0.25">
      <c r="A198" s="57">
        <v>401</v>
      </c>
      <c r="B198">
        <v>196</v>
      </c>
      <c r="C198">
        <v>381</v>
      </c>
      <c r="D198" t="s">
        <v>288</v>
      </c>
      <c r="E198" t="str">
        <f>IF(ISNA(MATCH(A198,'ESO zone constants'!$A$2:$A$9949,0)),"","X")</f>
        <v>X</v>
      </c>
    </row>
    <row r="199" spans="1:5" x14ac:dyDescent="0.25">
      <c r="A199" s="57">
        <v>402</v>
      </c>
      <c r="B199">
        <v>197</v>
      </c>
      <c r="C199">
        <v>103</v>
      </c>
      <c r="D199" t="s">
        <v>289</v>
      </c>
      <c r="E199" t="str">
        <f>IF(ISNA(MATCH(A199,'ESO zone constants'!$A$2:$A$9949,0)),"","X")</f>
        <v>X</v>
      </c>
    </row>
    <row r="200" spans="1:5" x14ac:dyDescent="0.25">
      <c r="A200" s="57">
        <v>403</v>
      </c>
      <c r="B200">
        <v>198</v>
      </c>
      <c r="C200">
        <v>103</v>
      </c>
      <c r="D200" t="s">
        <v>290</v>
      </c>
      <c r="E200" t="str">
        <f>IF(ISNA(MATCH(A200,'ESO zone constants'!$A$2:$A$9949,0)),"","X")</f>
        <v>X</v>
      </c>
    </row>
    <row r="201" spans="1:5" x14ac:dyDescent="0.25">
      <c r="A201" s="57">
        <v>404</v>
      </c>
      <c r="B201">
        <v>199</v>
      </c>
      <c r="C201">
        <v>103</v>
      </c>
      <c r="D201" t="s">
        <v>291</v>
      </c>
      <c r="E201" t="str">
        <f>IF(ISNA(MATCH(A201,'ESO zone constants'!$A$2:$A$9949,0)),"","X")</f>
        <v>X</v>
      </c>
    </row>
    <row r="202" spans="1:5" x14ac:dyDescent="0.25">
      <c r="A202" s="57">
        <v>405</v>
      </c>
      <c r="B202">
        <v>200</v>
      </c>
      <c r="C202">
        <v>57</v>
      </c>
      <c r="D202" t="s">
        <v>292</v>
      </c>
      <c r="E202" t="str">
        <f>IF(ISNA(MATCH(A202,'ESO zone constants'!$A$2:$A$9949,0)),"","X")</f>
        <v>X</v>
      </c>
    </row>
    <row r="203" spans="1:5" x14ac:dyDescent="0.25">
      <c r="A203" s="57">
        <v>406</v>
      </c>
      <c r="B203">
        <v>201</v>
      </c>
      <c r="C203">
        <v>57</v>
      </c>
      <c r="D203" t="s">
        <v>293</v>
      </c>
      <c r="E203" t="str">
        <f>IF(ISNA(MATCH(A203,'ESO zone constants'!$A$2:$A$9949,0)),"","X")</f>
        <v>X</v>
      </c>
    </row>
    <row r="204" spans="1:5" x14ac:dyDescent="0.25">
      <c r="A204" s="57">
        <v>407</v>
      </c>
      <c r="B204">
        <v>202</v>
      </c>
      <c r="C204">
        <v>57</v>
      </c>
      <c r="D204" t="s">
        <v>294</v>
      </c>
      <c r="E204" t="str">
        <f>IF(ISNA(MATCH(A204,'ESO zone constants'!$A$2:$A$9949,0)),"","X")</f>
        <v>X</v>
      </c>
    </row>
    <row r="205" spans="1:5" x14ac:dyDescent="0.25">
      <c r="A205" s="57">
        <v>408</v>
      </c>
      <c r="B205">
        <v>203</v>
      </c>
      <c r="C205">
        <v>57</v>
      </c>
      <c r="D205" t="s">
        <v>295</v>
      </c>
      <c r="E205" t="str">
        <f>IF(ISNA(MATCH(A205,'ESO zone constants'!$A$2:$A$9949,0)),"","X")</f>
        <v>X</v>
      </c>
    </row>
    <row r="206" spans="1:5" x14ac:dyDescent="0.25">
      <c r="A206" s="57">
        <v>409</v>
      </c>
      <c r="B206">
        <v>204</v>
      </c>
      <c r="C206">
        <v>57</v>
      </c>
      <c r="D206" t="s">
        <v>296</v>
      </c>
      <c r="E206" t="str">
        <f>IF(ISNA(MATCH(A206,'ESO zone constants'!$A$2:$A$9949,0)),"","X")</f>
        <v>X</v>
      </c>
    </row>
    <row r="207" spans="1:5" x14ac:dyDescent="0.25">
      <c r="A207" s="57">
        <v>410</v>
      </c>
      <c r="B207">
        <v>205</v>
      </c>
      <c r="C207">
        <v>57</v>
      </c>
      <c r="D207" t="s">
        <v>297</v>
      </c>
      <c r="E207" t="str">
        <f>IF(ISNA(MATCH(A207,'ESO zone constants'!$A$2:$A$9949,0)),"","X")</f>
        <v>X</v>
      </c>
    </row>
    <row r="208" spans="1:5" x14ac:dyDescent="0.25">
      <c r="A208" s="57">
        <v>411</v>
      </c>
      <c r="B208">
        <v>206</v>
      </c>
      <c r="C208">
        <v>58</v>
      </c>
      <c r="D208" t="s">
        <v>298</v>
      </c>
      <c r="E208" t="str">
        <f>IF(ISNA(MATCH(A208,'ESO zone constants'!$A$2:$A$9949,0)),"","X")</f>
        <v>X</v>
      </c>
    </row>
    <row r="209" spans="1:5" x14ac:dyDescent="0.25">
      <c r="A209" s="57">
        <v>412</v>
      </c>
      <c r="B209">
        <v>207</v>
      </c>
      <c r="C209">
        <v>103</v>
      </c>
      <c r="D209" t="s">
        <v>299</v>
      </c>
      <c r="E209" t="str">
        <f>IF(ISNA(MATCH(A209,'ESO zone constants'!$A$2:$A$9949,0)),"","X")</f>
        <v>X</v>
      </c>
    </row>
    <row r="210" spans="1:5" x14ac:dyDescent="0.25">
      <c r="A210" s="57">
        <v>413</v>
      </c>
      <c r="B210">
        <v>208</v>
      </c>
      <c r="C210">
        <v>103</v>
      </c>
      <c r="D210" t="s">
        <v>300</v>
      </c>
      <c r="E210" t="str">
        <f>IF(ISNA(MATCH(A210,'ESO zone constants'!$A$2:$A$9949,0)),"","X")</f>
        <v>X</v>
      </c>
    </row>
    <row r="211" spans="1:5" x14ac:dyDescent="0.25">
      <c r="A211" s="57">
        <v>414</v>
      </c>
      <c r="B211">
        <v>209</v>
      </c>
      <c r="C211">
        <v>103</v>
      </c>
      <c r="D211" t="s">
        <v>301</v>
      </c>
      <c r="E211" t="str">
        <f>IF(ISNA(MATCH(A211,'ESO zone constants'!$A$2:$A$9949,0)),"","X")</f>
        <v>X</v>
      </c>
    </row>
    <row r="212" spans="1:5" x14ac:dyDescent="0.25">
      <c r="A212" s="57">
        <v>415</v>
      </c>
      <c r="B212">
        <v>210</v>
      </c>
      <c r="C212">
        <v>103</v>
      </c>
      <c r="D212" t="s">
        <v>302</v>
      </c>
      <c r="E212" t="str">
        <f>IF(ISNA(MATCH(A212,'ESO zone constants'!$A$2:$A$9949,0)),"","X")</f>
        <v>X</v>
      </c>
    </row>
    <row r="213" spans="1:5" x14ac:dyDescent="0.25">
      <c r="A213" s="57">
        <v>416</v>
      </c>
      <c r="B213">
        <v>211</v>
      </c>
      <c r="C213">
        <v>381</v>
      </c>
      <c r="D213" t="s">
        <v>303</v>
      </c>
      <c r="E213" t="str">
        <f>IF(ISNA(MATCH(A213,'ESO zone constants'!$A$2:$A$9949,0)),"","X")</f>
        <v>X</v>
      </c>
    </row>
    <row r="214" spans="1:5" x14ac:dyDescent="0.25">
      <c r="A214" s="57">
        <v>417</v>
      </c>
      <c r="B214">
        <v>212</v>
      </c>
      <c r="C214">
        <v>347</v>
      </c>
      <c r="D214" t="s">
        <v>304</v>
      </c>
      <c r="E214" t="str">
        <f>IF(ISNA(MATCH(A214,'ESO zone constants'!$A$2:$A$9949,0)),"","X")</f>
        <v>X</v>
      </c>
    </row>
    <row r="215" spans="1:5" x14ac:dyDescent="0.25">
      <c r="A215" s="57">
        <v>418</v>
      </c>
      <c r="B215">
        <v>213</v>
      </c>
      <c r="C215">
        <v>347</v>
      </c>
      <c r="D215" t="s">
        <v>305</v>
      </c>
      <c r="E215" t="str">
        <f>IF(ISNA(MATCH(A215,'ESO zone constants'!$A$2:$A$9949,0)),"","X")</f>
        <v>X</v>
      </c>
    </row>
    <row r="216" spans="1:5" x14ac:dyDescent="0.25">
      <c r="A216" s="57">
        <v>419</v>
      </c>
      <c r="B216">
        <v>214</v>
      </c>
      <c r="C216">
        <v>347</v>
      </c>
      <c r="D216" t="s">
        <v>306</v>
      </c>
      <c r="E216" t="str">
        <f>IF(ISNA(MATCH(A216,'ESO zone constants'!$A$2:$A$9949,0)),"","X")</f>
        <v>X</v>
      </c>
    </row>
    <row r="217" spans="1:5" x14ac:dyDescent="0.25">
      <c r="A217" s="57">
        <v>420</v>
      </c>
      <c r="B217">
        <v>215</v>
      </c>
      <c r="C217">
        <v>347</v>
      </c>
      <c r="D217" t="s">
        <v>307</v>
      </c>
      <c r="E217" t="str">
        <f>IF(ISNA(MATCH(A217,'ESO zone constants'!$A$2:$A$9949,0)),"","X")</f>
        <v>X</v>
      </c>
    </row>
    <row r="218" spans="1:5" x14ac:dyDescent="0.25">
      <c r="A218" s="57">
        <v>421</v>
      </c>
      <c r="B218">
        <v>216</v>
      </c>
      <c r="C218">
        <v>347</v>
      </c>
      <c r="D218" t="s">
        <v>308</v>
      </c>
      <c r="E218" t="str">
        <f>IF(ISNA(MATCH(A218,'ESO zone constants'!$A$2:$A$9949,0)),"","X")</f>
        <v>X</v>
      </c>
    </row>
    <row r="219" spans="1:5" x14ac:dyDescent="0.25">
      <c r="A219" s="57">
        <v>422</v>
      </c>
      <c r="B219">
        <v>217</v>
      </c>
      <c r="C219">
        <v>347</v>
      </c>
      <c r="D219" t="s">
        <v>309</v>
      </c>
      <c r="E219" t="str">
        <f>IF(ISNA(MATCH(A219,'ESO zone constants'!$A$2:$A$9949,0)),"","X")</f>
        <v>X</v>
      </c>
    </row>
    <row r="220" spans="1:5" x14ac:dyDescent="0.25">
      <c r="A220" s="57">
        <v>424</v>
      </c>
      <c r="B220">
        <v>218</v>
      </c>
      <c r="C220">
        <v>3</v>
      </c>
      <c r="D220" t="s">
        <v>310</v>
      </c>
      <c r="E220" t="str">
        <f>IF(ISNA(MATCH(A220,'ESO zone constants'!$A$2:$A$9949,0)),"","X")</f>
        <v>X</v>
      </c>
    </row>
    <row r="221" spans="1:5" x14ac:dyDescent="0.25">
      <c r="A221" s="57">
        <v>425</v>
      </c>
      <c r="B221">
        <v>219</v>
      </c>
      <c r="C221">
        <v>3</v>
      </c>
      <c r="D221" t="s">
        <v>311</v>
      </c>
      <c r="E221" t="str">
        <f>IF(ISNA(MATCH(A221,'ESO zone constants'!$A$2:$A$9949,0)),"","X")</f>
        <v>X</v>
      </c>
    </row>
    <row r="222" spans="1:5" x14ac:dyDescent="0.25">
      <c r="A222" s="57">
        <v>426</v>
      </c>
      <c r="B222">
        <v>220</v>
      </c>
      <c r="C222">
        <v>3</v>
      </c>
      <c r="D222" t="s">
        <v>312</v>
      </c>
      <c r="E222" t="str">
        <f>IF(ISNA(MATCH(A222,'ESO zone constants'!$A$2:$A$9949,0)),"","X")</f>
        <v>X</v>
      </c>
    </row>
    <row r="223" spans="1:5" x14ac:dyDescent="0.25">
      <c r="A223" s="57">
        <v>429</v>
      </c>
      <c r="B223">
        <v>221</v>
      </c>
      <c r="C223">
        <v>3</v>
      </c>
      <c r="D223" t="s">
        <v>313</v>
      </c>
      <c r="E223" t="str">
        <f>IF(ISNA(MATCH(A223,'ESO zone constants'!$A$2:$A$9949,0)),"","X")</f>
        <v>X</v>
      </c>
    </row>
    <row r="224" spans="1:5" x14ac:dyDescent="0.25">
      <c r="A224" s="57">
        <v>430</v>
      </c>
      <c r="B224">
        <v>222</v>
      </c>
      <c r="C224">
        <v>19</v>
      </c>
      <c r="D224" t="s">
        <v>314</v>
      </c>
      <c r="E224" t="str">
        <f>IF(ISNA(MATCH(A224,'ESO zone constants'!$A$2:$A$9949,0)),"","X")</f>
        <v>X</v>
      </c>
    </row>
    <row r="225" spans="1:5" x14ac:dyDescent="0.25">
      <c r="A225" s="57">
        <v>431</v>
      </c>
      <c r="B225">
        <v>223</v>
      </c>
      <c r="C225">
        <v>103</v>
      </c>
      <c r="D225" t="s">
        <v>315</v>
      </c>
      <c r="E225" t="str">
        <f>IF(ISNA(MATCH(A225,'ESO zone constants'!$A$2:$A$9949,0)),"","X")</f>
        <v>X</v>
      </c>
    </row>
    <row r="226" spans="1:5" x14ac:dyDescent="0.25">
      <c r="A226" s="57">
        <v>433</v>
      </c>
      <c r="B226">
        <v>224</v>
      </c>
      <c r="C226">
        <v>383</v>
      </c>
      <c r="D226" t="s">
        <v>316</v>
      </c>
      <c r="E226" t="str">
        <f>IF(ISNA(MATCH(A226,'ESO zone constants'!$A$2:$A$9949,0)),"","X")</f>
        <v>X</v>
      </c>
    </row>
    <row r="227" spans="1:5" x14ac:dyDescent="0.25">
      <c r="A227" s="57">
        <v>434</v>
      </c>
      <c r="B227">
        <v>225</v>
      </c>
      <c r="C227">
        <v>383</v>
      </c>
      <c r="D227" t="s">
        <v>317</v>
      </c>
      <c r="E227" t="str">
        <f>IF(ISNA(MATCH(A227,'ESO zone constants'!$A$2:$A$9949,0)),"","X")</f>
        <v>X</v>
      </c>
    </row>
    <row r="228" spans="1:5" x14ac:dyDescent="0.25">
      <c r="A228" s="57">
        <v>435</v>
      </c>
      <c r="B228">
        <v>226</v>
      </c>
      <c r="C228">
        <v>383</v>
      </c>
      <c r="D228" t="s">
        <v>318</v>
      </c>
      <c r="E228" t="str">
        <f>IF(ISNA(MATCH(A228,'ESO zone constants'!$A$2:$A$9949,0)),"","X")</f>
        <v>X</v>
      </c>
    </row>
    <row r="229" spans="1:5" x14ac:dyDescent="0.25">
      <c r="A229" s="57">
        <v>436</v>
      </c>
      <c r="B229">
        <v>227</v>
      </c>
      <c r="C229">
        <v>383</v>
      </c>
      <c r="D229" t="s">
        <v>319</v>
      </c>
      <c r="E229" t="str">
        <f>IF(ISNA(MATCH(A229,'ESO zone constants'!$A$2:$A$9949,0)),"","X")</f>
        <v>X</v>
      </c>
    </row>
    <row r="230" spans="1:5" x14ac:dyDescent="0.25">
      <c r="A230" s="57">
        <v>437</v>
      </c>
      <c r="B230">
        <v>228</v>
      </c>
      <c r="C230">
        <v>383</v>
      </c>
      <c r="D230" t="s">
        <v>320</v>
      </c>
      <c r="E230" t="str">
        <f>IF(ISNA(MATCH(A230,'ESO zone constants'!$A$2:$A$9949,0)),"","X")</f>
        <v>X</v>
      </c>
    </row>
    <row r="231" spans="1:5" x14ac:dyDescent="0.25">
      <c r="A231" s="57">
        <v>438</v>
      </c>
      <c r="B231">
        <v>229</v>
      </c>
      <c r="C231">
        <v>383</v>
      </c>
      <c r="D231" t="s">
        <v>321</v>
      </c>
      <c r="E231" t="str">
        <f>IF(ISNA(MATCH(A231,'ESO zone constants'!$A$2:$A$9949,0)),"","X")</f>
        <v>X</v>
      </c>
    </row>
    <row r="232" spans="1:5" x14ac:dyDescent="0.25">
      <c r="A232" s="57">
        <v>439</v>
      </c>
      <c r="B232">
        <v>230</v>
      </c>
      <c r="C232">
        <v>383</v>
      </c>
      <c r="D232" t="s">
        <v>322</v>
      </c>
      <c r="E232" t="str">
        <f>IF(ISNA(MATCH(A232,'ESO zone constants'!$A$2:$A$9949,0)),"","X")</f>
        <v>X</v>
      </c>
    </row>
    <row r="233" spans="1:5" x14ac:dyDescent="0.25">
      <c r="A233" s="57">
        <v>440</v>
      </c>
      <c r="B233">
        <v>231</v>
      </c>
      <c r="C233">
        <v>383</v>
      </c>
      <c r="D233" t="s">
        <v>323</v>
      </c>
      <c r="E233" t="str">
        <f>IF(ISNA(MATCH(A233,'ESO zone constants'!$A$2:$A$9949,0)),"","X")</f>
        <v>X</v>
      </c>
    </row>
    <row r="234" spans="1:5" x14ac:dyDescent="0.25">
      <c r="A234" s="57">
        <v>442</v>
      </c>
      <c r="B234">
        <v>232</v>
      </c>
      <c r="C234">
        <v>383</v>
      </c>
      <c r="D234" t="s">
        <v>324</v>
      </c>
      <c r="E234" t="str">
        <f>IF(ISNA(MATCH(A234,'ESO zone constants'!$A$2:$A$9949,0)),"","X")</f>
        <v>X</v>
      </c>
    </row>
    <row r="235" spans="1:5" x14ac:dyDescent="0.25">
      <c r="A235" s="57">
        <v>444</v>
      </c>
      <c r="B235">
        <v>233</v>
      </c>
      <c r="C235">
        <v>383</v>
      </c>
      <c r="D235" t="s">
        <v>325</v>
      </c>
      <c r="E235" t="str">
        <f>IF(ISNA(MATCH(A235,'ESO zone constants'!$A$2:$A$9949,0)),"","X")</f>
        <v>X</v>
      </c>
    </row>
    <row r="236" spans="1:5" x14ac:dyDescent="0.25">
      <c r="A236" s="57">
        <v>447</v>
      </c>
      <c r="B236">
        <v>234</v>
      </c>
      <c r="C236">
        <v>383</v>
      </c>
      <c r="D236" t="s">
        <v>326</v>
      </c>
      <c r="E236" t="str">
        <f>IF(ISNA(MATCH(A236,'ESO zone constants'!$A$2:$A$9949,0)),"","X")</f>
        <v>X</v>
      </c>
    </row>
    <row r="237" spans="1:5" x14ac:dyDescent="0.25">
      <c r="A237" s="57">
        <v>449</v>
      </c>
      <c r="B237">
        <v>235</v>
      </c>
      <c r="C237">
        <v>101</v>
      </c>
      <c r="D237" t="s">
        <v>48</v>
      </c>
      <c r="E237" t="str">
        <f>IF(ISNA(MATCH(A237,'ESO zone constants'!$A$2:$A$9949,0)),"","X")</f>
        <v>X</v>
      </c>
    </row>
    <row r="238" spans="1:5" x14ac:dyDescent="0.25">
      <c r="A238" s="57">
        <v>451</v>
      </c>
      <c r="B238">
        <v>236</v>
      </c>
      <c r="C238">
        <v>382</v>
      </c>
      <c r="D238" t="s">
        <v>327</v>
      </c>
      <c r="E238" t="str">
        <f>IF(ISNA(MATCH(A238,'ESO zone constants'!$A$2:$A$9949,0)),"","X")</f>
        <v>X</v>
      </c>
    </row>
    <row r="239" spans="1:5" x14ac:dyDescent="0.25">
      <c r="A239" s="57">
        <v>452</v>
      </c>
      <c r="B239">
        <v>237</v>
      </c>
      <c r="C239">
        <v>382</v>
      </c>
      <c r="D239" t="s">
        <v>328</v>
      </c>
      <c r="E239" t="str">
        <f>IF(ISNA(MATCH(A239,'ESO zone constants'!$A$2:$A$9949,0)),"","X")</f>
        <v>X</v>
      </c>
    </row>
    <row r="240" spans="1:5" x14ac:dyDescent="0.25">
      <c r="A240" s="57">
        <v>453</v>
      </c>
      <c r="B240">
        <v>238</v>
      </c>
      <c r="C240">
        <v>382</v>
      </c>
      <c r="D240" t="s">
        <v>329</v>
      </c>
      <c r="E240" t="str">
        <f>IF(ISNA(MATCH(A240,'ESO zone constants'!$A$2:$A$9949,0)),"","X")</f>
        <v>X</v>
      </c>
    </row>
    <row r="241" spans="1:5" x14ac:dyDescent="0.25">
      <c r="A241" s="57">
        <v>454</v>
      </c>
      <c r="B241">
        <v>239</v>
      </c>
      <c r="C241">
        <v>382</v>
      </c>
      <c r="D241" t="s">
        <v>330</v>
      </c>
      <c r="E241" t="str">
        <f>IF(ISNA(MATCH(A241,'ESO zone constants'!$A$2:$A$9949,0)),"","X")</f>
        <v>X</v>
      </c>
    </row>
    <row r="242" spans="1:5" x14ac:dyDescent="0.25">
      <c r="A242" s="57">
        <v>455</v>
      </c>
      <c r="B242">
        <v>240</v>
      </c>
      <c r="C242">
        <v>382</v>
      </c>
      <c r="D242" t="s">
        <v>331</v>
      </c>
      <c r="E242" t="str">
        <f>IF(ISNA(MATCH(A242,'ESO zone constants'!$A$2:$A$9949,0)),"","X")</f>
        <v>X</v>
      </c>
    </row>
    <row r="243" spans="1:5" x14ac:dyDescent="0.25">
      <c r="A243" s="57">
        <v>456</v>
      </c>
      <c r="B243">
        <v>241</v>
      </c>
      <c r="C243">
        <v>382</v>
      </c>
      <c r="D243" t="s">
        <v>332</v>
      </c>
      <c r="E243" t="str">
        <f>IF(ISNA(MATCH(A243,'ESO zone constants'!$A$2:$A$9949,0)),"","X")</f>
        <v>X</v>
      </c>
    </row>
    <row r="244" spans="1:5" x14ac:dyDescent="0.25">
      <c r="A244" s="57">
        <v>457</v>
      </c>
      <c r="B244">
        <v>242</v>
      </c>
      <c r="C244">
        <v>382</v>
      </c>
      <c r="D244" t="s">
        <v>333</v>
      </c>
      <c r="E244" t="str">
        <f>IF(ISNA(MATCH(A244,'ESO zone constants'!$A$2:$A$9949,0)),"","X")</f>
        <v>X</v>
      </c>
    </row>
    <row r="245" spans="1:5" x14ac:dyDescent="0.25">
      <c r="A245" s="57">
        <v>458</v>
      </c>
      <c r="B245">
        <v>243</v>
      </c>
      <c r="C245">
        <v>382</v>
      </c>
      <c r="D245" t="s">
        <v>334</v>
      </c>
      <c r="E245" t="str">
        <f>IF(ISNA(MATCH(A245,'ESO zone constants'!$A$2:$A$9949,0)),"","X")</f>
        <v>X</v>
      </c>
    </row>
    <row r="246" spans="1:5" x14ac:dyDescent="0.25">
      <c r="A246" s="57">
        <v>459</v>
      </c>
      <c r="B246">
        <v>244</v>
      </c>
      <c r="C246">
        <v>382</v>
      </c>
      <c r="D246" t="s">
        <v>335</v>
      </c>
      <c r="E246" t="str">
        <f>IF(ISNA(MATCH(A246,'ESO zone constants'!$A$2:$A$9949,0)),"","X")</f>
        <v>X</v>
      </c>
    </row>
    <row r="247" spans="1:5" x14ac:dyDescent="0.25">
      <c r="A247" s="57">
        <v>460</v>
      </c>
      <c r="B247">
        <v>245</v>
      </c>
      <c r="C247">
        <v>382</v>
      </c>
      <c r="D247" t="s">
        <v>336</v>
      </c>
      <c r="E247" t="str">
        <f>IF(ISNA(MATCH(A247,'ESO zone constants'!$A$2:$A$9949,0)),"","X")</f>
        <v>X</v>
      </c>
    </row>
    <row r="248" spans="1:5" x14ac:dyDescent="0.25">
      <c r="A248" s="57">
        <v>461</v>
      </c>
      <c r="B248">
        <v>246</v>
      </c>
      <c r="C248">
        <v>382</v>
      </c>
      <c r="D248" t="s">
        <v>337</v>
      </c>
      <c r="E248" t="str">
        <f>IF(ISNA(MATCH(A248,'ESO zone constants'!$A$2:$A$9949,0)),"","X")</f>
        <v>X</v>
      </c>
    </row>
    <row r="249" spans="1:5" x14ac:dyDescent="0.25">
      <c r="A249" s="57">
        <v>462</v>
      </c>
      <c r="B249">
        <v>247</v>
      </c>
      <c r="C249">
        <v>382</v>
      </c>
      <c r="D249" t="s">
        <v>338</v>
      </c>
      <c r="E249" t="str">
        <f>IF(ISNA(MATCH(A249,'ESO zone constants'!$A$2:$A$9949,0)),"","X")</f>
        <v>X</v>
      </c>
    </row>
    <row r="250" spans="1:5" x14ac:dyDescent="0.25">
      <c r="A250" s="57">
        <v>463</v>
      </c>
      <c r="B250">
        <v>248</v>
      </c>
      <c r="C250">
        <v>382</v>
      </c>
      <c r="D250" t="s">
        <v>339</v>
      </c>
      <c r="E250" t="str">
        <f>IF(ISNA(MATCH(A250,'ESO zone constants'!$A$2:$A$9949,0)),"","X")</f>
        <v>X</v>
      </c>
    </row>
    <row r="251" spans="1:5" x14ac:dyDescent="0.25">
      <c r="A251" s="57">
        <v>464</v>
      </c>
      <c r="B251">
        <v>249</v>
      </c>
      <c r="C251">
        <v>382</v>
      </c>
      <c r="D251" t="s">
        <v>340</v>
      </c>
      <c r="E251" t="str">
        <f>IF(ISNA(MATCH(A251,'ESO zone constants'!$A$2:$A$9949,0)),"","X")</f>
        <v>X</v>
      </c>
    </row>
    <row r="252" spans="1:5" x14ac:dyDescent="0.25">
      <c r="A252" s="57">
        <v>465</v>
      </c>
      <c r="B252">
        <v>250</v>
      </c>
      <c r="C252">
        <v>382</v>
      </c>
      <c r="D252" t="s">
        <v>341</v>
      </c>
      <c r="E252" t="str">
        <f>IF(ISNA(MATCH(A252,'ESO zone constants'!$A$2:$A$9949,0)),"","X")</f>
        <v>X</v>
      </c>
    </row>
    <row r="253" spans="1:5" x14ac:dyDescent="0.25">
      <c r="A253" s="57">
        <v>466</v>
      </c>
      <c r="B253">
        <v>251</v>
      </c>
      <c r="C253">
        <v>382</v>
      </c>
      <c r="D253" t="s">
        <v>342</v>
      </c>
      <c r="E253" t="str">
        <f>IF(ISNA(MATCH(A253,'ESO zone constants'!$A$2:$A$9949,0)),"","X")</f>
        <v>X</v>
      </c>
    </row>
    <row r="254" spans="1:5" x14ac:dyDescent="0.25">
      <c r="A254" s="57">
        <v>467</v>
      </c>
      <c r="B254">
        <v>252</v>
      </c>
      <c r="C254">
        <v>382</v>
      </c>
      <c r="D254" t="s">
        <v>343</v>
      </c>
      <c r="E254" t="str">
        <f>IF(ISNA(MATCH(A254,'ESO zone constants'!$A$2:$A$9949,0)),"","X")</f>
        <v>X</v>
      </c>
    </row>
    <row r="255" spans="1:5" x14ac:dyDescent="0.25">
      <c r="A255" s="57">
        <v>468</v>
      </c>
      <c r="B255">
        <v>253</v>
      </c>
      <c r="C255">
        <v>58</v>
      </c>
      <c r="D255" t="s">
        <v>344</v>
      </c>
      <c r="E255" t="str">
        <f>IF(ISNA(MATCH(A255,'ESO zone constants'!$A$2:$A$9949,0)),"","X")</f>
        <v>X</v>
      </c>
    </row>
    <row r="256" spans="1:5" x14ac:dyDescent="0.25">
      <c r="A256" s="57">
        <v>469</v>
      </c>
      <c r="B256">
        <v>254</v>
      </c>
      <c r="C256">
        <v>58</v>
      </c>
      <c r="D256" t="s">
        <v>345</v>
      </c>
      <c r="E256" t="str">
        <f>IF(ISNA(MATCH(A256,'ESO zone constants'!$A$2:$A$9949,0)),"","X")</f>
        <v>X</v>
      </c>
    </row>
    <row r="257" spans="1:5" x14ac:dyDescent="0.25">
      <c r="A257" s="57">
        <v>470</v>
      </c>
      <c r="B257">
        <v>255</v>
      </c>
      <c r="C257">
        <v>58</v>
      </c>
      <c r="D257" t="s">
        <v>346</v>
      </c>
      <c r="E257" t="str">
        <f>IF(ISNA(MATCH(A257,'ESO zone constants'!$A$2:$A$9949,0)),"","X")</f>
        <v>X</v>
      </c>
    </row>
    <row r="258" spans="1:5" x14ac:dyDescent="0.25">
      <c r="A258" s="57">
        <v>471</v>
      </c>
      <c r="B258">
        <v>256</v>
      </c>
      <c r="C258">
        <v>58</v>
      </c>
      <c r="D258" t="s">
        <v>347</v>
      </c>
      <c r="E258" t="str">
        <f>IF(ISNA(MATCH(A258,'ESO zone constants'!$A$2:$A$9949,0)),"","X")</f>
        <v>X</v>
      </c>
    </row>
    <row r="259" spans="1:5" x14ac:dyDescent="0.25">
      <c r="A259" s="57">
        <v>472</v>
      </c>
      <c r="B259">
        <v>257</v>
      </c>
      <c r="C259">
        <v>58</v>
      </c>
      <c r="D259" t="s">
        <v>348</v>
      </c>
      <c r="E259" t="str">
        <f>IF(ISNA(MATCH(A259,'ESO zone constants'!$A$2:$A$9949,0)),"","X")</f>
        <v>X</v>
      </c>
    </row>
    <row r="260" spans="1:5" x14ac:dyDescent="0.25">
      <c r="A260" s="57">
        <v>473</v>
      </c>
      <c r="B260">
        <v>258</v>
      </c>
      <c r="C260">
        <v>58</v>
      </c>
      <c r="D260" t="s">
        <v>349</v>
      </c>
      <c r="E260" t="str">
        <f>IF(ISNA(MATCH(A260,'ESO zone constants'!$A$2:$A$9949,0)),"","X")</f>
        <v>X</v>
      </c>
    </row>
    <row r="261" spans="1:5" x14ac:dyDescent="0.25">
      <c r="A261" s="57">
        <v>475</v>
      </c>
      <c r="B261">
        <v>259</v>
      </c>
      <c r="C261">
        <v>383</v>
      </c>
      <c r="D261" t="s">
        <v>350</v>
      </c>
      <c r="E261" t="str">
        <f>IF(ISNA(MATCH(A261,'ESO zone constants'!$A$2:$A$9949,0)),"","X")</f>
        <v>X</v>
      </c>
    </row>
    <row r="262" spans="1:5" x14ac:dyDescent="0.25">
      <c r="A262" s="57">
        <v>477</v>
      </c>
      <c r="B262">
        <v>260</v>
      </c>
      <c r="C262">
        <v>383</v>
      </c>
      <c r="D262" t="s">
        <v>351</v>
      </c>
      <c r="E262" t="str">
        <f>IF(ISNA(MATCH(A262,'ESO zone constants'!$A$2:$A$9949,0)),"","X")</f>
        <v>X</v>
      </c>
    </row>
    <row r="263" spans="1:5" x14ac:dyDescent="0.25">
      <c r="A263" s="57">
        <v>478</v>
      </c>
      <c r="B263">
        <v>261</v>
      </c>
      <c r="C263">
        <v>383</v>
      </c>
      <c r="D263" t="s">
        <v>352</v>
      </c>
      <c r="E263" t="str">
        <f>IF(ISNA(MATCH(A263,'ESO zone constants'!$A$2:$A$9949,0)),"","X")</f>
        <v>X</v>
      </c>
    </row>
    <row r="264" spans="1:5" x14ac:dyDescent="0.25">
      <c r="A264" s="57">
        <v>480</v>
      </c>
      <c r="B264">
        <v>262</v>
      </c>
      <c r="C264">
        <v>103</v>
      </c>
      <c r="D264" t="s">
        <v>353</v>
      </c>
      <c r="E264" t="str">
        <f>IF(ISNA(MATCH(A264,'ESO zone constants'!$A$2:$A$9949,0)),"","X")</f>
        <v>X</v>
      </c>
    </row>
    <row r="265" spans="1:5" x14ac:dyDescent="0.25">
      <c r="A265" s="57">
        <v>481</v>
      </c>
      <c r="B265">
        <v>263</v>
      </c>
      <c r="C265">
        <v>103</v>
      </c>
      <c r="D265" t="s">
        <v>354</v>
      </c>
      <c r="E265" t="str">
        <f>IF(ISNA(MATCH(A265,'ESO zone constants'!$A$2:$A$9949,0)),"","X")</f>
        <v>X</v>
      </c>
    </row>
    <row r="266" spans="1:5" x14ac:dyDescent="0.25">
      <c r="A266" s="57">
        <v>482</v>
      </c>
      <c r="B266">
        <v>264</v>
      </c>
      <c r="C266">
        <v>103</v>
      </c>
      <c r="D266" t="s">
        <v>355</v>
      </c>
      <c r="E266" t="str">
        <f>IF(ISNA(MATCH(A266,'ESO zone constants'!$A$2:$A$9949,0)),"","X")</f>
        <v>X</v>
      </c>
    </row>
    <row r="267" spans="1:5" x14ac:dyDescent="0.25">
      <c r="A267" s="57">
        <v>484</v>
      </c>
      <c r="B267">
        <v>265</v>
      </c>
      <c r="C267">
        <v>103</v>
      </c>
      <c r="D267" t="s">
        <v>356</v>
      </c>
      <c r="E267" t="str">
        <f>IF(ISNA(MATCH(A267,'ESO zone constants'!$A$2:$A$9949,0)),"","X")</f>
        <v>X</v>
      </c>
    </row>
    <row r="268" spans="1:5" x14ac:dyDescent="0.25">
      <c r="A268" s="57">
        <v>485</v>
      </c>
      <c r="B268">
        <v>266</v>
      </c>
      <c r="C268">
        <v>103</v>
      </c>
      <c r="D268" t="s">
        <v>357</v>
      </c>
      <c r="E268" t="str">
        <f>IF(ISNA(MATCH(A268,'ESO zone constants'!$A$2:$A$9949,0)),"","X")</f>
        <v>X</v>
      </c>
    </row>
    <row r="269" spans="1:5" x14ac:dyDescent="0.25">
      <c r="A269" s="57">
        <v>486</v>
      </c>
      <c r="B269">
        <v>267</v>
      </c>
      <c r="C269">
        <v>381</v>
      </c>
      <c r="D269" t="s">
        <v>358</v>
      </c>
      <c r="E269" t="str">
        <f>IF(ISNA(MATCH(A269,'ESO zone constants'!$A$2:$A$9949,0)),"","X")</f>
        <v>X</v>
      </c>
    </row>
    <row r="270" spans="1:5" x14ac:dyDescent="0.25">
      <c r="A270" s="57">
        <v>487</v>
      </c>
      <c r="B270">
        <v>268</v>
      </c>
      <c r="C270">
        <v>382</v>
      </c>
      <c r="D270" t="s">
        <v>359</v>
      </c>
      <c r="E270" t="str">
        <f>IF(ISNA(MATCH(A270,'ESO zone constants'!$A$2:$A$9949,0)),"","X")</f>
        <v>X</v>
      </c>
    </row>
    <row r="271" spans="1:5" x14ac:dyDescent="0.25">
      <c r="A271" s="57">
        <v>492</v>
      </c>
      <c r="B271">
        <v>269</v>
      </c>
      <c r="C271">
        <v>41</v>
      </c>
      <c r="D271" t="s">
        <v>360</v>
      </c>
      <c r="E271" t="str">
        <f>IF(ISNA(MATCH(A271,'ESO zone constants'!$A$2:$A$9949,0)),"","X")</f>
        <v>X</v>
      </c>
    </row>
    <row r="272" spans="1:5" x14ac:dyDescent="0.25">
      <c r="A272" s="57">
        <v>493</v>
      </c>
      <c r="B272">
        <v>270</v>
      </c>
      <c r="C272">
        <v>181</v>
      </c>
      <c r="D272" t="s">
        <v>361</v>
      </c>
      <c r="E272" t="str">
        <f>IF(ISNA(MATCH(A272,'ESO zone constants'!$A$2:$A$9949,0)),"","X")</f>
        <v>X</v>
      </c>
    </row>
    <row r="273" spans="1:5" x14ac:dyDescent="0.25">
      <c r="A273" s="57">
        <v>494</v>
      </c>
      <c r="B273">
        <v>271</v>
      </c>
      <c r="C273">
        <v>181</v>
      </c>
      <c r="D273" t="s">
        <v>362</v>
      </c>
      <c r="E273" t="str">
        <f>IF(ISNA(MATCH(A273,'ESO zone constants'!$A$2:$A$9949,0)),"","X")</f>
        <v>X</v>
      </c>
    </row>
    <row r="274" spans="1:5" x14ac:dyDescent="0.25">
      <c r="A274" s="57">
        <v>495</v>
      </c>
      <c r="B274">
        <v>272</v>
      </c>
      <c r="C274">
        <v>181</v>
      </c>
      <c r="D274" t="s">
        <v>363</v>
      </c>
      <c r="E274" t="str">
        <f>IF(ISNA(MATCH(A274,'ESO zone constants'!$A$2:$A$9949,0)),"","X")</f>
        <v>X</v>
      </c>
    </row>
    <row r="275" spans="1:5" x14ac:dyDescent="0.25">
      <c r="A275" s="57">
        <v>496</v>
      </c>
      <c r="B275">
        <v>273</v>
      </c>
      <c r="C275">
        <v>181</v>
      </c>
      <c r="D275" t="s">
        <v>364</v>
      </c>
      <c r="E275" t="str">
        <f>IF(ISNA(MATCH(A275,'ESO zone constants'!$A$2:$A$9949,0)),"","X")</f>
        <v>X</v>
      </c>
    </row>
    <row r="276" spans="1:5" x14ac:dyDescent="0.25">
      <c r="A276" s="57">
        <v>497</v>
      </c>
      <c r="B276">
        <v>274</v>
      </c>
      <c r="C276">
        <v>181</v>
      </c>
      <c r="D276" t="s">
        <v>365</v>
      </c>
      <c r="E276" t="str">
        <f>IF(ISNA(MATCH(A276,'ESO zone constants'!$A$2:$A$9949,0)),"","X")</f>
        <v>X</v>
      </c>
    </row>
    <row r="277" spans="1:5" x14ac:dyDescent="0.25">
      <c r="A277" s="57">
        <v>498</v>
      </c>
      <c r="B277">
        <v>275</v>
      </c>
      <c r="C277">
        <v>181</v>
      </c>
      <c r="D277" t="s">
        <v>366</v>
      </c>
      <c r="E277" t="str">
        <f>IF(ISNA(MATCH(A277,'ESO zone constants'!$A$2:$A$9949,0)),"","X")</f>
        <v>X</v>
      </c>
    </row>
    <row r="278" spans="1:5" x14ac:dyDescent="0.25">
      <c r="A278" s="57">
        <v>499</v>
      </c>
      <c r="B278">
        <v>276</v>
      </c>
      <c r="C278">
        <v>181</v>
      </c>
      <c r="D278" t="s">
        <v>367</v>
      </c>
      <c r="E278" t="str">
        <f>IF(ISNA(MATCH(A278,'ESO zone constants'!$A$2:$A$9949,0)),"","X")</f>
        <v>X</v>
      </c>
    </row>
    <row r="279" spans="1:5" x14ac:dyDescent="0.25">
      <c r="A279" s="57">
        <v>500</v>
      </c>
      <c r="B279">
        <v>277</v>
      </c>
      <c r="C279">
        <v>181</v>
      </c>
      <c r="D279" t="s">
        <v>368</v>
      </c>
      <c r="E279" t="str">
        <f>IF(ISNA(MATCH(A279,'ESO zone constants'!$A$2:$A$9949,0)),"","X")</f>
        <v>X</v>
      </c>
    </row>
    <row r="280" spans="1:5" x14ac:dyDescent="0.25">
      <c r="A280" s="57">
        <v>501</v>
      </c>
      <c r="B280">
        <v>278</v>
      </c>
      <c r="C280">
        <v>181</v>
      </c>
      <c r="D280" t="s">
        <v>369</v>
      </c>
      <c r="E280" t="str">
        <f>IF(ISNA(MATCH(A280,'ESO zone constants'!$A$2:$A$9949,0)),"","X")</f>
        <v>X</v>
      </c>
    </row>
    <row r="281" spans="1:5" x14ac:dyDescent="0.25">
      <c r="A281" s="57">
        <v>502</v>
      </c>
      <c r="B281">
        <v>279</v>
      </c>
      <c r="C281">
        <v>181</v>
      </c>
      <c r="D281" t="s">
        <v>370</v>
      </c>
      <c r="E281" t="str">
        <f>IF(ISNA(MATCH(A281,'ESO zone constants'!$A$2:$A$9949,0)),"","X")</f>
        <v>X</v>
      </c>
    </row>
    <row r="282" spans="1:5" x14ac:dyDescent="0.25">
      <c r="A282" s="57">
        <v>503</v>
      </c>
      <c r="B282">
        <v>280</v>
      </c>
      <c r="C282">
        <v>181</v>
      </c>
      <c r="D282" t="s">
        <v>371</v>
      </c>
      <c r="E282" t="str">
        <f>IF(ISNA(MATCH(A282,'ESO zone constants'!$A$2:$A$9949,0)),"","X")</f>
        <v>X</v>
      </c>
    </row>
    <row r="283" spans="1:5" x14ac:dyDescent="0.25">
      <c r="A283" s="57">
        <v>504</v>
      </c>
      <c r="B283">
        <v>281</v>
      </c>
      <c r="C283">
        <v>181</v>
      </c>
      <c r="D283" t="s">
        <v>372</v>
      </c>
      <c r="E283" t="str">
        <f>IF(ISNA(MATCH(A283,'ESO zone constants'!$A$2:$A$9949,0)),"","X")</f>
        <v>X</v>
      </c>
    </row>
    <row r="284" spans="1:5" x14ac:dyDescent="0.25">
      <c r="A284" s="57">
        <v>505</v>
      </c>
      <c r="B284">
        <v>282</v>
      </c>
      <c r="C284">
        <v>181</v>
      </c>
      <c r="D284" t="s">
        <v>373</v>
      </c>
      <c r="E284" t="str">
        <f>IF(ISNA(MATCH(A284,'ESO zone constants'!$A$2:$A$9949,0)),"","X")</f>
        <v>X</v>
      </c>
    </row>
    <row r="285" spans="1:5" x14ac:dyDescent="0.25">
      <c r="A285" s="57">
        <v>506</v>
      </c>
      <c r="B285">
        <v>283</v>
      </c>
      <c r="C285">
        <v>181</v>
      </c>
      <c r="D285" t="s">
        <v>374</v>
      </c>
      <c r="E285" t="str">
        <f>IF(ISNA(MATCH(A285,'ESO zone constants'!$A$2:$A$9949,0)),"","X")</f>
        <v>X</v>
      </c>
    </row>
    <row r="286" spans="1:5" x14ac:dyDescent="0.25">
      <c r="A286" s="57">
        <v>507</v>
      </c>
      <c r="B286">
        <v>284</v>
      </c>
      <c r="C286">
        <v>181</v>
      </c>
      <c r="D286" t="s">
        <v>375</v>
      </c>
      <c r="E286" t="str">
        <f>IF(ISNA(MATCH(A286,'ESO zone constants'!$A$2:$A$9949,0)),"","X")</f>
        <v>X</v>
      </c>
    </row>
    <row r="287" spans="1:5" x14ac:dyDescent="0.25">
      <c r="A287" s="57">
        <v>508</v>
      </c>
      <c r="B287">
        <v>285</v>
      </c>
      <c r="C287">
        <v>849</v>
      </c>
      <c r="D287" t="s">
        <v>376</v>
      </c>
      <c r="E287" t="str">
        <f>IF(ISNA(MATCH(A287,'ESO zone constants'!$A$2:$A$9949,0)),"","X")</f>
        <v>X</v>
      </c>
    </row>
    <row r="288" spans="1:5" x14ac:dyDescent="0.25">
      <c r="A288" s="57">
        <v>509</v>
      </c>
      <c r="B288">
        <v>286</v>
      </c>
      <c r="C288">
        <v>849</v>
      </c>
      <c r="D288" t="s">
        <v>377</v>
      </c>
      <c r="E288" t="str">
        <f>IF(ISNA(MATCH(A288,'ESO zone constants'!$A$2:$A$9949,0)),"","X")</f>
        <v>X</v>
      </c>
    </row>
    <row r="289" spans="1:5" x14ac:dyDescent="0.25">
      <c r="A289" s="57">
        <v>510</v>
      </c>
      <c r="B289">
        <v>287</v>
      </c>
      <c r="C289">
        <v>849</v>
      </c>
      <c r="D289" t="s">
        <v>378</v>
      </c>
      <c r="E289" t="str">
        <f>IF(ISNA(MATCH(A289,'ESO zone constants'!$A$2:$A$9949,0)),"","X")</f>
        <v>X</v>
      </c>
    </row>
    <row r="290" spans="1:5" x14ac:dyDescent="0.25">
      <c r="A290" s="57">
        <v>511</v>
      </c>
      <c r="B290">
        <v>288</v>
      </c>
      <c r="C290">
        <v>511</v>
      </c>
      <c r="D290" t="s">
        <v>379</v>
      </c>
      <c r="E290" t="str">
        <f>IF(ISNA(MATCH(A290,'ESO zone constants'!$A$2:$A$9949,0)),"","X")</f>
        <v>X</v>
      </c>
    </row>
    <row r="291" spans="1:5" x14ac:dyDescent="0.25">
      <c r="A291" s="57">
        <v>512</v>
      </c>
      <c r="B291">
        <v>289</v>
      </c>
      <c r="C291">
        <v>512</v>
      </c>
      <c r="D291" t="s">
        <v>380</v>
      </c>
      <c r="E291" t="str">
        <f>IF(ISNA(MATCH(A291,'ESO zone constants'!$A$2:$A$9949,0)),"","X")</f>
        <v>X</v>
      </c>
    </row>
    <row r="292" spans="1:5" x14ac:dyDescent="0.25">
      <c r="A292" s="57">
        <v>513</v>
      </c>
      <c r="B292">
        <v>290</v>
      </c>
      <c r="C292">
        <v>513</v>
      </c>
      <c r="D292" t="s">
        <v>381</v>
      </c>
      <c r="E292" t="str">
        <f>IF(ISNA(MATCH(A292,'ESO zone constants'!$A$2:$A$9949,0)),"","X")</f>
        <v>X</v>
      </c>
    </row>
    <row r="293" spans="1:5" x14ac:dyDescent="0.25">
      <c r="A293" s="57">
        <v>514</v>
      </c>
      <c r="B293">
        <v>291</v>
      </c>
      <c r="C293">
        <v>514</v>
      </c>
      <c r="D293" t="s">
        <v>382</v>
      </c>
      <c r="E293" t="str">
        <f>IF(ISNA(MATCH(A293,'ESO zone constants'!$A$2:$A$9949,0)),"","X")</f>
        <v>X</v>
      </c>
    </row>
    <row r="294" spans="1:5" x14ac:dyDescent="0.25">
      <c r="A294" s="57">
        <v>515</v>
      </c>
      <c r="B294">
        <v>292</v>
      </c>
      <c r="C294">
        <v>515</v>
      </c>
      <c r="D294" t="s">
        <v>1672</v>
      </c>
      <c r="E294" t="str">
        <f>IF(ISNA(MATCH(A294,'ESO zone constants'!$A$2:$A$9949,0)),"","X")</f>
        <v>X</v>
      </c>
    </row>
    <row r="295" spans="1:5" x14ac:dyDescent="0.25">
      <c r="A295" s="57">
        <v>516</v>
      </c>
      <c r="B295">
        <v>293</v>
      </c>
      <c r="C295">
        <v>516</v>
      </c>
      <c r="D295" t="s">
        <v>377</v>
      </c>
      <c r="E295" t="str">
        <f>IF(ISNA(MATCH(A295,'ESO zone constants'!$A$2:$A$9949,0)),"","X")</f>
        <v>X</v>
      </c>
    </row>
    <row r="296" spans="1:5" x14ac:dyDescent="0.25">
      <c r="A296" s="57">
        <v>517</v>
      </c>
      <c r="B296">
        <v>294</v>
      </c>
      <c r="C296">
        <v>517</v>
      </c>
      <c r="D296" t="s">
        <v>383</v>
      </c>
      <c r="E296" t="str">
        <f>IF(ISNA(MATCH(A296,'ESO zone constants'!$A$2:$A$9949,0)),"","X")</f>
        <v>X</v>
      </c>
    </row>
    <row r="297" spans="1:5" x14ac:dyDescent="0.25">
      <c r="A297" s="57">
        <v>518</v>
      </c>
      <c r="B297">
        <v>295</v>
      </c>
      <c r="C297">
        <v>518</v>
      </c>
      <c r="D297" t="s">
        <v>383</v>
      </c>
      <c r="E297" t="str">
        <f>IF(ISNA(MATCH(A297,'ESO zone constants'!$A$2:$A$9949,0)),"","X")</f>
        <v>X</v>
      </c>
    </row>
    <row r="298" spans="1:5" x14ac:dyDescent="0.25">
      <c r="A298" s="57">
        <v>525</v>
      </c>
      <c r="B298">
        <v>296</v>
      </c>
      <c r="C298">
        <v>181</v>
      </c>
      <c r="D298" t="s">
        <v>1585</v>
      </c>
      <c r="E298" t="str">
        <f>IF(ISNA(MATCH(A298,'ESO zone constants'!$A$2:$A$9949,0)),"","X")</f>
        <v>X</v>
      </c>
    </row>
    <row r="299" spans="1:5" x14ac:dyDescent="0.25">
      <c r="A299" s="57">
        <v>526</v>
      </c>
      <c r="B299">
        <v>297</v>
      </c>
      <c r="C299">
        <v>382</v>
      </c>
      <c r="D299" t="s">
        <v>384</v>
      </c>
      <c r="E299" t="str">
        <f>IF(ISNA(MATCH(A299,'ESO zone constants'!$A$2:$A$9949,0)),"","X")</f>
        <v>X</v>
      </c>
    </row>
    <row r="300" spans="1:5" x14ac:dyDescent="0.25">
      <c r="A300" s="57">
        <v>527</v>
      </c>
      <c r="B300">
        <v>298</v>
      </c>
      <c r="C300">
        <v>199</v>
      </c>
      <c r="D300" t="s">
        <v>385</v>
      </c>
      <c r="E300" t="str">
        <f>IF(ISNA(MATCH(A300,'ESO zone constants'!$A$2:$A$9949,0)),"","X")</f>
        <v>X</v>
      </c>
    </row>
    <row r="301" spans="1:5" x14ac:dyDescent="0.25">
      <c r="A301" s="57">
        <v>529</v>
      </c>
      <c r="B301">
        <v>299</v>
      </c>
      <c r="C301">
        <v>267</v>
      </c>
      <c r="D301" t="s">
        <v>386</v>
      </c>
      <c r="E301" t="str">
        <f>IF(ISNA(MATCH(A301,'ESO zone constants'!$A$2:$A$9949,0)),"","X")</f>
        <v>X</v>
      </c>
    </row>
    <row r="302" spans="1:5" x14ac:dyDescent="0.25">
      <c r="A302" s="57">
        <v>530</v>
      </c>
      <c r="B302">
        <v>300</v>
      </c>
      <c r="C302">
        <v>347</v>
      </c>
      <c r="D302" t="s">
        <v>387</v>
      </c>
      <c r="E302" t="str">
        <f>IF(ISNA(MATCH(A302,'ESO zone constants'!$A$2:$A$9949,0)),"","X")</f>
        <v>X</v>
      </c>
    </row>
    <row r="303" spans="1:5" x14ac:dyDescent="0.25">
      <c r="A303" s="57">
        <v>531</v>
      </c>
      <c r="B303">
        <v>301</v>
      </c>
      <c r="C303">
        <v>181</v>
      </c>
      <c r="D303" t="s">
        <v>388</v>
      </c>
      <c r="E303" t="str">
        <f>IF(ISNA(MATCH(A303,'ESO zone constants'!$A$2:$A$9949,0)),"","X")</f>
        <v>X</v>
      </c>
    </row>
    <row r="304" spans="1:5" x14ac:dyDescent="0.25">
      <c r="A304" s="57">
        <v>532</v>
      </c>
      <c r="B304">
        <v>302</v>
      </c>
      <c r="C304">
        <v>181</v>
      </c>
      <c r="D304" t="s">
        <v>389</v>
      </c>
      <c r="E304" t="str">
        <f>IF(ISNA(MATCH(A304,'ESO zone constants'!$A$2:$A$9949,0)),"","X")</f>
        <v>X</v>
      </c>
    </row>
    <row r="305" spans="1:5" x14ac:dyDescent="0.25">
      <c r="A305" s="57">
        <v>533</v>
      </c>
      <c r="B305">
        <v>303</v>
      </c>
      <c r="C305">
        <v>181</v>
      </c>
      <c r="D305" t="s">
        <v>390</v>
      </c>
      <c r="E305" t="str">
        <f>IF(ISNA(MATCH(A305,'ESO zone constants'!$A$2:$A$9949,0)),"","X")</f>
        <v>X</v>
      </c>
    </row>
    <row r="306" spans="1:5" x14ac:dyDescent="0.25">
      <c r="A306" s="57">
        <v>534</v>
      </c>
      <c r="B306">
        <v>304</v>
      </c>
      <c r="C306">
        <v>534</v>
      </c>
      <c r="D306" t="s">
        <v>391</v>
      </c>
      <c r="E306" t="str">
        <f>IF(ISNA(MATCH(A306,'ESO zone constants'!$A$2:$A$9949,0)),"","X")</f>
        <v>X</v>
      </c>
    </row>
    <row r="307" spans="1:5" x14ac:dyDescent="0.25">
      <c r="A307" s="57">
        <v>535</v>
      </c>
      <c r="B307">
        <v>305</v>
      </c>
      <c r="C307">
        <v>535</v>
      </c>
      <c r="D307" t="s">
        <v>392</v>
      </c>
      <c r="E307" t="str">
        <f>IF(ISNA(MATCH(A307,'ESO zone constants'!$A$2:$A$9949,0)),"","X")</f>
        <v>X</v>
      </c>
    </row>
    <row r="308" spans="1:5" x14ac:dyDescent="0.25">
      <c r="A308" s="57">
        <v>537</v>
      </c>
      <c r="B308">
        <v>306</v>
      </c>
      <c r="C308">
        <v>537</v>
      </c>
      <c r="D308" t="s">
        <v>393</v>
      </c>
      <c r="E308" t="str">
        <f>IF(ISNA(MATCH(A308,'ESO zone constants'!$A$2:$A$9949,0)),"","X")</f>
        <v>X</v>
      </c>
    </row>
    <row r="309" spans="1:5" x14ac:dyDescent="0.25">
      <c r="A309" s="57">
        <v>539</v>
      </c>
      <c r="B309">
        <v>307</v>
      </c>
      <c r="C309">
        <v>535</v>
      </c>
      <c r="D309" t="s">
        <v>394</v>
      </c>
      <c r="E309" t="str">
        <f>IF(ISNA(MATCH(A309,'ESO zone constants'!$A$2:$A$9949,0)),"","X")</f>
        <v>X</v>
      </c>
    </row>
    <row r="310" spans="1:5" x14ac:dyDescent="0.25">
      <c r="A310" s="57">
        <v>541</v>
      </c>
      <c r="B310">
        <v>308</v>
      </c>
      <c r="C310">
        <v>267</v>
      </c>
      <c r="D310" t="s">
        <v>395</v>
      </c>
      <c r="E310" t="str">
        <f>IF(ISNA(MATCH(A310,'ESO zone constants'!$A$2:$A$9949,0)),"","X")</f>
        <v>X</v>
      </c>
    </row>
    <row r="311" spans="1:5" x14ac:dyDescent="0.25">
      <c r="A311" s="57">
        <v>542</v>
      </c>
      <c r="B311">
        <v>309</v>
      </c>
      <c r="C311">
        <v>208</v>
      </c>
      <c r="D311" t="s">
        <v>396</v>
      </c>
      <c r="E311" t="str">
        <f>IF(ISNA(MATCH(A311,'ESO zone constants'!$A$2:$A$9949,0)),"","X")</f>
        <v>X</v>
      </c>
    </row>
    <row r="312" spans="1:5" x14ac:dyDescent="0.25">
      <c r="A312" s="57">
        <v>543</v>
      </c>
      <c r="B312">
        <v>310</v>
      </c>
      <c r="C312">
        <v>208</v>
      </c>
      <c r="D312" t="s">
        <v>397</v>
      </c>
      <c r="E312" t="str">
        <f>IF(ISNA(MATCH(A312,'ESO zone constants'!$A$2:$A$9949,0)),"","X")</f>
        <v>X</v>
      </c>
    </row>
    <row r="313" spans="1:5" x14ac:dyDescent="0.25">
      <c r="A313" s="57">
        <v>544</v>
      </c>
      <c r="B313">
        <v>311</v>
      </c>
      <c r="C313">
        <v>208</v>
      </c>
      <c r="D313" t="s">
        <v>398</v>
      </c>
      <c r="E313" t="str">
        <f>IF(ISNA(MATCH(A313,'ESO zone constants'!$A$2:$A$9949,0)),"","X")</f>
        <v>X</v>
      </c>
    </row>
    <row r="314" spans="1:5" x14ac:dyDescent="0.25">
      <c r="A314" s="57">
        <v>545</v>
      </c>
      <c r="B314">
        <v>312</v>
      </c>
      <c r="C314">
        <v>19</v>
      </c>
      <c r="D314" t="s">
        <v>399</v>
      </c>
      <c r="E314" t="str">
        <f>IF(ISNA(MATCH(A314,'ESO zone constants'!$A$2:$A$9949,0)),"","X")</f>
        <v>X</v>
      </c>
    </row>
    <row r="315" spans="1:5" x14ac:dyDescent="0.25">
      <c r="A315" s="57">
        <v>546</v>
      </c>
      <c r="B315">
        <v>313</v>
      </c>
      <c r="C315">
        <v>19</v>
      </c>
      <c r="D315" t="s">
        <v>400</v>
      </c>
      <c r="E315" t="str">
        <f>IF(ISNA(MATCH(A315,'ESO zone constants'!$A$2:$A$9949,0)),"","X")</f>
        <v>X</v>
      </c>
    </row>
    <row r="316" spans="1:5" x14ac:dyDescent="0.25">
      <c r="A316" s="57">
        <v>547</v>
      </c>
      <c r="B316">
        <v>314</v>
      </c>
      <c r="C316">
        <v>108</v>
      </c>
      <c r="D316" t="s">
        <v>401</v>
      </c>
      <c r="E316" t="str">
        <f>IF(ISNA(MATCH(A316,'ESO zone constants'!$A$2:$A$9949,0)),"","X")</f>
        <v>X</v>
      </c>
    </row>
    <row r="317" spans="1:5" x14ac:dyDescent="0.25">
      <c r="A317" s="57">
        <v>548</v>
      </c>
      <c r="B317">
        <v>315</v>
      </c>
      <c r="C317">
        <v>108</v>
      </c>
      <c r="D317" t="s">
        <v>402</v>
      </c>
      <c r="E317" t="str">
        <f>IF(ISNA(MATCH(A317,'ESO zone constants'!$A$2:$A$9949,0)),"","X")</f>
        <v>X</v>
      </c>
    </row>
    <row r="318" spans="1:5" x14ac:dyDescent="0.25">
      <c r="A318" s="57">
        <v>549</v>
      </c>
      <c r="B318">
        <v>316</v>
      </c>
      <c r="C318">
        <v>383</v>
      </c>
      <c r="D318" t="s">
        <v>403</v>
      </c>
      <c r="E318" t="str">
        <f>IF(ISNA(MATCH(A318,'ESO zone constants'!$A$2:$A$9949,0)),"","X")</f>
        <v>X</v>
      </c>
    </row>
    <row r="319" spans="1:5" x14ac:dyDescent="0.25">
      <c r="A319" s="57">
        <v>551</v>
      </c>
      <c r="B319">
        <v>317</v>
      </c>
      <c r="C319">
        <v>108</v>
      </c>
      <c r="D319" t="s">
        <v>404</v>
      </c>
      <c r="E319" t="str">
        <f>IF(ISNA(MATCH(A319,'ESO zone constants'!$A$2:$A$9949,0)),"","X")</f>
        <v>X</v>
      </c>
    </row>
    <row r="320" spans="1:5" x14ac:dyDescent="0.25">
      <c r="A320" s="57">
        <v>552</v>
      </c>
      <c r="B320">
        <v>318</v>
      </c>
      <c r="C320">
        <v>108</v>
      </c>
      <c r="D320" t="s">
        <v>405</v>
      </c>
      <c r="E320" t="str">
        <f>IF(ISNA(MATCH(A320,'ESO zone constants'!$A$2:$A$9949,0)),"","X")</f>
        <v>X</v>
      </c>
    </row>
    <row r="321" spans="1:5" x14ac:dyDescent="0.25">
      <c r="A321" s="57">
        <v>553</v>
      </c>
      <c r="B321">
        <v>319</v>
      </c>
      <c r="C321">
        <v>108</v>
      </c>
      <c r="D321" t="s">
        <v>406</v>
      </c>
      <c r="E321" t="str">
        <f>IF(ISNA(MATCH(A321,'ESO zone constants'!$A$2:$A$9949,0)),"","X")</f>
        <v>X</v>
      </c>
    </row>
    <row r="322" spans="1:5" x14ac:dyDescent="0.25">
      <c r="A322" s="57">
        <v>554</v>
      </c>
      <c r="B322">
        <v>320</v>
      </c>
      <c r="C322">
        <v>108</v>
      </c>
      <c r="D322" t="s">
        <v>407</v>
      </c>
      <c r="E322" t="str">
        <f>IF(ISNA(MATCH(A322,'ESO zone constants'!$A$2:$A$9949,0)),"","X")</f>
        <v>X</v>
      </c>
    </row>
    <row r="323" spans="1:5" x14ac:dyDescent="0.25">
      <c r="A323" s="57">
        <v>555</v>
      </c>
      <c r="B323">
        <v>321</v>
      </c>
      <c r="C323">
        <v>108</v>
      </c>
      <c r="D323" t="s">
        <v>408</v>
      </c>
      <c r="E323" t="str">
        <f>IF(ISNA(MATCH(A323,'ESO zone constants'!$A$2:$A$9949,0)),"","X")</f>
        <v>X</v>
      </c>
    </row>
    <row r="324" spans="1:5" x14ac:dyDescent="0.25">
      <c r="A324" s="57">
        <v>556</v>
      </c>
      <c r="B324">
        <v>322</v>
      </c>
      <c r="C324">
        <v>108</v>
      </c>
      <c r="D324" t="s">
        <v>409</v>
      </c>
      <c r="E324" t="str">
        <f>IF(ISNA(MATCH(A324,'ESO zone constants'!$A$2:$A$9949,0)),"","X")</f>
        <v>X</v>
      </c>
    </row>
    <row r="325" spans="1:5" x14ac:dyDescent="0.25">
      <c r="A325" s="57">
        <v>557</v>
      </c>
      <c r="B325">
        <v>323</v>
      </c>
      <c r="C325">
        <v>347</v>
      </c>
      <c r="D325" t="s">
        <v>410</v>
      </c>
      <c r="E325" t="str">
        <f>IF(ISNA(MATCH(A325,'ESO zone constants'!$A$2:$A$9949,0)),"","X")</f>
        <v>X</v>
      </c>
    </row>
    <row r="326" spans="1:5" x14ac:dyDescent="0.25">
      <c r="A326" s="57">
        <v>558</v>
      </c>
      <c r="B326">
        <v>324</v>
      </c>
      <c r="C326">
        <v>108</v>
      </c>
      <c r="D326" t="s">
        <v>411</v>
      </c>
      <c r="E326" t="str">
        <f>IF(ISNA(MATCH(A326,'ESO zone constants'!$A$2:$A$9949,0)),"","X")</f>
        <v>X</v>
      </c>
    </row>
    <row r="327" spans="1:5" x14ac:dyDescent="0.25">
      <c r="A327" s="57">
        <v>559</v>
      </c>
      <c r="B327">
        <v>325</v>
      </c>
      <c r="C327">
        <v>108</v>
      </c>
      <c r="D327" t="s">
        <v>412</v>
      </c>
      <c r="E327" t="str">
        <f>IF(ISNA(MATCH(A327,'ESO zone constants'!$A$2:$A$9949,0)),"","X")</f>
        <v>X</v>
      </c>
    </row>
    <row r="328" spans="1:5" x14ac:dyDescent="0.25">
      <c r="A328" s="57">
        <v>560</v>
      </c>
      <c r="B328">
        <v>326</v>
      </c>
      <c r="C328">
        <v>103</v>
      </c>
      <c r="D328" t="s">
        <v>299</v>
      </c>
      <c r="E328" t="str">
        <f>IF(ISNA(MATCH(A328,'ESO zone constants'!$A$2:$A$9949,0)),"","X")</f>
        <v>X</v>
      </c>
    </row>
    <row r="329" spans="1:5" x14ac:dyDescent="0.25">
      <c r="A329" s="57">
        <v>561</v>
      </c>
      <c r="B329">
        <v>327</v>
      </c>
      <c r="C329">
        <v>108</v>
      </c>
      <c r="D329" t="s">
        <v>413</v>
      </c>
      <c r="E329" t="str">
        <f>IF(ISNA(MATCH(A329,'ESO zone constants'!$A$2:$A$9949,0)),"","X")</f>
        <v>X</v>
      </c>
    </row>
    <row r="330" spans="1:5" x14ac:dyDescent="0.25">
      <c r="A330" s="57">
        <v>562</v>
      </c>
      <c r="B330">
        <v>328</v>
      </c>
      <c r="C330">
        <v>382</v>
      </c>
      <c r="D330" t="s">
        <v>414</v>
      </c>
      <c r="E330" t="str">
        <f>IF(ISNA(MATCH(A330,'ESO zone constants'!$A$2:$A$9949,0)),"","X")</f>
        <v>X</v>
      </c>
    </row>
    <row r="331" spans="1:5" x14ac:dyDescent="0.25">
      <c r="A331" s="57">
        <v>565</v>
      </c>
      <c r="B331">
        <v>329</v>
      </c>
      <c r="C331">
        <v>382</v>
      </c>
      <c r="D331" t="s">
        <v>415</v>
      </c>
      <c r="E331" t="str">
        <f>IF(ISNA(MATCH(A331,'ESO zone constants'!$A$2:$A$9949,0)),"","X")</f>
        <v>X</v>
      </c>
    </row>
    <row r="332" spans="1:5" x14ac:dyDescent="0.25">
      <c r="A332" s="57">
        <v>566</v>
      </c>
      <c r="B332">
        <v>330</v>
      </c>
      <c r="C332">
        <v>3</v>
      </c>
      <c r="D332" t="s">
        <v>416</v>
      </c>
      <c r="E332" t="str">
        <f>IF(ISNA(MATCH(A332,'ESO zone constants'!$A$2:$A$9949,0)),"","X")</f>
        <v>X</v>
      </c>
    </row>
    <row r="333" spans="1:5" x14ac:dyDescent="0.25">
      <c r="A333" s="57">
        <v>567</v>
      </c>
      <c r="B333">
        <v>331</v>
      </c>
      <c r="C333">
        <v>103</v>
      </c>
      <c r="D333" t="s">
        <v>298</v>
      </c>
      <c r="E333" t="str">
        <f>IF(ISNA(MATCH(A333,'ESO zone constants'!$A$2:$A$9949,0)),"","X")</f>
        <v>X</v>
      </c>
    </row>
    <row r="334" spans="1:5" x14ac:dyDescent="0.25">
      <c r="A334" s="57">
        <v>569</v>
      </c>
      <c r="B334">
        <v>332</v>
      </c>
      <c r="C334">
        <v>104</v>
      </c>
      <c r="D334" t="s">
        <v>417</v>
      </c>
      <c r="E334" t="str">
        <f>IF(ISNA(MATCH(A334,'ESO zone constants'!$A$2:$A$9949,0)),"","X")</f>
        <v>X</v>
      </c>
    </row>
    <row r="335" spans="1:5" x14ac:dyDescent="0.25">
      <c r="A335" s="57">
        <v>570</v>
      </c>
      <c r="B335">
        <v>333</v>
      </c>
      <c r="C335">
        <v>104</v>
      </c>
      <c r="D335" t="s">
        <v>418</v>
      </c>
      <c r="E335" t="str">
        <f>IF(ISNA(MATCH(A335,'ESO zone constants'!$A$2:$A$9949,0)),"","X")</f>
        <v>X</v>
      </c>
    </row>
    <row r="336" spans="1:5" x14ac:dyDescent="0.25">
      <c r="A336" s="57">
        <v>571</v>
      </c>
      <c r="B336">
        <v>334</v>
      </c>
      <c r="C336">
        <v>104</v>
      </c>
      <c r="D336" t="s">
        <v>419</v>
      </c>
      <c r="E336" t="str">
        <f>IF(ISNA(MATCH(A336,'ESO zone constants'!$A$2:$A$9949,0)),"","X")</f>
        <v>X</v>
      </c>
    </row>
    <row r="337" spans="1:5" x14ac:dyDescent="0.25">
      <c r="A337" s="57">
        <v>572</v>
      </c>
      <c r="B337">
        <v>335</v>
      </c>
      <c r="C337">
        <v>572</v>
      </c>
      <c r="D337" t="s">
        <v>420</v>
      </c>
      <c r="E337" t="str">
        <f>IF(ISNA(MATCH(A337,'ESO zone constants'!$A$2:$A$9949,0)),"","X")</f>
        <v>X</v>
      </c>
    </row>
    <row r="338" spans="1:5" x14ac:dyDescent="0.25">
      <c r="A338" s="57">
        <v>573</v>
      </c>
      <c r="B338">
        <v>336</v>
      </c>
      <c r="C338">
        <v>199</v>
      </c>
      <c r="D338" t="s">
        <v>421</v>
      </c>
      <c r="E338" t="str">
        <f>IF(ISNA(MATCH(A338,'ESO zone constants'!$A$2:$A$9949,0)),"","X")</f>
        <v>X</v>
      </c>
    </row>
    <row r="339" spans="1:5" x14ac:dyDescent="0.25">
      <c r="A339" s="57">
        <v>574</v>
      </c>
      <c r="B339">
        <v>337</v>
      </c>
      <c r="C339">
        <v>199</v>
      </c>
      <c r="D339" t="s">
        <v>422</v>
      </c>
      <c r="E339" t="str">
        <f>IF(ISNA(MATCH(A339,'ESO zone constants'!$A$2:$A$9949,0)),"","X")</f>
        <v>X</v>
      </c>
    </row>
    <row r="340" spans="1:5" x14ac:dyDescent="0.25">
      <c r="A340" s="57">
        <v>575</v>
      </c>
      <c r="B340">
        <v>338</v>
      </c>
      <c r="C340">
        <v>108</v>
      </c>
      <c r="D340" t="s">
        <v>423</v>
      </c>
      <c r="E340" t="str">
        <f>IF(ISNA(MATCH(A340,'ESO zone constants'!$A$2:$A$9949,0)),"","X")</f>
        <v>X</v>
      </c>
    </row>
    <row r="341" spans="1:5" x14ac:dyDescent="0.25">
      <c r="A341" s="57">
        <v>576</v>
      </c>
      <c r="B341">
        <v>339</v>
      </c>
      <c r="C341">
        <v>108</v>
      </c>
      <c r="D341" t="s">
        <v>424</v>
      </c>
      <c r="E341" t="str">
        <f>IF(ISNA(MATCH(A341,'ESO zone constants'!$A$2:$A$9949,0)),"","X")</f>
        <v>X</v>
      </c>
    </row>
    <row r="342" spans="1:5" x14ac:dyDescent="0.25">
      <c r="A342" s="57">
        <v>577</v>
      </c>
      <c r="B342">
        <v>340</v>
      </c>
      <c r="C342">
        <v>108</v>
      </c>
      <c r="D342" t="s">
        <v>425</v>
      </c>
      <c r="E342" t="str">
        <f>IF(ISNA(MATCH(A342,'ESO zone constants'!$A$2:$A$9949,0)),"","X")</f>
        <v>X</v>
      </c>
    </row>
    <row r="343" spans="1:5" x14ac:dyDescent="0.25">
      <c r="A343" s="57">
        <v>578</v>
      </c>
      <c r="B343">
        <v>341</v>
      </c>
      <c r="C343">
        <v>108</v>
      </c>
      <c r="D343" t="s">
        <v>426</v>
      </c>
      <c r="E343" t="str">
        <f>IF(ISNA(MATCH(A343,'ESO zone constants'!$A$2:$A$9949,0)),"","X")</f>
        <v>X</v>
      </c>
    </row>
    <row r="344" spans="1:5" x14ac:dyDescent="0.25">
      <c r="A344" s="57">
        <v>579</v>
      </c>
      <c r="B344">
        <v>342</v>
      </c>
      <c r="C344">
        <v>108</v>
      </c>
      <c r="D344" t="s">
        <v>427</v>
      </c>
      <c r="E344" t="str">
        <f>IF(ISNA(MATCH(A344,'ESO zone constants'!$A$2:$A$9949,0)),"","X")</f>
        <v>X</v>
      </c>
    </row>
    <row r="345" spans="1:5" x14ac:dyDescent="0.25">
      <c r="A345" s="57">
        <v>580</v>
      </c>
      <c r="B345">
        <v>343</v>
      </c>
      <c r="C345">
        <v>108</v>
      </c>
      <c r="D345" t="s">
        <v>428</v>
      </c>
      <c r="E345" t="str">
        <f>IF(ISNA(MATCH(A345,'ESO zone constants'!$A$2:$A$9949,0)),"","X")</f>
        <v>X</v>
      </c>
    </row>
    <row r="346" spans="1:5" x14ac:dyDescent="0.25">
      <c r="A346" s="57">
        <v>581</v>
      </c>
      <c r="B346">
        <v>344</v>
      </c>
      <c r="C346">
        <v>199</v>
      </c>
      <c r="D346" t="s">
        <v>429</v>
      </c>
      <c r="E346" t="str">
        <f>IF(ISNA(MATCH(A346,'ESO zone constants'!$A$2:$A$9949,0)),"","X")</f>
        <v>X</v>
      </c>
    </row>
    <row r="347" spans="1:5" x14ac:dyDescent="0.25">
      <c r="A347" s="57">
        <v>582</v>
      </c>
      <c r="B347">
        <v>345</v>
      </c>
      <c r="C347">
        <v>381</v>
      </c>
      <c r="D347" t="s">
        <v>430</v>
      </c>
      <c r="E347" t="str">
        <f>IF(ISNA(MATCH(A347,'ESO zone constants'!$A$2:$A$9949,0)),"","X")</f>
        <v>X</v>
      </c>
    </row>
    <row r="348" spans="1:5" x14ac:dyDescent="0.25">
      <c r="A348" s="57">
        <v>584</v>
      </c>
      <c r="B348">
        <v>346</v>
      </c>
      <c r="C348">
        <v>584</v>
      </c>
      <c r="D348" t="s">
        <v>39</v>
      </c>
      <c r="E348" t="str">
        <f>IF(ISNA(MATCH(A348,'ESO zone constants'!$A$2:$A$9949,0)),"","X")</f>
        <v>X</v>
      </c>
    </row>
    <row r="349" spans="1:5" x14ac:dyDescent="0.25">
      <c r="A349" s="57">
        <v>585</v>
      </c>
      <c r="B349">
        <v>347</v>
      </c>
      <c r="C349">
        <v>92</v>
      </c>
      <c r="D349" t="s">
        <v>431</v>
      </c>
      <c r="E349" t="str">
        <f>IF(ISNA(MATCH(A349,'ESO zone constants'!$A$2:$A$9949,0)),"","X")</f>
        <v>X</v>
      </c>
    </row>
    <row r="350" spans="1:5" x14ac:dyDescent="0.25">
      <c r="A350" s="57">
        <v>586</v>
      </c>
      <c r="B350">
        <v>348</v>
      </c>
      <c r="C350">
        <v>586</v>
      </c>
      <c r="D350" t="s">
        <v>432</v>
      </c>
      <c r="E350" t="str">
        <f>IF(ISNA(MATCH(A350,'ESO zone constants'!$A$2:$A$9949,0)),"","X")</f>
        <v>X</v>
      </c>
    </row>
    <row r="351" spans="1:5" x14ac:dyDescent="0.25">
      <c r="A351" s="57">
        <v>587</v>
      </c>
      <c r="B351">
        <v>349</v>
      </c>
      <c r="C351">
        <v>20</v>
      </c>
      <c r="D351" t="s">
        <v>433</v>
      </c>
      <c r="E351" t="str">
        <f>IF(ISNA(MATCH(A351,'ESO zone constants'!$A$2:$A$9949,0)),"","X")</f>
        <v>X</v>
      </c>
    </row>
    <row r="352" spans="1:5" x14ac:dyDescent="0.25">
      <c r="A352" s="57">
        <v>588</v>
      </c>
      <c r="B352">
        <v>350</v>
      </c>
      <c r="C352">
        <v>20</v>
      </c>
      <c r="D352" t="s">
        <v>434</v>
      </c>
      <c r="E352" t="str">
        <f>IF(ISNA(MATCH(A352,'ESO zone constants'!$A$2:$A$9949,0)),"","X")</f>
        <v>X</v>
      </c>
    </row>
    <row r="353" spans="1:5" x14ac:dyDescent="0.25">
      <c r="A353" s="57">
        <v>589</v>
      </c>
      <c r="B353">
        <v>351</v>
      </c>
      <c r="C353">
        <v>20</v>
      </c>
      <c r="D353" t="s">
        <v>435</v>
      </c>
      <c r="E353" t="str">
        <f>IF(ISNA(MATCH(A353,'ESO zone constants'!$A$2:$A$9949,0)),"","X")</f>
        <v>X</v>
      </c>
    </row>
    <row r="354" spans="1:5" x14ac:dyDescent="0.25">
      <c r="A354" s="57">
        <v>590</v>
      </c>
      <c r="B354">
        <v>352</v>
      </c>
      <c r="C354">
        <v>20</v>
      </c>
      <c r="D354" t="s">
        <v>436</v>
      </c>
      <c r="E354" t="str">
        <f>IF(ISNA(MATCH(A354,'ESO zone constants'!$A$2:$A$9949,0)),"","X")</f>
        <v>X</v>
      </c>
    </row>
    <row r="355" spans="1:5" x14ac:dyDescent="0.25">
      <c r="A355" s="57">
        <v>591</v>
      </c>
      <c r="B355">
        <v>353</v>
      </c>
      <c r="C355">
        <v>20</v>
      </c>
      <c r="D355" t="s">
        <v>437</v>
      </c>
      <c r="E355" t="str">
        <f>IF(ISNA(MATCH(A355,'ESO zone constants'!$A$2:$A$9949,0)),"","X")</f>
        <v>X</v>
      </c>
    </row>
    <row r="356" spans="1:5" x14ac:dyDescent="0.25">
      <c r="A356" s="57">
        <v>592</v>
      </c>
      <c r="B356">
        <v>354</v>
      </c>
      <c r="C356">
        <v>20</v>
      </c>
      <c r="D356" t="s">
        <v>438</v>
      </c>
      <c r="E356" t="str">
        <f>IF(ISNA(MATCH(A356,'ESO zone constants'!$A$2:$A$9949,0)),"","X")</f>
        <v>X</v>
      </c>
    </row>
    <row r="357" spans="1:5" x14ac:dyDescent="0.25">
      <c r="A357" s="57">
        <v>593</v>
      </c>
      <c r="B357">
        <v>355</v>
      </c>
      <c r="C357">
        <v>92</v>
      </c>
      <c r="D357" t="s">
        <v>158</v>
      </c>
      <c r="E357" t="str">
        <f>IF(ISNA(MATCH(A357,'ESO zone constants'!$A$2:$A$9949,0)),"","X")</f>
        <v>X</v>
      </c>
    </row>
    <row r="358" spans="1:5" x14ac:dyDescent="0.25">
      <c r="A358" s="57">
        <v>594</v>
      </c>
      <c r="B358">
        <v>356</v>
      </c>
      <c r="C358">
        <v>92</v>
      </c>
      <c r="D358" t="s">
        <v>439</v>
      </c>
      <c r="E358" t="str">
        <f>IF(ISNA(MATCH(A358,'ESO zone constants'!$A$2:$A$9949,0)),"","X")</f>
        <v>X</v>
      </c>
    </row>
    <row r="359" spans="1:5" x14ac:dyDescent="0.25">
      <c r="A359" s="57">
        <v>595</v>
      </c>
      <c r="B359">
        <v>357</v>
      </c>
      <c r="C359">
        <v>208</v>
      </c>
      <c r="D359" t="s">
        <v>440</v>
      </c>
      <c r="E359" t="str">
        <f>IF(ISNA(MATCH(A359,'ESO zone constants'!$A$2:$A$9949,0)),"","X")</f>
        <v>X</v>
      </c>
    </row>
    <row r="360" spans="1:5" x14ac:dyDescent="0.25">
      <c r="A360" s="57">
        <v>596</v>
      </c>
      <c r="B360">
        <v>358</v>
      </c>
      <c r="C360">
        <v>103</v>
      </c>
      <c r="D360" t="s">
        <v>441</v>
      </c>
      <c r="E360" t="str">
        <f>IF(ISNA(MATCH(A360,'ESO zone constants'!$A$2:$A$9949,0)),"","X")</f>
        <v>X</v>
      </c>
    </row>
    <row r="361" spans="1:5" x14ac:dyDescent="0.25">
      <c r="A361" s="57">
        <v>598</v>
      </c>
      <c r="B361">
        <v>359</v>
      </c>
      <c r="C361">
        <v>199</v>
      </c>
      <c r="D361" t="s">
        <v>442</v>
      </c>
      <c r="E361" t="str">
        <f>IF(ISNA(MATCH(A361,'ESO zone constants'!$A$2:$A$9949,0)),"","X")</f>
        <v>X</v>
      </c>
    </row>
    <row r="362" spans="1:5" x14ac:dyDescent="0.25">
      <c r="A362" s="57">
        <v>599</v>
      </c>
      <c r="B362">
        <v>360</v>
      </c>
      <c r="C362">
        <v>572</v>
      </c>
      <c r="D362" t="s">
        <v>443</v>
      </c>
      <c r="E362" t="str">
        <f>IF(ISNA(MATCH(A362,'ESO zone constants'!$A$2:$A$9949,0)),"","X")</f>
        <v>X</v>
      </c>
    </row>
    <row r="363" spans="1:5" x14ac:dyDescent="0.25">
      <c r="A363" s="57">
        <v>600</v>
      </c>
      <c r="B363">
        <v>361</v>
      </c>
      <c r="C363">
        <v>572</v>
      </c>
      <c r="D363" t="s">
        <v>444</v>
      </c>
      <c r="E363" t="str">
        <f>IF(ISNA(MATCH(A363,'ESO zone constants'!$A$2:$A$9949,0)),"","X")</f>
        <v>X</v>
      </c>
    </row>
    <row r="364" spans="1:5" x14ac:dyDescent="0.25">
      <c r="A364" s="57">
        <v>601</v>
      </c>
      <c r="B364">
        <v>362</v>
      </c>
      <c r="C364">
        <v>572</v>
      </c>
      <c r="D364" t="s">
        <v>445</v>
      </c>
      <c r="E364" t="str">
        <f>IF(ISNA(MATCH(A364,'ESO zone constants'!$A$2:$A$9949,0)),"","X")</f>
        <v>X</v>
      </c>
    </row>
    <row r="365" spans="1:5" x14ac:dyDescent="0.25">
      <c r="A365" s="57">
        <v>628</v>
      </c>
      <c r="B365">
        <v>363</v>
      </c>
      <c r="C365">
        <v>20</v>
      </c>
      <c r="D365" t="s">
        <v>434</v>
      </c>
      <c r="E365" t="str">
        <f>IF(ISNA(MATCH(A365,'ESO zone constants'!$A$2:$A$9949,0)),"","X")</f>
        <v>X</v>
      </c>
    </row>
    <row r="366" spans="1:5" x14ac:dyDescent="0.25">
      <c r="A366" s="57">
        <v>632</v>
      </c>
      <c r="B366">
        <v>364</v>
      </c>
      <c r="C366">
        <v>888</v>
      </c>
      <c r="D366" t="s">
        <v>446</v>
      </c>
      <c r="E366" t="str">
        <f>IF(ISNA(MATCH(A366,'ESO zone constants'!$A$2:$A$9949,0)),"","X")</f>
        <v>X</v>
      </c>
    </row>
    <row r="367" spans="1:5" x14ac:dyDescent="0.25">
      <c r="A367" s="57">
        <v>635</v>
      </c>
      <c r="B367">
        <v>365</v>
      </c>
      <c r="C367">
        <v>888</v>
      </c>
      <c r="D367" t="s">
        <v>447</v>
      </c>
      <c r="E367" t="str">
        <f>IF(ISNA(MATCH(A367,'ESO zone constants'!$A$2:$A$9949,0)),"","X")</f>
        <v>X</v>
      </c>
    </row>
    <row r="368" spans="1:5" x14ac:dyDescent="0.25">
      <c r="A368" s="57">
        <v>636</v>
      </c>
      <c r="B368">
        <v>366</v>
      </c>
      <c r="C368">
        <v>888</v>
      </c>
      <c r="D368" t="s">
        <v>448</v>
      </c>
      <c r="E368" t="str">
        <f>IF(ISNA(MATCH(A368,'ESO zone constants'!$A$2:$A$9949,0)),"","X")</f>
        <v>X</v>
      </c>
    </row>
    <row r="369" spans="1:5" x14ac:dyDescent="0.25">
      <c r="A369" s="57">
        <v>637</v>
      </c>
      <c r="B369">
        <v>367</v>
      </c>
      <c r="C369">
        <v>57</v>
      </c>
      <c r="D369" t="s">
        <v>449</v>
      </c>
      <c r="E369" t="str">
        <f>IF(ISNA(MATCH(A369,'ESO zone constants'!$A$2:$A$9949,0)),"","X")</f>
        <v>X</v>
      </c>
    </row>
    <row r="370" spans="1:5" x14ac:dyDescent="0.25">
      <c r="A370" s="57">
        <v>638</v>
      </c>
      <c r="B370">
        <v>368</v>
      </c>
      <c r="C370">
        <v>888</v>
      </c>
      <c r="D370" t="s">
        <v>450</v>
      </c>
      <c r="E370" t="str">
        <f>IF(ISNA(MATCH(A370,'ESO zone constants'!$A$2:$A$9949,0)),"","X")</f>
        <v>X</v>
      </c>
    </row>
    <row r="371" spans="1:5" x14ac:dyDescent="0.25">
      <c r="A371" s="57">
        <v>639</v>
      </c>
      <c r="B371">
        <v>369</v>
      </c>
      <c r="C371">
        <v>888</v>
      </c>
      <c r="D371" t="s">
        <v>451</v>
      </c>
      <c r="E371" t="str">
        <f>IF(ISNA(MATCH(A371,'ESO zone constants'!$A$2:$A$9949,0)),"","X")</f>
        <v>X</v>
      </c>
    </row>
    <row r="372" spans="1:5" x14ac:dyDescent="0.25">
      <c r="A372" s="57">
        <v>640</v>
      </c>
      <c r="B372">
        <v>370</v>
      </c>
      <c r="C372">
        <v>19</v>
      </c>
      <c r="D372" t="s">
        <v>452</v>
      </c>
      <c r="E372" t="str">
        <f>IF(ISNA(MATCH(A372,'ESO zone constants'!$A$2:$A$9949,0)),"","X")</f>
        <v>X</v>
      </c>
    </row>
    <row r="373" spans="1:5" x14ac:dyDescent="0.25">
      <c r="A373" s="57">
        <v>641</v>
      </c>
      <c r="B373">
        <v>371</v>
      </c>
      <c r="C373">
        <v>3</v>
      </c>
      <c r="D373" t="s">
        <v>453</v>
      </c>
      <c r="E373" t="str">
        <f>IF(ISNA(MATCH(A373,'ESO zone constants'!$A$2:$A$9949,0)),"","X")</f>
        <v>X</v>
      </c>
    </row>
    <row r="374" spans="1:5" x14ac:dyDescent="0.25">
      <c r="A374" s="57">
        <v>642</v>
      </c>
      <c r="B374">
        <v>372</v>
      </c>
      <c r="C374">
        <v>642</v>
      </c>
      <c r="D374" t="s">
        <v>144</v>
      </c>
      <c r="E374" t="str">
        <f>IF(ISNA(MATCH(A374,'ESO zone constants'!$A$2:$A$9949,0)),"","X")</f>
        <v>X</v>
      </c>
    </row>
    <row r="375" spans="1:5" x14ac:dyDescent="0.25">
      <c r="A375" s="57">
        <v>643</v>
      </c>
      <c r="B375">
        <v>373</v>
      </c>
      <c r="C375">
        <v>584</v>
      </c>
      <c r="D375" t="s">
        <v>454</v>
      </c>
      <c r="E375" t="str">
        <f>IF(ISNA(MATCH(A375,'ESO zone constants'!$A$2:$A$9949,0)),"","X")</f>
        <v>X</v>
      </c>
    </row>
    <row r="376" spans="1:5" x14ac:dyDescent="0.25">
      <c r="A376" s="57">
        <v>649</v>
      </c>
      <c r="B376">
        <v>374</v>
      </c>
      <c r="C376">
        <v>584</v>
      </c>
      <c r="D376" t="s">
        <v>455</v>
      </c>
      <c r="E376" t="str">
        <f>IF(ISNA(MATCH(A376,'ESO zone constants'!$A$2:$A$9949,0)),"","X")</f>
        <v>X</v>
      </c>
    </row>
    <row r="377" spans="1:5" x14ac:dyDescent="0.25">
      <c r="A377" s="57">
        <v>676</v>
      </c>
      <c r="B377">
        <v>375</v>
      </c>
      <c r="C377">
        <v>816</v>
      </c>
      <c r="D377" t="s">
        <v>456</v>
      </c>
      <c r="E377" t="str">
        <f>IF(ISNA(MATCH(A377,'ESO zone constants'!$A$2:$A$9949,0)),"","X")</f>
        <v>X</v>
      </c>
    </row>
    <row r="378" spans="1:5" x14ac:dyDescent="0.25">
      <c r="A378" s="57">
        <v>677</v>
      </c>
      <c r="B378">
        <v>376</v>
      </c>
      <c r="C378">
        <v>684</v>
      </c>
      <c r="D378" t="s">
        <v>457</v>
      </c>
      <c r="E378" t="str">
        <f>IF(ISNA(MATCH(A378,'ESO zone constants'!$A$2:$A$9949,0)),"","X")</f>
        <v>X</v>
      </c>
    </row>
    <row r="379" spans="1:5" x14ac:dyDescent="0.25">
      <c r="A379" s="57">
        <v>678</v>
      </c>
      <c r="B379">
        <v>377</v>
      </c>
      <c r="C379">
        <v>584</v>
      </c>
      <c r="D379" t="s">
        <v>52</v>
      </c>
      <c r="E379" t="str">
        <f>IF(ISNA(MATCH(A379,'ESO zone constants'!$A$2:$A$9949,0)),"","X")</f>
        <v>X</v>
      </c>
    </row>
    <row r="380" spans="1:5" x14ac:dyDescent="0.25">
      <c r="A380" s="57">
        <v>681</v>
      </c>
      <c r="B380">
        <v>378</v>
      </c>
      <c r="C380">
        <v>108</v>
      </c>
      <c r="D380" t="s">
        <v>71</v>
      </c>
      <c r="E380" t="str">
        <f>IF(ISNA(MATCH(A380,'ESO zone constants'!$A$2:$A$9949,0)),"","X")</f>
        <v>X</v>
      </c>
    </row>
    <row r="381" spans="1:5" x14ac:dyDescent="0.25">
      <c r="A381" s="57">
        <v>684</v>
      </c>
      <c r="B381">
        <v>379</v>
      </c>
      <c r="C381">
        <v>684</v>
      </c>
      <c r="D381" t="s">
        <v>458</v>
      </c>
      <c r="E381" t="str">
        <f>IF(ISNA(MATCH(A381,'ESO zone constants'!$A$2:$A$9949,0)),"","X")</f>
        <v>X</v>
      </c>
    </row>
    <row r="382" spans="1:5" x14ac:dyDescent="0.25">
      <c r="A382" s="57">
        <v>688</v>
      </c>
      <c r="B382">
        <v>380</v>
      </c>
      <c r="C382">
        <v>584</v>
      </c>
      <c r="D382" t="s">
        <v>54</v>
      </c>
      <c r="E382" t="str">
        <f>IF(ISNA(MATCH(A382,'ESO zone constants'!$A$2:$A$9949,0)),"","X")</f>
        <v>X</v>
      </c>
    </row>
    <row r="383" spans="1:5" x14ac:dyDescent="0.25">
      <c r="A383" s="57">
        <v>689</v>
      </c>
      <c r="B383">
        <v>381</v>
      </c>
      <c r="C383">
        <v>684</v>
      </c>
      <c r="D383" t="s">
        <v>459</v>
      </c>
      <c r="E383" t="str">
        <f>IF(ISNA(MATCH(A383,'ESO zone constants'!$A$2:$A$9949,0)),"","X")</f>
        <v>X</v>
      </c>
    </row>
    <row r="384" spans="1:5" x14ac:dyDescent="0.25">
      <c r="A384" s="57">
        <v>691</v>
      </c>
      <c r="B384">
        <v>382</v>
      </c>
      <c r="C384">
        <v>684</v>
      </c>
      <c r="D384" t="s">
        <v>460</v>
      </c>
      <c r="E384" t="str">
        <f>IF(ISNA(MATCH(A384,'ESO zone constants'!$A$2:$A$9949,0)),"","X")</f>
        <v>X</v>
      </c>
    </row>
    <row r="385" spans="1:5" x14ac:dyDescent="0.25">
      <c r="A385" s="57">
        <v>692</v>
      </c>
      <c r="B385">
        <v>383</v>
      </c>
      <c r="C385">
        <v>684</v>
      </c>
      <c r="D385" t="s">
        <v>461</v>
      </c>
      <c r="E385" t="str">
        <f>IF(ISNA(MATCH(A385,'ESO zone constants'!$A$2:$A$9949,0)),"","X")</f>
        <v>X</v>
      </c>
    </row>
    <row r="386" spans="1:5" x14ac:dyDescent="0.25">
      <c r="A386" s="57">
        <v>693</v>
      </c>
      <c r="B386">
        <v>384</v>
      </c>
      <c r="C386">
        <v>684</v>
      </c>
      <c r="D386" t="s">
        <v>462</v>
      </c>
      <c r="E386" t="str">
        <f>IF(ISNA(MATCH(A386,'ESO zone constants'!$A$2:$A$9949,0)),"","X")</f>
        <v>X</v>
      </c>
    </row>
    <row r="387" spans="1:5" x14ac:dyDescent="0.25">
      <c r="A387" s="57">
        <v>694</v>
      </c>
      <c r="B387">
        <v>385</v>
      </c>
      <c r="C387">
        <v>684</v>
      </c>
      <c r="D387" t="s">
        <v>463</v>
      </c>
      <c r="E387" t="str">
        <f>IF(ISNA(MATCH(A387,'ESO zone constants'!$A$2:$A$9949,0)),"","X")</f>
        <v>X</v>
      </c>
    </row>
    <row r="388" spans="1:5" x14ac:dyDescent="0.25">
      <c r="A388" s="57">
        <v>695</v>
      </c>
      <c r="B388">
        <v>386</v>
      </c>
      <c r="C388">
        <v>684</v>
      </c>
      <c r="D388" t="s">
        <v>464</v>
      </c>
      <c r="E388" t="str">
        <f>IF(ISNA(MATCH(A388,'ESO zone constants'!$A$2:$A$9949,0)),"","X")</f>
        <v>X</v>
      </c>
    </row>
    <row r="389" spans="1:5" x14ac:dyDescent="0.25">
      <c r="A389" s="57">
        <v>697</v>
      </c>
      <c r="B389">
        <v>387</v>
      </c>
      <c r="C389">
        <v>684</v>
      </c>
      <c r="D389" t="s">
        <v>465</v>
      </c>
      <c r="E389" t="str">
        <f>IF(ISNA(MATCH(A389,'ESO zone constants'!$A$2:$A$9949,0)),"","X")</f>
        <v>X</v>
      </c>
    </row>
    <row r="390" spans="1:5" x14ac:dyDescent="0.25">
      <c r="A390" s="57">
        <v>698</v>
      </c>
      <c r="B390">
        <v>388</v>
      </c>
      <c r="C390">
        <v>684</v>
      </c>
      <c r="D390" t="s">
        <v>466</v>
      </c>
      <c r="E390" t="str">
        <f>IF(ISNA(MATCH(A390,'ESO zone constants'!$A$2:$A$9949,0)),"","X")</f>
        <v>X</v>
      </c>
    </row>
    <row r="391" spans="1:5" x14ac:dyDescent="0.25">
      <c r="A391" s="57">
        <v>699</v>
      </c>
      <c r="B391">
        <v>389</v>
      </c>
      <c r="C391">
        <v>684</v>
      </c>
      <c r="D391" t="s">
        <v>467</v>
      </c>
      <c r="E391" t="str">
        <f>IF(ISNA(MATCH(A391,'ESO zone constants'!$A$2:$A$9949,0)),"","X")</f>
        <v>X</v>
      </c>
    </row>
    <row r="392" spans="1:5" x14ac:dyDescent="0.25">
      <c r="A392" s="57">
        <v>700</v>
      </c>
      <c r="B392">
        <v>390</v>
      </c>
      <c r="C392">
        <v>684</v>
      </c>
      <c r="D392" t="s">
        <v>468</v>
      </c>
      <c r="E392" t="str">
        <f>IF(ISNA(MATCH(A392,'ESO zone constants'!$A$2:$A$9949,0)),"","X")</f>
        <v>X</v>
      </c>
    </row>
    <row r="393" spans="1:5" x14ac:dyDescent="0.25">
      <c r="A393" s="57">
        <v>701</v>
      </c>
      <c r="B393">
        <v>391</v>
      </c>
      <c r="C393">
        <v>684</v>
      </c>
      <c r="D393" t="s">
        <v>469</v>
      </c>
      <c r="E393" t="str">
        <f>IF(ISNA(MATCH(A393,'ESO zone constants'!$A$2:$A$9949,0)),"","X")</f>
        <v>X</v>
      </c>
    </row>
    <row r="394" spans="1:5" x14ac:dyDescent="0.25">
      <c r="A394" s="57">
        <v>702</v>
      </c>
      <c r="B394">
        <v>392</v>
      </c>
      <c r="C394">
        <v>684</v>
      </c>
      <c r="D394" t="s">
        <v>470</v>
      </c>
      <c r="E394" t="str">
        <f>IF(ISNA(MATCH(A394,'ESO zone constants'!$A$2:$A$9949,0)),"","X")</f>
        <v>X</v>
      </c>
    </row>
    <row r="395" spans="1:5" x14ac:dyDescent="0.25">
      <c r="A395" s="57">
        <v>703</v>
      </c>
      <c r="B395">
        <v>393</v>
      </c>
      <c r="C395">
        <v>684</v>
      </c>
      <c r="D395" t="s">
        <v>471</v>
      </c>
      <c r="E395" t="str">
        <f>IF(ISNA(MATCH(A395,'ESO zone constants'!$A$2:$A$9949,0)),"","X")</f>
        <v>X</v>
      </c>
    </row>
    <row r="396" spans="1:5" x14ac:dyDescent="0.25">
      <c r="A396" s="57">
        <v>704</v>
      </c>
      <c r="B396">
        <v>394</v>
      </c>
      <c r="C396">
        <v>684</v>
      </c>
      <c r="D396" t="s">
        <v>472</v>
      </c>
      <c r="E396" t="str">
        <f>IF(ISNA(MATCH(A396,'ESO zone constants'!$A$2:$A$9949,0)),"","X")</f>
        <v>X</v>
      </c>
    </row>
    <row r="397" spans="1:5" x14ac:dyDescent="0.25">
      <c r="A397" s="57">
        <v>705</v>
      </c>
      <c r="B397">
        <v>395</v>
      </c>
      <c r="C397">
        <v>684</v>
      </c>
      <c r="D397" t="s">
        <v>473</v>
      </c>
      <c r="E397" t="str">
        <f>IF(ISNA(MATCH(A397,'ESO zone constants'!$A$2:$A$9949,0)),"","X")</f>
        <v>X</v>
      </c>
    </row>
    <row r="398" spans="1:5" x14ac:dyDescent="0.25">
      <c r="A398" s="57">
        <v>706</v>
      </c>
      <c r="B398">
        <v>396</v>
      </c>
      <c r="C398">
        <v>684</v>
      </c>
      <c r="D398" t="s">
        <v>474</v>
      </c>
      <c r="E398" t="str">
        <f>IF(ISNA(MATCH(A398,'ESO zone constants'!$A$2:$A$9949,0)),"","X")</f>
        <v>X</v>
      </c>
    </row>
    <row r="399" spans="1:5" x14ac:dyDescent="0.25">
      <c r="A399" s="57">
        <v>707</v>
      </c>
      <c r="B399">
        <v>397</v>
      </c>
      <c r="C399">
        <v>684</v>
      </c>
      <c r="D399" t="s">
        <v>475</v>
      </c>
      <c r="E399" t="str">
        <f>IF(ISNA(MATCH(A399,'ESO zone constants'!$A$2:$A$9949,0)),"","X")</f>
        <v>X</v>
      </c>
    </row>
    <row r="400" spans="1:5" x14ac:dyDescent="0.25">
      <c r="A400" s="57">
        <v>708</v>
      </c>
      <c r="B400">
        <v>398</v>
      </c>
      <c r="C400">
        <v>684</v>
      </c>
      <c r="D400" t="s">
        <v>476</v>
      </c>
      <c r="E400" t="str">
        <f>IF(ISNA(MATCH(A400,'ESO zone constants'!$A$2:$A$9949,0)),"","X")</f>
        <v>X</v>
      </c>
    </row>
    <row r="401" spans="1:5" x14ac:dyDescent="0.25">
      <c r="A401" s="57">
        <v>710</v>
      </c>
      <c r="B401">
        <v>399</v>
      </c>
      <c r="C401">
        <v>684</v>
      </c>
      <c r="D401" t="s">
        <v>477</v>
      </c>
      <c r="E401" t="str">
        <f>IF(ISNA(MATCH(A401,'ESO zone constants'!$A$2:$A$9949,0)),"","X")</f>
        <v>X</v>
      </c>
    </row>
    <row r="402" spans="1:5" x14ac:dyDescent="0.25">
      <c r="A402" s="57">
        <v>711</v>
      </c>
      <c r="B402">
        <v>400</v>
      </c>
      <c r="C402">
        <v>684</v>
      </c>
      <c r="D402" t="s">
        <v>478</v>
      </c>
      <c r="E402" t="str">
        <f>IF(ISNA(MATCH(A402,'ESO zone constants'!$A$2:$A$9949,0)),"","X")</f>
        <v>X</v>
      </c>
    </row>
    <row r="403" spans="1:5" x14ac:dyDescent="0.25">
      <c r="A403" s="57">
        <v>712</v>
      </c>
      <c r="B403">
        <v>401</v>
      </c>
      <c r="C403">
        <v>684</v>
      </c>
      <c r="D403" t="s">
        <v>479</v>
      </c>
      <c r="E403" t="str">
        <f>IF(ISNA(MATCH(A403,'ESO zone constants'!$A$2:$A$9949,0)),"","X")</f>
        <v>X</v>
      </c>
    </row>
    <row r="404" spans="1:5" x14ac:dyDescent="0.25">
      <c r="A404" s="57">
        <v>715</v>
      </c>
      <c r="B404">
        <v>402</v>
      </c>
      <c r="C404">
        <v>684</v>
      </c>
      <c r="D404" t="s">
        <v>480</v>
      </c>
      <c r="E404" t="str">
        <f>IF(ISNA(MATCH(A404,'ESO zone constants'!$A$2:$A$9949,0)),"","X")</f>
        <v>X</v>
      </c>
    </row>
    <row r="405" spans="1:5" x14ac:dyDescent="0.25">
      <c r="A405" s="57">
        <v>719</v>
      </c>
      <c r="B405">
        <v>403</v>
      </c>
      <c r="C405">
        <v>1011</v>
      </c>
      <c r="D405" t="s">
        <v>481</v>
      </c>
      <c r="E405" t="str">
        <f>IF(ISNA(MATCH(A405,'ESO zone constants'!$A$2:$A$9949,0)),"","X")</f>
        <v>X</v>
      </c>
    </row>
    <row r="406" spans="1:5" x14ac:dyDescent="0.25">
      <c r="A406" s="57">
        <v>723</v>
      </c>
      <c r="B406">
        <v>404</v>
      </c>
      <c r="C406">
        <v>199</v>
      </c>
      <c r="D406" t="s">
        <v>429</v>
      </c>
      <c r="E406" t="str">
        <f>IF(ISNA(MATCH(A406,'ESO zone constants'!$A$2:$A$9949,0)),"","X")</f>
        <v>X</v>
      </c>
    </row>
    <row r="407" spans="1:5" x14ac:dyDescent="0.25">
      <c r="A407" s="57">
        <v>724</v>
      </c>
      <c r="B407">
        <v>405</v>
      </c>
      <c r="C407">
        <v>684</v>
      </c>
      <c r="D407" t="s">
        <v>482</v>
      </c>
      <c r="E407" t="str">
        <f>IF(ISNA(MATCH(A407,'ESO zone constants'!$A$2:$A$9949,0)),"","X")</f>
        <v>X</v>
      </c>
    </row>
    <row r="408" spans="1:5" x14ac:dyDescent="0.25">
      <c r="A408" s="57">
        <v>725</v>
      </c>
      <c r="B408">
        <v>406</v>
      </c>
      <c r="C408">
        <v>816</v>
      </c>
      <c r="D408" t="s">
        <v>483</v>
      </c>
      <c r="E408" t="str">
        <f>IF(ISNA(MATCH(A408,'ESO zone constants'!$A$2:$A$9949,0)),"","X")</f>
        <v>X</v>
      </c>
    </row>
    <row r="409" spans="1:5" x14ac:dyDescent="0.25">
      <c r="A409" s="57">
        <v>726</v>
      </c>
      <c r="B409">
        <v>407</v>
      </c>
      <c r="C409">
        <v>726</v>
      </c>
      <c r="D409" t="s">
        <v>80</v>
      </c>
      <c r="E409" t="str">
        <f>IF(ISNA(MATCH(A409,'ESO zone constants'!$A$2:$A$9949,0)),"","X")</f>
        <v>X</v>
      </c>
    </row>
    <row r="410" spans="1:5" x14ac:dyDescent="0.25">
      <c r="A410" s="57">
        <v>745</v>
      </c>
      <c r="B410">
        <v>408</v>
      </c>
      <c r="C410">
        <v>41</v>
      </c>
      <c r="D410" t="s">
        <v>484</v>
      </c>
      <c r="E410" t="str">
        <f>IF(ISNA(MATCH(A410,'ESO zone constants'!$A$2:$A$9949,0)),"","X")</f>
        <v>X</v>
      </c>
    </row>
    <row r="411" spans="1:5" x14ac:dyDescent="0.25">
      <c r="A411" s="57">
        <v>746</v>
      </c>
      <c r="B411">
        <v>409</v>
      </c>
      <c r="C411">
        <v>381</v>
      </c>
      <c r="D411" t="s">
        <v>485</v>
      </c>
      <c r="E411" t="str">
        <f>IF(ISNA(MATCH(A411,'ESO zone constants'!$A$2:$A$9949,0)),"","X")</f>
        <v>X</v>
      </c>
    </row>
    <row r="412" spans="1:5" x14ac:dyDescent="0.25">
      <c r="A412" s="57">
        <v>747</v>
      </c>
      <c r="B412">
        <v>410</v>
      </c>
      <c r="C412">
        <v>383</v>
      </c>
      <c r="D412" t="s">
        <v>486</v>
      </c>
      <c r="E412" t="str">
        <f>IF(ISNA(MATCH(A412,'ESO zone constants'!$A$2:$A$9949,0)),"","X")</f>
        <v>X</v>
      </c>
    </row>
    <row r="413" spans="1:5" x14ac:dyDescent="0.25">
      <c r="A413" s="57">
        <v>748</v>
      </c>
      <c r="B413">
        <v>411</v>
      </c>
      <c r="C413">
        <v>108</v>
      </c>
      <c r="D413" t="s">
        <v>487</v>
      </c>
      <c r="E413" t="str">
        <f>IF(ISNA(MATCH(A413,'ESO zone constants'!$A$2:$A$9949,0)),"","X")</f>
        <v>X</v>
      </c>
    </row>
    <row r="414" spans="1:5" x14ac:dyDescent="0.25">
      <c r="A414" s="57">
        <v>749</v>
      </c>
      <c r="B414">
        <v>412</v>
      </c>
      <c r="C414">
        <v>58</v>
      </c>
      <c r="D414" t="s">
        <v>488</v>
      </c>
      <c r="E414" t="str">
        <f>IF(ISNA(MATCH(A414,'ESO zone constants'!$A$2:$A$9949,0)),"","X")</f>
        <v>X</v>
      </c>
    </row>
    <row r="415" spans="1:5" x14ac:dyDescent="0.25">
      <c r="A415" s="57">
        <v>750</v>
      </c>
      <c r="B415">
        <v>413</v>
      </c>
      <c r="C415">
        <v>382</v>
      </c>
      <c r="D415" t="s">
        <v>489</v>
      </c>
      <c r="E415" t="str">
        <f>IF(ISNA(MATCH(A415,'ESO zone constants'!$A$2:$A$9949,0)),"","X")</f>
        <v>X</v>
      </c>
    </row>
    <row r="416" spans="1:5" x14ac:dyDescent="0.25">
      <c r="A416" s="57">
        <v>751</v>
      </c>
      <c r="B416">
        <v>414</v>
      </c>
      <c r="C416">
        <v>888</v>
      </c>
      <c r="D416" t="s">
        <v>490</v>
      </c>
      <c r="E416" t="str">
        <f>IF(ISNA(MATCH(A416,'ESO zone constants'!$A$2:$A$9949,0)),"","X")</f>
        <v>X</v>
      </c>
    </row>
    <row r="417" spans="1:5" x14ac:dyDescent="0.25">
      <c r="A417" s="57">
        <v>752</v>
      </c>
      <c r="B417">
        <v>415</v>
      </c>
      <c r="C417">
        <v>19</v>
      </c>
      <c r="D417" t="s">
        <v>491</v>
      </c>
      <c r="E417" t="str">
        <f>IF(ISNA(MATCH(A417,'ESO zone constants'!$A$2:$A$9949,0)),"","X")</f>
        <v>X</v>
      </c>
    </row>
    <row r="418" spans="1:5" x14ac:dyDescent="0.25">
      <c r="A418" s="57">
        <v>753</v>
      </c>
      <c r="B418">
        <v>416</v>
      </c>
      <c r="C418">
        <v>3</v>
      </c>
      <c r="D418" t="s">
        <v>492</v>
      </c>
      <c r="E418" t="str">
        <f>IF(ISNA(MATCH(A418,'ESO zone constants'!$A$2:$A$9949,0)),"","X")</f>
        <v>X</v>
      </c>
    </row>
    <row r="419" spans="1:5" x14ac:dyDescent="0.25">
      <c r="A419" s="57">
        <v>754</v>
      </c>
      <c r="B419">
        <v>417</v>
      </c>
      <c r="C419">
        <v>92</v>
      </c>
      <c r="D419" t="s">
        <v>493</v>
      </c>
      <c r="E419" t="str">
        <f>IF(ISNA(MATCH(A419,'ESO zone constants'!$A$2:$A$9949,0)),"","X")</f>
        <v>X</v>
      </c>
    </row>
    <row r="420" spans="1:5" x14ac:dyDescent="0.25">
      <c r="A420" s="57">
        <v>755</v>
      </c>
      <c r="B420">
        <v>418</v>
      </c>
      <c r="C420">
        <v>20</v>
      </c>
      <c r="D420" t="s">
        <v>494</v>
      </c>
      <c r="E420" t="str">
        <f>IF(ISNA(MATCH(A420,'ESO zone constants'!$A$2:$A$9949,0)),"","X")</f>
        <v>X</v>
      </c>
    </row>
    <row r="421" spans="1:5" x14ac:dyDescent="0.25">
      <c r="A421" s="57">
        <v>756</v>
      </c>
      <c r="B421">
        <v>419</v>
      </c>
      <c r="C421">
        <v>104</v>
      </c>
      <c r="D421" t="s">
        <v>495</v>
      </c>
      <c r="E421" t="str">
        <f>IF(ISNA(MATCH(A421,'ESO zone constants'!$A$2:$A$9949,0)),"","X")</f>
        <v>X</v>
      </c>
    </row>
    <row r="422" spans="1:5" x14ac:dyDescent="0.25">
      <c r="A422" s="57">
        <v>757</v>
      </c>
      <c r="B422">
        <v>420</v>
      </c>
      <c r="C422">
        <v>41</v>
      </c>
      <c r="D422" t="s">
        <v>496</v>
      </c>
      <c r="E422" t="str">
        <f>IF(ISNA(MATCH(A422,'ESO zone constants'!$A$2:$A$9949,0)),"","X")</f>
        <v>X</v>
      </c>
    </row>
    <row r="423" spans="1:5" x14ac:dyDescent="0.25">
      <c r="A423" s="57">
        <v>758</v>
      </c>
      <c r="B423">
        <v>421</v>
      </c>
      <c r="C423">
        <v>101</v>
      </c>
      <c r="D423" t="s">
        <v>497</v>
      </c>
      <c r="E423" t="str">
        <f>IF(ISNA(MATCH(A423,'ESO zone constants'!$A$2:$A$9949,0)),"","X")</f>
        <v>X</v>
      </c>
    </row>
    <row r="424" spans="1:5" x14ac:dyDescent="0.25">
      <c r="A424" s="57">
        <v>759</v>
      </c>
      <c r="B424">
        <v>422</v>
      </c>
      <c r="C424">
        <v>117</v>
      </c>
      <c r="D424" t="s">
        <v>498</v>
      </c>
      <c r="E424" t="str">
        <f>IF(ISNA(MATCH(A424,'ESO zone constants'!$A$2:$A$9949,0)),"","X")</f>
        <v>X</v>
      </c>
    </row>
    <row r="425" spans="1:5" x14ac:dyDescent="0.25">
      <c r="A425" s="57">
        <v>760</v>
      </c>
      <c r="B425">
        <v>423</v>
      </c>
      <c r="C425">
        <v>57</v>
      </c>
      <c r="D425" t="s">
        <v>499</v>
      </c>
      <c r="E425" t="str">
        <f>IF(ISNA(MATCH(A425,'ESO zone constants'!$A$2:$A$9949,0)),"","X")</f>
        <v>X</v>
      </c>
    </row>
    <row r="426" spans="1:5" x14ac:dyDescent="0.25">
      <c r="A426" s="57">
        <v>761</v>
      </c>
      <c r="B426">
        <v>424</v>
      </c>
      <c r="C426">
        <v>103</v>
      </c>
      <c r="D426" t="s">
        <v>500</v>
      </c>
      <c r="E426" t="str">
        <f>IF(ISNA(MATCH(A426,'ESO zone constants'!$A$2:$A$9949,0)),"","X")</f>
        <v>X</v>
      </c>
    </row>
    <row r="427" spans="1:5" x14ac:dyDescent="0.25">
      <c r="A427" s="57">
        <v>763</v>
      </c>
      <c r="B427">
        <v>425</v>
      </c>
      <c r="C427">
        <v>816</v>
      </c>
      <c r="D427" t="s">
        <v>501</v>
      </c>
      <c r="E427" t="str">
        <f>IF(ISNA(MATCH(A427,'ESO zone constants'!$A$2:$A$9949,0)),"","X")</f>
        <v>X</v>
      </c>
    </row>
    <row r="428" spans="1:5" x14ac:dyDescent="0.25">
      <c r="A428" s="57">
        <v>764</v>
      </c>
      <c r="B428">
        <v>426</v>
      </c>
      <c r="C428">
        <v>816</v>
      </c>
      <c r="D428" t="s">
        <v>502</v>
      </c>
      <c r="E428" t="str">
        <f>IF(ISNA(MATCH(A428,'ESO zone constants'!$A$2:$A$9949,0)),"","X")</f>
        <v>X</v>
      </c>
    </row>
    <row r="429" spans="1:5" x14ac:dyDescent="0.25">
      <c r="A429" s="57">
        <v>765</v>
      </c>
      <c r="B429">
        <v>427</v>
      </c>
      <c r="C429">
        <v>823</v>
      </c>
      <c r="D429" t="s">
        <v>503</v>
      </c>
      <c r="E429" t="str">
        <f>IF(ISNA(MATCH(A429,'ESO zone constants'!$A$2:$A$9949,0)),"","X")</f>
        <v>X</v>
      </c>
    </row>
    <row r="430" spans="1:5" x14ac:dyDescent="0.25">
      <c r="A430" s="57">
        <v>766</v>
      </c>
      <c r="B430">
        <v>428</v>
      </c>
      <c r="C430">
        <v>823</v>
      </c>
      <c r="D430" t="s">
        <v>504</v>
      </c>
      <c r="E430" t="str">
        <f>IF(ISNA(MATCH(A430,'ESO zone constants'!$A$2:$A$9949,0)),"","X")</f>
        <v>X</v>
      </c>
    </row>
    <row r="431" spans="1:5" x14ac:dyDescent="0.25">
      <c r="A431" s="57">
        <v>767</v>
      </c>
      <c r="B431">
        <v>429</v>
      </c>
      <c r="C431">
        <v>816</v>
      </c>
      <c r="D431" t="s">
        <v>505</v>
      </c>
      <c r="E431" t="str">
        <f>IF(ISNA(MATCH(A431,'ESO zone constants'!$A$2:$A$9949,0)),"","X")</f>
        <v>X</v>
      </c>
    </row>
    <row r="432" spans="1:5" x14ac:dyDescent="0.25">
      <c r="A432" s="57">
        <v>769</v>
      </c>
      <c r="B432">
        <v>430</v>
      </c>
      <c r="C432">
        <v>823</v>
      </c>
      <c r="D432" t="s">
        <v>506</v>
      </c>
      <c r="E432" t="str">
        <f>IF(ISNA(MATCH(A432,'ESO zone constants'!$A$2:$A$9949,0)),"","X")</f>
        <v>X</v>
      </c>
    </row>
    <row r="433" spans="1:5" x14ac:dyDescent="0.25">
      <c r="A433" s="57">
        <v>770</v>
      </c>
      <c r="B433">
        <v>431</v>
      </c>
      <c r="C433">
        <v>816</v>
      </c>
      <c r="D433" t="s">
        <v>507</v>
      </c>
      <c r="E433" t="str">
        <f>IF(ISNA(MATCH(A433,'ESO zone constants'!$A$2:$A$9949,0)),"","X")</f>
        <v>X</v>
      </c>
    </row>
    <row r="434" spans="1:5" x14ac:dyDescent="0.25">
      <c r="A434" s="57">
        <v>771</v>
      </c>
      <c r="B434">
        <v>432</v>
      </c>
      <c r="C434">
        <v>816</v>
      </c>
      <c r="D434" t="s">
        <v>508</v>
      </c>
      <c r="E434" t="str">
        <f>IF(ISNA(MATCH(A434,'ESO zone constants'!$A$2:$A$9949,0)),"","X")</f>
        <v>X</v>
      </c>
    </row>
    <row r="435" spans="1:5" x14ac:dyDescent="0.25">
      <c r="A435" s="57">
        <v>773</v>
      </c>
      <c r="B435">
        <v>433</v>
      </c>
      <c r="C435">
        <v>117</v>
      </c>
      <c r="D435" t="s">
        <v>509</v>
      </c>
      <c r="E435" t="str">
        <f>IF(ISNA(MATCH(A435,'ESO zone constants'!$A$2:$A$9949,0)),"","X")</f>
        <v>X</v>
      </c>
    </row>
    <row r="436" spans="1:5" x14ac:dyDescent="0.25">
      <c r="A436" s="57">
        <v>774</v>
      </c>
      <c r="B436">
        <v>434</v>
      </c>
      <c r="C436">
        <v>1086</v>
      </c>
      <c r="D436" t="s">
        <v>1586</v>
      </c>
      <c r="E436" t="str">
        <f>IF(ISNA(MATCH(A436,'ESO zone constants'!$A$2:$A$9949,0)),"","X")</f>
        <v>X</v>
      </c>
    </row>
    <row r="437" spans="1:5" x14ac:dyDescent="0.25">
      <c r="A437" s="57">
        <v>780</v>
      </c>
      <c r="B437">
        <v>435</v>
      </c>
      <c r="C437">
        <v>684</v>
      </c>
      <c r="D437" t="s">
        <v>510</v>
      </c>
      <c r="E437" t="str">
        <f>IF(ISNA(MATCH(A437,'ESO zone constants'!$A$2:$A$9949,0)),"","X")</f>
        <v>X</v>
      </c>
    </row>
    <row r="438" spans="1:5" x14ac:dyDescent="0.25">
      <c r="A438" s="57">
        <v>808</v>
      </c>
      <c r="B438">
        <v>436</v>
      </c>
      <c r="C438">
        <v>1160</v>
      </c>
      <c r="D438" t="s">
        <v>1912</v>
      </c>
      <c r="E438" t="str">
        <f>IF(ISNA(MATCH(A438,'ESO zone constants'!$A$2:$A$9949,0)),"","X")</f>
        <v/>
      </c>
    </row>
    <row r="439" spans="1:5" x14ac:dyDescent="0.25">
      <c r="A439" s="57">
        <v>809</v>
      </c>
      <c r="B439">
        <v>437</v>
      </c>
      <c r="C439">
        <v>199</v>
      </c>
      <c r="D439" t="s">
        <v>432</v>
      </c>
      <c r="E439" t="str">
        <f>IF(ISNA(MATCH(A439,'ESO zone constants'!$A$2:$A$9949,0)),"","X")</f>
        <v>X</v>
      </c>
    </row>
    <row r="440" spans="1:5" x14ac:dyDescent="0.25">
      <c r="A440" s="57">
        <v>810</v>
      </c>
      <c r="B440">
        <v>438</v>
      </c>
      <c r="C440">
        <v>381</v>
      </c>
      <c r="D440" t="s">
        <v>511</v>
      </c>
      <c r="E440" t="str">
        <f>IF(ISNA(MATCH(A440,'ESO zone constants'!$A$2:$A$9949,0)),"","X")</f>
        <v>X</v>
      </c>
    </row>
    <row r="441" spans="1:5" x14ac:dyDescent="0.25">
      <c r="A441" s="57">
        <v>811</v>
      </c>
      <c r="B441">
        <v>439</v>
      </c>
      <c r="C441">
        <v>535</v>
      </c>
      <c r="D441" t="s">
        <v>512</v>
      </c>
      <c r="E441" t="str">
        <f>IF(ISNA(MATCH(A441,'ESO zone constants'!$A$2:$A$9949,0)),"","X")</f>
        <v>X</v>
      </c>
    </row>
    <row r="442" spans="1:5" x14ac:dyDescent="0.25">
      <c r="A442" s="57">
        <v>814</v>
      </c>
      <c r="B442">
        <v>440</v>
      </c>
      <c r="C442">
        <v>684</v>
      </c>
      <c r="D442" t="s">
        <v>513</v>
      </c>
      <c r="E442" t="str">
        <f>IF(ISNA(MATCH(A442,'ESO zone constants'!$A$2:$A$9949,0)),"","X")</f>
        <v>X</v>
      </c>
    </row>
    <row r="443" spans="1:5" x14ac:dyDescent="0.25">
      <c r="A443" s="57">
        <v>815</v>
      </c>
      <c r="B443">
        <v>441</v>
      </c>
      <c r="C443">
        <v>684</v>
      </c>
      <c r="D443" t="s">
        <v>514</v>
      </c>
      <c r="E443" t="str">
        <f>IF(ISNA(MATCH(A443,'ESO zone constants'!$A$2:$A$9949,0)),"","X")</f>
        <v>X</v>
      </c>
    </row>
    <row r="444" spans="1:5" x14ac:dyDescent="0.25">
      <c r="A444" s="57">
        <v>816</v>
      </c>
      <c r="B444">
        <v>442</v>
      </c>
      <c r="C444">
        <v>816</v>
      </c>
      <c r="D444" t="s">
        <v>515</v>
      </c>
      <c r="E444" t="str">
        <f>IF(ISNA(MATCH(A444,'ESO zone constants'!$A$2:$A$9949,0)),"","X")</f>
        <v>X</v>
      </c>
    </row>
    <row r="445" spans="1:5" x14ac:dyDescent="0.25">
      <c r="A445" s="57">
        <v>817</v>
      </c>
      <c r="B445">
        <v>443</v>
      </c>
      <c r="C445">
        <v>816</v>
      </c>
      <c r="D445" t="s">
        <v>516</v>
      </c>
      <c r="E445" t="str">
        <f>IF(ISNA(MATCH(A445,'ESO zone constants'!$A$2:$A$9949,0)),"","X")</f>
        <v>X</v>
      </c>
    </row>
    <row r="446" spans="1:5" x14ac:dyDescent="0.25">
      <c r="A446" s="57">
        <v>818</v>
      </c>
      <c r="B446">
        <v>444</v>
      </c>
      <c r="C446">
        <v>816</v>
      </c>
      <c r="D446" t="s">
        <v>517</v>
      </c>
      <c r="E446" t="str">
        <f>IF(ISNA(MATCH(A446,'ESO zone constants'!$A$2:$A$9949,0)),"","X")</f>
        <v>X</v>
      </c>
    </row>
    <row r="447" spans="1:5" x14ac:dyDescent="0.25">
      <c r="A447" s="57">
        <v>819</v>
      </c>
      <c r="B447">
        <v>445</v>
      </c>
      <c r="C447">
        <v>816</v>
      </c>
      <c r="D447" t="s">
        <v>518</v>
      </c>
      <c r="E447" t="str">
        <f>IF(ISNA(MATCH(A447,'ESO zone constants'!$A$2:$A$9949,0)),"","X")</f>
        <v>X</v>
      </c>
    </row>
    <row r="448" spans="1:5" x14ac:dyDescent="0.25">
      <c r="A448" s="57">
        <v>820</v>
      </c>
      <c r="B448">
        <v>446</v>
      </c>
      <c r="C448">
        <v>816</v>
      </c>
      <c r="D448" t="s">
        <v>519</v>
      </c>
      <c r="E448" t="str">
        <f>IF(ISNA(MATCH(A448,'ESO zone constants'!$A$2:$A$9949,0)),"","X")</f>
        <v>X</v>
      </c>
    </row>
    <row r="449" spans="1:5" x14ac:dyDescent="0.25">
      <c r="A449" s="57">
        <v>821</v>
      </c>
      <c r="B449">
        <v>447</v>
      </c>
      <c r="C449">
        <v>816</v>
      </c>
      <c r="D449" t="s">
        <v>520</v>
      </c>
      <c r="E449" t="str">
        <f>IF(ISNA(MATCH(A449,'ESO zone constants'!$A$2:$A$9949,0)),"","X")</f>
        <v>X</v>
      </c>
    </row>
    <row r="450" spans="1:5" x14ac:dyDescent="0.25">
      <c r="A450" s="57">
        <v>823</v>
      </c>
      <c r="B450">
        <v>448</v>
      </c>
      <c r="C450">
        <v>823</v>
      </c>
      <c r="D450" t="s">
        <v>521</v>
      </c>
      <c r="E450" t="str">
        <f>IF(ISNA(MATCH(A450,'ESO zone constants'!$A$2:$A$9949,0)),"","X")</f>
        <v>X</v>
      </c>
    </row>
    <row r="451" spans="1:5" x14ac:dyDescent="0.25">
      <c r="A451" s="57">
        <v>824</v>
      </c>
      <c r="B451">
        <v>449</v>
      </c>
      <c r="C451">
        <v>823</v>
      </c>
      <c r="D451" t="s">
        <v>522</v>
      </c>
      <c r="E451" t="str">
        <f>IF(ISNA(MATCH(A451,'ESO zone constants'!$A$2:$A$9949,0)),"","X")</f>
        <v>X</v>
      </c>
    </row>
    <row r="452" spans="1:5" x14ac:dyDescent="0.25">
      <c r="A452" s="57">
        <v>825</v>
      </c>
      <c r="B452">
        <v>450</v>
      </c>
      <c r="C452">
        <v>823</v>
      </c>
      <c r="D452" t="s">
        <v>523</v>
      </c>
      <c r="E452" t="str">
        <f>IF(ISNA(MATCH(A452,'ESO zone constants'!$A$2:$A$9949,0)),"","X")</f>
        <v>X</v>
      </c>
    </row>
    <row r="453" spans="1:5" x14ac:dyDescent="0.25">
      <c r="A453" s="57">
        <v>826</v>
      </c>
      <c r="B453">
        <v>451</v>
      </c>
      <c r="C453">
        <v>823</v>
      </c>
      <c r="D453" t="s">
        <v>524</v>
      </c>
      <c r="E453" t="str">
        <f>IF(ISNA(MATCH(A453,'ESO zone constants'!$A$2:$A$9949,0)),"","X")</f>
        <v>X</v>
      </c>
    </row>
    <row r="454" spans="1:5" x14ac:dyDescent="0.25">
      <c r="A454" s="57">
        <v>827</v>
      </c>
      <c r="B454">
        <v>452</v>
      </c>
      <c r="C454">
        <v>823</v>
      </c>
      <c r="D454" t="s">
        <v>525</v>
      </c>
      <c r="E454" t="str">
        <f>IF(ISNA(MATCH(A454,'ESO zone constants'!$A$2:$A$9949,0)),"","X")</f>
        <v>X</v>
      </c>
    </row>
    <row r="455" spans="1:5" x14ac:dyDescent="0.25">
      <c r="A455" s="57">
        <v>828</v>
      </c>
      <c r="B455">
        <v>453</v>
      </c>
      <c r="C455">
        <v>823</v>
      </c>
      <c r="D455" t="s">
        <v>526</v>
      </c>
      <c r="E455" t="str">
        <f>IF(ISNA(MATCH(A455,'ESO zone constants'!$A$2:$A$9949,0)),"","X")</f>
        <v>X</v>
      </c>
    </row>
    <row r="456" spans="1:5" x14ac:dyDescent="0.25">
      <c r="A456" s="57">
        <v>829</v>
      </c>
      <c r="B456">
        <v>454</v>
      </c>
      <c r="C456">
        <v>823</v>
      </c>
      <c r="D456" t="s">
        <v>527</v>
      </c>
      <c r="E456" t="str">
        <f>IF(ISNA(MATCH(A456,'ESO zone constants'!$A$2:$A$9949,0)),"","X")</f>
        <v>X</v>
      </c>
    </row>
    <row r="457" spans="1:5" x14ac:dyDescent="0.25">
      <c r="A457" s="57">
        <v>831</v>
      </c>
      <c r="B457">
        <v>455</v>
      </c>
      <c r="C457">
        <v>823</v>
      </c>
      <c r="D457" t="s">
        <v>528</v>
      </c>
      <c r="E457" t="str">
        <f>IF(ISNA(MATCH(A457,'ESO zone constants'!$A$2:$A$9949,0)),"","X")</f>
        <v>X</v>
      </c>
    </row>
    <row r="458" spans="1:5" x14ac:dyDescent="0.25">
      <c r="A458" s="57">
        <v>832</v>
      </c>
      <c r="B458">
        <v>456</v>
      </c>
      <c r="C458">
        <v>823</v>
      </c>
      <c r="D458" t="s">
        <v>529</v>
      </c>
      <c r="E458" t="str">
        <f>IF(ISNA(MATCH(A458,'ESO zone constants'!$A$2:$A$9949,0)),"","X")</f>
        <v>X</v>
      </c>
    </row>
    <row r="459" spans="1:5" x14ac:dyDescent="0.25">
      <c r="A459" s="57">
        <v>833</v>
      </c>
      <c r="B459">
        <v>457</v>
      </c>
      <c r="C459">
        <v>823</v>
      </c>
      <c r="D459" t="s">
        <v>530</v>
      </c>
      <c r="E459" t="str">
        <f>IF(ISNA(MATCH(A459,'ESO zone constants'!$A$2:$A$9949,0)),"","X")</f>
        <v>X</v>
      </c>
    </row>
    <row r="460" spans="1:5" x14ac:dyDescent="0.25">
      <c r="A460" s="57">
        <v>834</v>
      </c>
      <c r="B460">
        <v>458</v>
      </c>
      <c r="C460">
        <v>816</v>
      </c>
      <c r="D460" t="s">
        <v>531</v>
      </c>
      <c r="E460" t="str">
        <f>IF(ISNA(MATCH(A460,'ESO zone constants'!$A$2:$A$9949,0)),"","X")</f>
        <v>X</v>
      </c>
    </row>
    <row r="461" spans="1:5" x14ac:dyDescent="0.25">
      <c r="A461" s="57">
        <v>836</v>
      </c>
      <c r="B461">
        <v>459</v>
      </c>
      <c r="C461">
        <v>823</v>
      </c>
      <c r="D461" t="s">
        <v>532</v>
      </c>
      <c r="E461" t="str">
        <f>IF(ISNA(MATCH(A461,'ESO zone constants'!$A$2:$A$9949,0)),"","X")</f>
        <v>X</v>
      </c>
    </row>
    <row r="462" spans="1:5" x14ac:dyDescent="0.25">
      <c r="A462" s="57">
        <v>837</v>
      </c>
      <c r="B462">
        <v>460</v>
      </c>
      <c r="C462">
        <v>823</v>
      </c>
      <c r="D462" t="s">
        <v>533</v>
      </c>
      <c r="E462" t="str">
        <f>IF(ISNA(MATCH(A462,'ESO zone constants'!$A$2:$A$9949,0)),"","X")</f>
        <v>X</v>
      </c>
    </row>
    <row r="463" spans="1:5" x14ac:dyDescent="0.25">
      <c r="A463" s="57">
        <v>841</v>
      </c>
      <c r="B463">
        <v>461</v>
      </c>
      <c r="C463">
        <v>823</v>
      </c>
      <c r="D463" t="s">
        <v>534</v>
      </c>
      <c r="E463" t="str">
        <f>IF(ISNA(MATCH(A463,'ESO zone constants'!$A$2:$A$9949,0)),"","X")</f>
        <v>X</v>
      </c>
    </row>
    <row r="464" spans="1:5" x14ac:dyDescent="0.25">
      <c r="A464" s="57">
        <v>842</v>
      </c>
      <c r="B464">
        <v>462</v>
      </c>
      <c r="C464">
        <v>823</v>
      </c>
      <c r="D464" t="s">
        <v>535</v>
      </c>
      <c r="E464" t="str">
        <f>IF(ISNA(MATCH(A464,'ESO zone constants'!$A$2:$A$9949,0)),"","X")</f>
        <v>X</v>
      </c>
    </row>
    <row r="465" spans="1:5" x14ac:dyDescent="0.25">
      <c r="A465" s="57">
        <v>843</v>
      </c>
      <c r="B465">
        <v>463</v>
      </c>
      <c r="C465">
        <v>117</v>
      </c>
      <c r="D465" t="s">
        <v>53</v>
      </c>
      <c r="E465" t="str">
        <f>IF(ISNA(MATCH(A465,'ESO zone constants'!$A$2:$A$9949,0)),"","X")</f>
        <v>X</v>
      </c>
    </row>
    <row r="466" spans="1:5" x14ac:dyDescent="0.25">
      <c r="A466" s="57">
        <v>844</v>
      </c>
      <c r="B466">
        <v>464</v>
      </c>
      <c r="C466">
        <v>816</v>
      </c>
      <c r="D466" t="s">
        <v>536</v>
      </c>
      <c r="E466" t="str">
        <f>IF(ISNA(MATCH(A466,'ESO zone constants'!$A$2:$A$9949,0)),"","X")</f>
        <v>X</v>
      </c>
    </row>
    <row r="467" spans="1:5" x14ac:dyDescent="0.25">
      <c r="A467" s="57">
        <v>845</v>
      </c>
      <c r="B467">
        <v>465</v>
      </c>
      <c r="C467">
        <v>816</v>
      </c>
      <c r="D467" t="s">
        <v>537</v>
      </c>
      <c r="E467" t="str">
        <f>IF(ISNA(MATCH(A467,'ESO zone constants'!$A$2:$A$9949,0)),"","X")</f>
        <v>X</v>
      </c>
    </row>
    <row r="468" spans="1:5" x14ac:dyDescent="0.25">
      <c r="A468" s="57">
        <v>848</v>
      </c>
      <c r="B468">
        <v>466</v>
      </c>
      <c r="C468">
        <v>117</v>
      </c>
      <c r="D468" t="s">
        <v>72</v>
      </c>
      <c r="E468" t="str">
        <f>IF(ISNA(MATCH(A468,'ESO zone constants'!$A$2:$A$9949,0)),"","X")</f>
        <v>X</v>
      </c>
    </row>
    <row r="469" spans="1:5" x14ac:dyDescent="0.25">
      <c r="A469" s="57">
        <v>849</v>
      </c>
      <c r="B469">
        <v>467</v>
      </c>
      <c r="C469">
        <v>849</v>
      </c>
      <c r="D469" t="s">
        <v>538</v>
      </c>
      <c r="E469" t="str">
        <f>IF(ISNA(MATCH(A469,'ESO zone constants'!$A$2:$A$9949,0)),"","X")</f>
        <v>X</v>
      </c>
    </row>
    <row r="470" spans="1:5" x14ac:dyDescent="0.25">
      <c r="A470" s="57">
        <v>852</v>
      </c>
      <c r="B470">
        <v>468</v>
      </c>
      <c r="C470">
        <v>3</v>
      </c>
      <c r="D470" t="s">
        <v>539</v>
      </c>
      <c r="E470" t="str">
        <f>IF(ISNA(MATCH(A470,'ESO zone constants'!$A$2:$A$9949,0)),"","X")</f>
        <v>X</v>
      </c>
    </row>
    <row r="471" spans="1:5" x14ac:dyDescent="0.25">
      <c r="A471" s="57">
        <v>853</v>
      </c>
      <c r="B471">
        <v>469</v>
      </c>
      <c r="C471">
        <v>20</v>
      </c>
      <c r="D471" t="s">
        <v>540</v>
      </c>
      <c r="E471" t="str">
        <f>IF(ISNA(MATCH(A471,'ESO zone constants'!$A$2:$A$9949,0)),"","X")</f>
        <v>X</v>
      </c>
    </row>
    <row r="472" spans="1:5" x14ac:dyDescent="0.25">
      <c r="A472" s="57">
        <v>854</v>
      </c>
      <c r="B472">
        <v>470</v>
      </c>
      <c r="C472">
        <v>92</v>
      </c>
      <c r="D472" t="s">
        <v>541</v>
      </c>
      <c r="E472" t="str">
        <f>IF(ISNA(MATCH(A472,'ESO zone constants'!$A$2:$A$9949,0)),"","X")</f>
        <v>X</v>
      </c>
    </row>
    <row r="473" spans="1:5" x14ac:dyDescent="0.25">
      <c r="A473" s="57">
        <v>855</v>
      </c>
      <c r="B473">
        <v>471</v>
      </c>
      <c r="C473">
        <v>19</v>
      </c>
      <c r="D473" t="s">
        <v>542</v>
      </c>
      <c r="E473" t="str">
        <f>IF(ISNA(MATCH(A473,'ESO zone constants'!$A$2:$A$9949,0)),"","X")</f>
        <v>X</v>
      </c>
    </row>
    <row r="474" spans="1:5" x14ac:dyDescent="0.25">
      <c r="A474" s="57">
        <v>856</v>
      </c>
      <c r="B474">
        <v>472</v>
      </c>
      <c r="C474">
        <v>92</v>
      </c>
      <c r="D474" t="s">
        <v>543</v>
      </c>
      <c r="E474" t="str">
        <f>IF(ISNA(MATCH(A474,'ESO zone constants'!$A$2:$A$9949,0)),"","X")</f>
        <v>X</v>
      </c>
    </row>
    <row r="475" spans="1:5" x14ac:dyDescent="0.25">
      <c r="A475" s="57">
        <v>857</v>
      </c>
      <c r="B475">
        <v>473</v>
      </c>
      <c r="C475">
        <v>104</v>
      </c>
      <c r="D475" t="s">
        <v>544</v>
      </c>
      <c r="E475" t="str">
        <f>IF(ISNA(MATCH(A475,'ESO zone constants'!$A$2:$A$9949,0)),"","X")</f>
        <v>X</v>
      </c>
    </row>
    <row r="476" spans="1:5" x14ac:dyDescent="0.25">
      <c r="A476" s="57">
        <v>858</v>
      </c>
      <c r="B476">
        <v>474</v>
      </c>
      <c r="C476">
        <v>108</v>
      </c>
      <c r="D476" t="s">
        <v>545</v>
      </c>
      <c r="E476" t="str">
        <f>IF(ISNA(MATCH(A476,'ESO zone constants'!$A$2:$A$9949,0)),"","X")</f>
        <v>X</v>
      </c>
    </row>
    <row r="477" spans="1:5" x14ac:dyDescent="0.25">
      <c r="A477" s="57">
        <v>859</v>
      </c>
      <c r="B477">
        <v>475</v>
      </c>
      <c r="C477">
        <v>58</v>
      </c>
      <c r="D477" t="s">
        <v>546</v>
      </c>
      <c r="E477" t="str">
        <f>IF(ISNA(MATCH(A477,'ESO zone constants'!$A$2:$A$9949,0)),"","X")</f>
        <v>X</v>
      </c>
    </row>
    <row r="478" spans="1:5" x14ac:dyDescent="0.25">
      <c r="A478" s="57">
        <v>860</v>
      </c>
      <c r="B478">
        <v>476</v>
      </c>
      <c r="C478">
        <v>383</v>
      </c>
      <c r="D478" t="s">
        <v>547</v>
      </c>
      <c r="E478" t="str">
        <f>IF(ISNA(MATCH(A478,'ESO zone constants'!$A$2:$A$9949,0)),"","X")</f>
        <v>X</v>
      </c>
    </row>
    <row r="479" spans="1:5" x14ac:dyDescent="0.25">
      <c r="A479" s="57">
        <v>861</v>
      </c>
      <c r="B479">
        <v>477</v>
      </c>
      <c r="C479">
        <v>108</v>
      </c>
      <c r="D479" t="s">
        <v>548</v>
      </c>
      <c r="E479" t="str">
        <f>IF(ISNA(MATCH(A479,'ESO zone constants'!$A$2:$A$9949,0)),"","X")</f>
        <v>X</v>
      </c>
    </row>
    <row r="480" spans="1:5" x14ac:dyDescent="0.25">
      <c r="A480" s="57">
        <v>862</v>
      </c>
      <c r="B480">
        <v>478</v>
      </c>
      <c r="C480">
        <v>382</v>
      </c>
      <c r="D480" t="s">
        <v>549</v>
      </c>
      <c r="E480" t="str">
        <f>IF(ISNA(MATCH(A480,'ESO zone constants'!$A$2:$A$9949,0)),"","X")</f>
        <v>X</v>
      </c>
    </row>
    <row r="481" spans="1:5" x14ac:dyDescent="0.25">
      <c r="A481" s="57">
        <v>863</v>
      </c>
      <c r="B481">
        <v>479</v>
      </c>
      <c r="C481">
        <v>537</v>
      </c>
      <c r="D481" t="s">
        <v>550</v>
      </c>
      <c r="E481" t="str">
        <f>IF(ISNA(MATCH(A481,'ESO zone constants'!$A$2:$A$9949,0)),"","X")</f>
        <v>X</v>
      </c>
    </row>
    <row r="482" spans="1:5" x14ac:dyDescent="0.25">
      <c r="A482" s="57">
        <v>864</v>
      </c>
      <c r="B482">
        <v>480</v>
      </c>
      <c r="C482">
        <v>103</v>
      </c>
      <c r="D482" t="s">
        <v>551</v>
      </c>
      <c r="E482" t="str">
        <f>IF(ISNA(MATCH(A482,'ESO zone constants'!$A$2:$A$9949,0)),"","X")</f>
        <v>X</v>
      </c>
    </row>
    <row r="483" spans="1:5" x14ac:dyDescent="0.25">
      <c r="A483" s="57">
        <v>865</v>
      </c>
      <c r="B483">
        <v>481</v>
      </c>
      <c r="C483">
        <v>101</v>
      </c>
      <c r="D483" t="s">
        <v>552</v>
      </c>
      <c r="E483" t="str">
        <f>IF(ISNA(MATCH(A483,'ESO zone constants'!$A$2:$A$9949,0)),"","X")</f>
        <v>X</v>
      </c>
    </row>
    <row r="484" spans="1:5" x14ac:dyDescent="0.25">
      <c r="A484" s="57">
        <v>866</v>
      </c>
      <c r="B484">
        <v>482</v>
      </c>
      <c r="C484">
        <v>57</v>
      </c>
      <c r="D484" t="s">
        <v>553</v>
      </c>
      <c r="E484" t="str">
        <f>IF(ISNA(MATCH(A484,'ESO zone constants'!$A$2:$A$9949,0)),"","X")</f>
        <v>X</v>
      </c>
    </row>
    <row r="485" spans="1:5" x14ac:dyDescent="0.25">
      <c r="A485" s="57">
        <v>867</v>
      </c>
      <c r="B485">
        <v>483</v>
      </c>
      <c r="C485">
        <v>41</v>
      </c>
      <c r="D485" t="s">
        <v>554</v>
      </c>
      <c r="E485" t="str">
        <f>IF(ISNA(MATCH(A485,'ESO zone constants'!$A$2:$A$9949,0)),"","X")</f>
        <v>X</v>
      </c>
    </row>
    <row r="486" spans="1:5" x14ac:dyDescent="0.25">
      <c r="A486" s="57">
        <v>868</v>
      </c>
      <c r="B486">
        <v>484</v>
      </c>
      <c r="C486">
        <v>281</v>
      </c>
      <c r="D486" t="s">
        <v>555</v>
      </c>
      <c r="E486" t="str">
        <f>IF(ISNA(MATCH(A486,'ESO zone constants'!$A$2:$A$9949,0)),"","X")</f>
        <v>X</v>
      </c>
    </row>
    <row r="487" spans="1:5" x14ac:dyDescent="0.25">
      <c r="A487" s="57">
        <v>869</v>
      </c>
      <c r="B487">
        <v>485</v>
      </c>
      <c r="C487">
        <v>117</v>
      </c>
      <c r="D487" t="s">
        <v>556</v>
      </c>
      <c r="E487" t="str">
        <f>IF(ISNA(MATCH(A487,'ESO zone constants'!$A$2:$A$9949,0)),"","X")</f>
        <v>X</v>
      </c>
    </row>
    <row r="488" spans="1:5" x14ac:dyDescent="0.25">
      <c r="A488" s="57">
        <v>870</v>
      </c>
      <c r="B488">
        <v>486</v>
      </c>
      <c r="C488">
        <v>888</v>
      </c>
      <c r="D488" t="s">
        <v>557</v>
      </c>
      <c r="E488" t="str">
        <f>IF(ISNA(MATCH(A488,'ESO zone constants'!$A$2:$A$9949,0)),"","X")</f>
        <v>X</v>
      </c>
    </row>
    <row r="489" spans="1:5" x14ac:dyDescent="0.25">
      <c r="A489" s="57">
        <v>871</v>
      </c>
      <c r="B489">
        <v>487</v>
      </c>
      <c r="C489">
        <v>58</v>
      </c>
      <c r="D489" t="s">
        <v>558</v>
      </c>
      <c r="E489" t="str">
        <f>IF(ISNA(MATCH(A489,'ESO zone constants'!$A$2:$A$9949,0)),"","X")</f>
        <v>X</v>
      </c>
    </row>
    <row r="490" spans="1:5" x14ac:dyDescent="0.25">
      <c r="A490" s="57">
        <v>872</v>
      </c>
      <c r="B490">
        <v>488</v>
      </c>
      <c r="C490">
        <v>382</v>
      </c>
      <c r="D490" t="s">
        <v>559</v>
      </c>
      <c r="E490" t="str">
        <f>IF(ISNA(MATCH(A490,'ESO zone constants'!$A$2:$A$9949,0)),"","X")</f>
        <v>X</v>
      </c>
    </row>
    <row r="491" spans="1:5" x14ac:dyDescent="0.25">
      <c r="A491" s="57">
        <v>873</v>
      </c>
      <c r="B491">
        <v>489</v>
      </c>
      <c r="C491">
        <v>117</v>
      </c>
      <c r="D491" t="s">
        <v>560</v>
      </c>
      <c r="E491" t="str">
        <f>IF(ISNA(MATCH(A491,'ESO zone constants'!$A$2:$A$9949,0)),"","X")</f>
        <v>X</v>
      </c>
    </row>
    <row r="492" spans="1:5" x14ac:dyDescent="0.25">
      <c r="A492" s="57">
        <v>874</v>
      </c>
      <c r="B492">
        <v>490</v>
      </c>
      <c r="C492">
        <v>57</v>
      </c>
      <c r="D492" t="s">
        <v>561</v>
      </c>
      <c r="E492" t="str">
        <f>IF(ISNA(MATCH(A492,'ESO zone constants'!$A$2:$A$9949,0)),"","X")</f>
        <v>X</v>
      </c>
    </row>
    <row r="493" spans="1:5" x14ac:dyDescent="0.25">
      <c r="A493" s="57">
        <v>875</v>
      </c>
      <c r="B493">
        <v>491</v>
      </c>
      <c r="C493">
        <v>103</v>
      </c>
      <c r="D493" t="s">
        <v>562</v>
      </c>
      <c r="E493" t="str">
        <f>IF(ISNA(MATCH(A493,'ESO zone constants'!$A$2:$A$9949,0)),"","X")</f>
        <v>X</v>
      </c>
    </row>
    <row r="494" spans="1:5" x14ac:dyDescent="0.25">
      <c r="A494" s="57">
        <v>876</v>
      </c>
      <c r="B494">
        <v>492</v>
      </c>
      <c r="C494">
        <v>382</v>
      </c>
      <c r="D494" t="s">
        <v>563</v>
      </c>
      <c r="E494" t="str">
        <f>IF(ISNA(MATCH(A494,'ESO zone constants'!$A$2:$A$9949,0)),"","X")</f>
        <v>X</v>
      </c>
    </row>
    <row r="495" spans="1:5" x14ac:dyDescent="0.25">
      <c r="A495" s="57">
        <v>877</v>
      </c>
      <c r="B495">
        <v>493</v>
      </c>
      <c r="C495">
        <v>383</v>
      </c>
      <c r="D495" t="s">
        <v>564</v>
      </c>
      <c r="E495" t="str">
        <f>IF(ISNA(MATCH(A495,'ESO zone constants'!$A$2:$A$9949,0)),"","X")</f>
        <v>X</v>
      </c>
    </row>
    <row r="496" spans="1:5" x14ac:dyDescent="0.25">
      <c r="A496" s="57">
        <v>878</v>
      </c>
      <c r="B496">
        <v>494</v>
      </c>
      <c r="C496">
        <v>381</v>
      </c>
      <c r="D496" t="s">
        <v>565</v>
      </c>
      <c r="E496" t="str">
        <f>IF(ISNA(MATCH(A496,'ESO zone constants'!$A$2:$A$9949,0)),"","X")</f>
        <v>X</v>
      </c>
    </row>
    <row r="497" spans="1:5" x14ac:dyDescent="0.25">
      <c r="A497" s="57">
        <v>879</v>
      </c>
      <c r="B497">
        <v>495</v>
      </c>
      <c r="C497">
        <v>534</v>
      </c>
      <c r="D497" t="s">
        <v>566</v>
      </c>
      <c r="E497" t="str">
        <f>IF(ISNA(MATCH(A497,'ESO zone constants'!$A$2:$A$9949,0)),"","X")</f>
        <v>X</v>
      </c>
    </row>
    <row r="498" spans="1:5" x14ac:dyDescent="0.25">
      <c r="A498" s="57">
        <v>880</v>
      </c>
      <c r="B498">
        <v>496</v>
      </c>
      <c r="C498">
        <v>92</v>
      </c>
      <c r="D498" t="s">
        <v>567</v>
      </c>
      <c r="E498" t="str">
        <f>IF(ISNA(MATCH(A498,'ESO zone constants'!$A$2:$A$9949,0)),"","X")</f>
        <v>X</v>
      </c>
    </row>
    <row r="499" spans="1:5" x14ac:dyDescent="0.25">
      <c r="A499" s="57">
        <v>881</v>
      </c>
      <c r="B499">
        <v>497</v>
      </c>
      <c r="C499">
        <v>19</v>
      </c>
      <c r="D499" t="s">
        <v>568</v>
      </c>
      <c r="E499" t="str">
        <f>IF(ISNA(MATCH(A499,'ESO zone constants'!$A$2:$A$9949,0)),"","X")</f>
        <v>X</v>
      </c>
    </row>
    <row r="500" spans="1:5" x14ac:dyDescent="0.25">
      <c r="A500" s="57">
        <v>882</v>
      </c>
      <c r="B500">
        <v>498</v>
      </c>
      <c r="C500">
        <v>383</v>
      </c>
      <c r="D500" t="s">
        <v>569</v>
      </c>
      <c r="E500" t="str">
        <f>IF(ISNA(MATCH(A500,'ESO zone constants'!$A$2:$A$9949,0)),"","X")</f>
        <v>X</v>
      </c>
    </row>
    <row r="501" spans="1:5" x14ac:dyDescent="0.25">
      <c r="A501" s="57">
        <v>883</v>
      </c>
      <c r="B501">
        <v>499</v>
      </c>
      <c r="C501">
        <v>888</v>
      </c>
      <c r="D501" t="s">
        <v>570</v>
      </c>
      <c r="E501" t="str">
        <f>IF(ISNA(MATCH(A501,'ESO zone constants'!$A$2:$A$9949,0)),"","X")</f>
        <v>X</v>
      </c>
    </row>
    <row r="502" spans="1:5" x14ac:dyDescent="0.25">
      <c r="A502" s="57">
        <v>888</v>
      </c>
      <c r="B502">
        <v>500</v>
      </c>
      <c r="C502">
        <v>888</v>
      </c>
      <c r="D502" t="s">
        <v>571</v>
      </c>
      <c r="E502" t="str">
        <f>IF(ISNA(MATCH(A502,'ESO zone constants'!$A$2:$A$9949,0)),"","X")</f>
        <v>X</v>
      </c>
    </row>
    <row r="503" spans="1:5" x14ac:dyDescent="0.25">
      <c r="A503" s="57">
        <v>889</v>
      </c>
      <c r="B503">
        <v>501</v>
      </c>
      <c r="C503">
        <v>888</v>
      </c>
      <c r="D503" t="s">
        <v>572</v>
      </c>
      <c r="E503" t="str">
        <f>IF(ISNA(MATCH(A503,'ESO zone constants'!$A$2:$A$9949,0)),"","X")</f>
        <v>X</v>
      </c>
    </row>
    <row r="504" spans="1:5" x14ac:dyDescent="0.25">
      <c r="A504" s="57">
        <v>890</v>
      </c>
      <c r="B504">
        <v>502</v>
      </c>
      <c r="C504">
        <v>888</v>
      </c>
      <c r="D504" t="s">
        <v>573</v>
      </c>
      <c r="E504" t="str">
        <f>IF(ISNA(MATCH(A504,'ESO zone constants'!$A$2:$A$9949,0)),"","X")</f>
        <v>X</v>
      </c>
    </row>
    <row r="505" spans="1:5" x14ac:dyDescent="0.25">
      <c r="A505" s="57">
        <v>891</v>
      </c>
      <c r="B505">
        <v>503</v>
      </c>
      <c r="C505">
        <v>888</v>
      </c>
      <c r="D505" t="s">
        <v>574</v>
      </c>
      <c r="E505" t="str">
        <f>IF(ISNA(MATCH(A505,'ESO zone constants'!$A$2:$A$9949,0)),"","X")</f>
        <v>X</v>
      </c>
    </row>
    <row r="506" spans="1:5" x14ac:dyDescent="0.25">
      <c r="A506" s="57">
        <v>892</v>
      </c>
      <c r="B506">
        <v>504</v>
      </c>
      <c r="C506">
        <v>888</v>
      </c>
      <c r="D506" t="s">
        <v>575</v>
      </c>
      <c r="E506" t="str">
        <f>IF(ISNA(MATCH(A506,'ESO zone constants'!$A$2:$A$9949,0)),"","X")</f>
        <v>X</v>
      </c>
    </row>
    <row r="507" spans="1:5" x14ac:dyDescent="0.25">
      <c r="A507" s="57">
        <v>893</v>
      </c>
      <c r="B507">
        <v>505</v>
      </c>
      <c r="C507">
        <v>888</v>
      </c>
      <c r="D507" t="s">
        <v>576</v>
      </c>
      <c r="E507" t="str">
        <f>IF(ISNA(MATCH(A507,'ESO zone constants'!$A$2:$A$9949,0)),"","X")</f>
        <v>X</v>
      </c>
    </row>
    <row r="508" spans="1:5" x14ac:dyDescent="0.25">
      <c r="A508" s="57">
        <v>894</v>
      </c>
      <c r="B508">
        <v>506</v>
      </c>
      <c r="C508">
        <v>888</v>
      </c>
      <c r="D508" t="s">
        <v>577</v>
      </c>
      <c r="E508" t="str">
        <f>IF(ISNA(MATCH(A508,'ESO zone constants'!$A$2:$A$9949,0)),"","X")</f>
        <v>X</v>
      </c>
    </row>
    <row r="509" spans="1:5" x14ac:dyDescent="0.25">
      <c r="A509" s="57">
        <v>895</v>
      </c>
      <c r="B509">
        <v>507</v>
      </c>
      <c r="C509">
        <v>888</v>
      </c>
      <c r="D509" t="s">
        <v>578</v>
      </c>
      <c r="E509" t="str">
        <f>IF(ISNA(MATCH(A509,'ESO zone constants'!$A$2:$A$9949,0)),"","X")</f>
        <v>X</v>
      </c>
    </row>
    <row r="510" spans="1:5" x14ac:dyDescent="0.25">
      <c r="A510" s="57">
        <v>896</v>
      </c>
      <c r="B510">
        <v>508</v>
      </c>
      <c r="C510">
        <v>888</v>
      </c>
      <c r="D510" t="s">
        <v>579</v>
      </c>
      <c r="E510" t="str">
        <f>IF(ISNA(MATCH(A510,'ESO zone constants'!$A$2:$A$9949,0)),"","X")</f>
        <v>X</v>
      </c>
    </row>
    <row r="511" spans="1:5" x14ac:dyDescent="0.25">
      <c r="A511" s="57">
        <v>897</v>
      </c>
      <c r="B511">
        <v>509</v>
      </c>
      <c r="C511">
        <v>888</v>
      </c>
      <c r="D511" t="s">
        <v>580</v>
      </c>
      <c r="E511" t="str">
        <f>IF(ISNA(MATCH(A511,'ESO zone constants'!$A$2:$A$9949,0)),"","X")</f>
        <v>X</v>
      </c>
    </row>
    <row r="512" spans="1:5" x14ac:dyDescent="0.25">
      <c r="A512" s="57">
        <v>898</v>
      </c>
      <c r="B512">
        <v>510</v>
      </c>
      <c r="C512">
        <v>888</v>
      </c>
      <c r="D512" t="s">
        <v>581</v>
      </c>
      <c r="E512" t="str">
        <f>IF(ISNA(MATCH(A512,'ESO zone constants'!$A$2:$A$9949,0)),"","X")</f>
        <v>X</v>
      </c>
    </row>
    <row r="513" spans="1:5" x14ac:dyDescent="0.25">
      <c r="A513" s="57">
        <v>899</v>
      </c>
      <c r="B513">
        <v>511</v>
      </c>
      <c r="C513">
        <v>888</v>
      </c>
      <c r="D513" t="s">
        <v>582</v>
      </c>
      <c r="E513" t="str">
        <f>IF(ISNA(MATCH(A513,'ESO zone constants'!$A$2:$A$9949,0)),"","X")</f>
        <v>X</v>
      </c>
    </row>
    <row r="514" spans="1:5" x14ac:dyDescent="0.25">
      <c r="A514" s="57">
        <v>900</v>
      </c>
      <c r="B514">
        <v>512</v>
      </c>
      <c r="C514">
        <v>888</v>
      </c>
      <c r="D514" t="s">
        <v>583</v>
      </c>
      <c r="E514" t="str">
        <f>IF(ISNA(MATCH(A514,'ESO zone constants'!$A$2:$A$9949,0)),"","X")</f>
        <v>X</v>
      </c>
    </row>
    <row r="515" spans="1:5" x14ac:dyDescent="0.25">
      <c r="A515" s="57">
        <v>901</v>
      </c>
      <c r="B515">
        <v>513</v>
      </c>
      <c r="C515">
        <v>888</v>
      </c>
      <c r="D515" t="s">
        <v>584</v>
      </c>
      <c r="E515" t="str">
        <f>IF(ISNA(MATCH(A515,'ESO zone constants'!$A$2:$A$9949,0)),"","X")</f>
        <v>X</v>
      </c>
    </row>
    <row r="516" spans="1:5" x14ac:dyDescent="0.25">
      <c r="A516" s="57">
        <v>902</v>
      </c>
      <c r="B516">
        <v>514</v>
      </c>
      <c r="C516">
        <v>888</v>
      </c>
      <c r="D516" t="s">
        <v>585</v>
      </c>
      <c r="E516" t="str">
        <f>IF(ISNA(MATCH(A516,'ESO zone constants'!$A$2:$A$9949,0)),"","X")</f>
        <v>X</v>
      </c>
    </row>
    <row r="517" spans="1:5" x14ac:dyDescent="0.25">
      <c r="A517" s="57">
        <v>903</v>
      </c>
      <c r="B517">
        <v>515</v>
      </c>
      <c r="C517">
        <v>888</v>
      </c>
      <c r="D517" t="s">
        <v>586</v>
      </c>
      <c r="E517" t="str">
        <f>IF(ISNA(MATCH(A517,'ESO zone constants'!$A$2:$A$9949,0)),"","X")</f>
        <v>X</v>
      </c>
    </row>
    <row r="518" spans="1:5" x14ac:dyDescent="0.25">
      <c r="A518" s="57">
        <v>904</v>
      </c>
      <c r="B518">
        <v>516</v>
      </c>
      <c r="C518">
        <v>888</v>
      </c>
      <c r="D518" t="s">
        <v>587</v>
      </c>
      <c r="E518" t="str">
        <f>IF(ISNA(MATCH(A518,'ESO zone constants'!$A$2:$A$9949,0)),"","X")</f>
        <v>X</v>
      </c>
    </row>
    <row r="519" spans="1:5" x14ac:dyDescent="0.25">
      <c r="A519" s="57">
        <v>905</v>
      </c>
      <c r="B519">
        <v>517</v>
      </c>
      <c r="C519">
        <v>888</v>
      </c>
      <c r="D519" t="s">
        <v>588</v>
      </c>
      <c r="E519" t="str">
        <f>IF(ISNA(MATCH(A519,'ESO zone constants'!$A$2:$A$9949,0)),"","X")</f>
        <v>X</v>
      </c>
    </row>
    <row r="520" spans="1:5" x14ac:dyDescent="0.25">
      <c r="A520" s="57">
        <v>906</v>
      </c>
      <c r="B520">
        <v>518</v>
      </c>
      <c r="C520">
        <v>888</v>
      </c>
      <c r="D520" t="s">
        <v>589</v>
      </c>
      <c r="E520" t="str">
        <f>IF(ISNA(MATCH(A520,'ESO zone constants'!$A$2:$A$9949,0)),"","X")</f>
        <v>X</v>
      </c>
    </row>
    <row r="521" spans="1:5" x14ac:dyDescent="0.25">
      <c r="A521" s="57">
        <v>907</v>
      </c>
      <c r="B521">
        <v>519</v>
      </c>
      <c r="C521">
        <v>888</v>
      </c>
      <c r="D521" t="s">
        <v>1784</v>
      </c>
      <c r="E521" t="str">
        <f>IF(ISNA(MATCH(A521,'ESO zone constants'!$A$2:$A$9949,0)),"","X")</f>
        <v>X</v>
      </c>
    </row>
    <row r="522" spans="1:5" x14ac:dyDescent="0.25">
      <c r="A522" s="57">
        <v>908</v>
      </c>
      <c r="B522">
        <v>520</v>
      </c>
      <c r="C522">
        <v>888</v>
      </c>
      <c r="D522" t="s">
        <v>590</v>
      </c>
      <c r="E522" t="str">
        <f>IF(ISNA(MATCH(A522,'ESO zone constants'!$A$2:$A$9949,0)),"","X")</f>
        <v>X</v>
      </c>
    </row>
    <row r="523" spans="1:5" x14ac:dyDescent="0.25">
      <c r="A523" s="57">
        <v>909</v>
      </c>
      <c r="B523">
        <v>521</v>
      </c>
      <c r="C523">
        <v>888</v>
      </c>
      <c r="D523" t="s">
        <v>591</v>
      </c>
      <c r="E523" t="str">
        <f>IF(ISNA(MATCH(A523,'ESO zone constants'!$A$2:$A$9949,0)),"","X")</f>
        <v>X</v>
      </c>
    </row>
    <row r="524" spans="1:5" x14ac:dyDescent="0.25">
      <c r="A524" s="57">
        <v>910</v>
      </c>
      <c r="B524">
        <v>522</v>
      </c>
      <c r="C524">
        <v>888</v>
      </c>
      <c r="D524" t="s">
        <v>592</v>
      </c>
      <c r="E524" t="str">
        <f>IF(ISNA(MATCH(A524,'ESO zone constants'!$A$2:$A$9949,0)),"","X")</f>
        <v>X</v>
      </c>
    </row>
    <row r="525" spans="1:5" x14ac:dyDescent="0.25">
      <c r="A525" s="57">
        <v>911</v>
      </c>
      <c r="B525">
        <v>523</v>
      </c>
      <c r="C525">
        <v>888</v>
      </c>
      <c r="D525" t="s">
        <v>593</v>
      </c>
      <c r="E525" t="str">
        <f>IF(ISNA(MATCH(A525,'ESO zone constants'!$A$2:$A$9949,0)),"","X")</f>
        <v>X</v>
      </c>
    </row>
    <row r="526" spans="1:5" x14ac:dyDescent="0.25">
      <c r="A526" s="57">
        <v>913</v>
      </c>
      <c r="B526">
        <v>524</v>
      </c>
      <c r="C526">
        <v>888</v>
      </c>
      <c r="D526" t="s">
        <v>594</v>
      </c>
      <c r="E526" t="str">
        <f>IF(ISNA(MATCH(A526,'ESO zone constants'!$A$2:$A$9949,0)),"","X")</f>
        <v>X</v>
      </c>
    </row>
    <row r="527" spans="1:5" x14ac:dyDescent="0.25">
      <c r="A527" s="57">
        <v>914</v>
      </c>
      <c r="B527">
        <v>525</v>
      </c>
      <c r="C527">
        <v>888</v>
      </c>
      <c r="D527" t="s">
        <v>595</v>
      </c>
      <c r="E527" t="str">
        <f>IF(ISNA(MATCH(A527,'ESO zone constants'!$A$2:$A$9949,0)),"","X")</f>
        <v>X</v>
      </c>
    </row>
    <row r="528" spans="1:5" x14ac:dyDescent="0.25">
      <c r="A528" s="57">
        <v>915</v>
      </c>
      <c r="B528">
        <v>526</v>
      </c>
      <c r="C528">
        <v>888</v>
      </c>
      <c r="D528" t="s">
        <v>596</v>
      </c>
      <c r="E528" t="str">
        <f>IF(ISNA(MATCH(A528,'ESO zone constants'!$A$2:$A$9949,0)),"","X")</f>
        <v>X</v>
      </c>
    </row>
    <row r="529" spans="1:5" x14ac:dyDescent="0.25">
      <c r="A529" s="57">
        <v>916</v>
      </c>
      <c r="B529">
        <v>527</v>
      </c>
      <c r="C529">
        <v>888</v>
      </c>
      <c r="D529" t="s">
        <v>597</v>
      </c>
      <c r="E529" t="str">
        <f>IF(ISNA(MATCH(A529,'ESO zone constants'!$A$2:$A$9949,0)),"","X")</f>
        <v>X</v>
      </c>
    </row>
    <row r="530" spans="1:5" x14ac:dyDescent="0.25">
      <c r="A530" s="57">
        <v>917</v>
      </c>
      <c r="B530">
        <v>528</v>
      </c>
      <c r="C530">
        <v>917</v>
      </c>
      <c r="D530" t="s">
        <v>598</v>
      </c>
      <c r="E530" t="str">
        <f>IF(ISNA(MATCH(A530,'ESO zone constants'!$A$2:$A$9949,0)),"","X")</f>
        <v>X</v>
      </c>
    </row>
    <row r="531" spans="1:5" x14ac:dyDescent="0.25">
      <c r="A531" s="57">
        <v>918</v>
      </c>
      <c r="B531">
        <v>529</v>
      </c>
      <c r="C531">
        <v>849</v>
      </c>
      <c r="D531" t="s">
        <v>599</v>
      </c>
      <c r="E531" t="str">
        <f>IF(ISNA(MATCH(A531,'ESO zone constants'!$A$2:$A$9949,0)),"","X")</f>
        <v>X</v>
      </c>
    </row>
    <row r="532" spans="1:5" x14ac:dyDescent="0.25">
      <c r="A532" s="57">
        <v>919</v>
      </c>
      <c r="B532">
        <v>530</v>
      </c>
      <c r="C532">
        <v>849</v>
      </c>
      <c r="D532" t="s">
        <v>600</v>
      </c>
      <c r="E532" t="str">
        <f>IF(ISNA(MATCH(A532,'ESO zone constants'!$A$2:$A$9949,0)),"","X")</f>
        <v>X</v>
      </c>
    </row>
    <row r="533" spans="1:5" x14ac:dyDescent="0.25">
      <c r="A533" s="57">
        <v>920</v>
      </c>
      <c r="B533">
        <v>531</v>
      </c>
      <c r="C533">
        <v>849</v>
      </c>
      <c r="D533" t="s">
        <v>601</v>
      </c>
      <c r="E533" t="str">
        <f>IF(ISNA(MATCH(A533,'ESO zone constants'!$A$2:$A$9949,0)),"","X")</f>
        <v>X</v>
      </c>
    </row>
    <row r="534" spans="1:5" x14ac:dyDescent="0.25">
      <c r="A534" s="57">
        <v>921</v>
      </c>
      <c r="B534">
        <v>532</v>
      </c>
      <c r="C534">
        <v>849</v>
      </c>
      <c r="D534" t="s">
        <v>602</v>
      </c>
      <c r="E534" t="str">
        <f>IF(ISNA(MATCH(A534,'ESO zone constants'!$A$2:$A$9949,0)),"","X")</f>
        <v>X</v>
      </c>
    </row>
    <row r="535" spans="1:5" x14ac:dyDescent="0.25">
      <c r="A535" s="57">
        <v>922</v>
      </c>
      <c r="B535">
        <v>533</v>
      </c>
      <c r="C535">
        <v>849</v>
      </c>
      <c r="D535" t="s">
        <v>603</v>
      </c>
      <c r="E535" t="str">
        <f>IF(ISNA(MATCH(A535,'ESO zone constants'!$A$2:$A$9949,0)),"","X")</f>
        <v>X</v>
      </c>
    </row>
    <row r="536" spans="1:5" x14ac:dyDescent="0.25">
      <c r="A536" s="57">
        <v>923</v>
      </c>
      <c r="B536">
        <v>534</v>
      </c>
      <c r="C536">
        <v>849</v>
      </c>
      <c r="D536" t="s">
        <v>604</v>
      </c>
      <c r="E536" t="str">
        <f>IF(ISNA(MATCH(A536,'ESO zone constants'!$A$2:$A$9949,0)),"","X")</f>
        <v>X</v>
      </c>
    </row>
    <row r="537" spans="1:5" x14ac:dyDescent="0.25">
      <c r="A537" s="57">
        <v>924</v>
      </c>
      <c r="B537">
        <v>535</v>
      </c>
      <c r="C537">
        <v>849</v>
      </c>
      <c r="D537" t="s">
        <v>605</v>
      </c>
      <c r="E537" t="str">
        <f>IF(ISNA(MATCH(A537,'ESO zone constants'!$A$2:$A$9949,0)),"","X")</f>
        <v>X</v>
      </c>
    </row>
    <row r="538" spans="1:5" x14ac:dyDescent="0.25">
      <c r="A538" s="57">
        <v>925</v>
      </c>
      <c r="B538">
        <v>536</v>
      </c>
      <c r="C538">
        <v>849</v>
      </c>
      <c r="D538" t="s">
        <v>606</v>
      </c>
      <c r="E538" t="str">
        <f>IF(ISNA(MATCH(A538,'ESO zone constants'!$A$2:$A$9949,0)),"","X")</f>
        <v>X</v>
      </c>
    </row>
    <row r="539" spans="1:5" x14ac:dyDescent="0.25">
      <c r="A539" s="57">
        <v>926</v>
      </c>
      <c r="B539">
        <v>537</v>
      </c>
      <c r="C539">
        <v>849</v>
      </c>
      <c r="D539" t="s">
        <v>607</v>
      </c>
      <c r="E539" t="str">
        <f>IF(ISNA(MATCH(A539,'ESO zone constants'!$A$2:$A$9949,0)),"","X")</f>
        <v>X</v>
      </c>
    </row>
    <row r="540" spans="1:5" x14ac:dyDescent="0.25">
      <c r="A540" s="57">
        <v>927</v>
      </c>
      <c r="B540">
        <v>538</v>
      </c>
      <c r="C540">
        <v>849</v>
      </c>
      <c r="D540" t="s">
        <v>608</v>
      </c>
      <c r="E540" t="str">
        <f>IF(ISNA(MATCH(A540,'ESO zone constants'!$A$2:$A$9949,0)),"","X")</f>
        <v>X</v>
      </c>
    </row>
    <row r="541" spans="1:5" x14ac:dyDescent="0.25">
      <c r="A541" s="57">
        <v>928</v>
      </c>
      <c r="B541">
        <v>539</v>
      </c>
      <c r="C541">
        <v>849</v>
      </c>
      <c r="D541" t="s">
        <v>609</v>
      </c>
      <c r="E541" t="str">
        <f>IF(ISNA(MATCH(A541,'ESO zone constants'!$A$2:$A$9949,0)),"","X")</f>
        <v>X</v>
      </c>
    </row>
    <row r="542" spans="1:5" x14ac:dyDescent="0.25">
      <c r="A542" s="57">
        <v>929</v>
      </c>
      <c r="B542">
        <v>540</v>
      </c>
      <c r="C542">
        <v>849</v>
      </c>
      <c r="D542" t="s">
        <v>610</v>
      </c>
      <c r="E542" t="str">
        <f>IF(ISNA(MATCH(A542,'ESO zone constants'!$A$2:$A$9949,0)),"","X")</f>
        <v>X</v>
      </c>
    </row>
    <row r="543" spans="1:5" x14ac:dyDescent="0.25">
      <c r="A543" s="57">
        <v>930</v>
      </c>
      <c r="B543">
        <v>541</v>
      </c>
      <c r="C543">
        <v>57</v>
      </c>
      <c r="D543" t="s">
        <v>46</v>
      </c>
      <c r="E543" t="str">
        <f>IF(ISNA(MATCH(A543,'ESO zone constants'!$A$2:$A$9949,0)),"","X")</f>
        <v>X</v>
      </c>
    </row>
    <row r="544" spans="1:5" x14ac:dyDescent="0.25">
      <c r="A544" s="57">
        <v>931</v>
      </c>
      <c r="B544">
        <v>542</v>
      </c>
      <c r="C544">
        <v>383</v>
      </c>
      <c r="D544" t="s">
        <v>56</v>
      </c>
      <c r="E544" t="str">
        <f>IF(ISNA(MATCH(A544,'ESO zone constants'!$A$2:$A$9949,0)),"","X")</f>
        <v>X</v>
      </c>
    </row>
    <row r="545" spans="1:5" x14ac:dyDescent="0.25">
      <c r="A545" s="57">
        <v>932</v>
      </c>
      <c r="B545">
        <v>543</v>
      </c>
      <c r="C545">
        <v>20</v>
      </c>
      <c r="D545" t="s">
        <v>55</v>
      </c>
      <c r="E545" t="str">
        <f>IF(ISNA(MATCH(A545,'ESO zone constants'!$A$2:$A$9949,0)),"","X")</f>
        <v>X</v>
      </c>
    </row>
    <row r="546" spans="1:5" x14ac:dyDescent="0.25">
      <c r="A546" s="57">
        <v>933</v>
      </c>
      <c r="B546">
        <v>544</v>
      </c>
      <c r="C546">
        <v>19</v>
      </c>
      <c r="D546" t="s">
        <v>58</v>
      </c>
      <c r="E546" t="str">
        <f>IF(ISNA(MATCH(A546,'ESO zone constants'!$A$2:$A$9949,0)),"","X")</f>
        <v>X</v>
      </c>
    </row>
    <row r="547" spans="1:5" x14ac:dyDescent="0.25">
      <c r="A547" s="57">
        <v>934</v>
      </c>
      <c r="B547">
        <v>545</v>
      </c>
      <c r="C547">
        <v>41</v>
      </c>
      <c r="D547" t="s">
        <v>63</v>
      </c>
      <c r="E547" t="str">
        <f>IF(ISNA(MATCH(A547,'ESO zone constants'!$A$2:$A$9949,0)),"","X")</f>
        <v>X</v>
      </c>
    </row>
    <row r="548" spans="1:5" x14ac:dyDescent="0.25">
      <c r="A548" s="57">
        <v>935</v>
      </c>
      <c r="B548">
        <v>546</v>
      </c>
      <c r="C548">
        <v>381</v>
      </c>
      <c r="D548" t="s">
        <v>103</v>
      </c>
      <c r="E548" t="str">
        <f>IF(ISNA(MATCH(A548,'ESO zone constants'!$A$2:$A$9949,0)),"","X")</f>
        <v>X</v>
      </c>
    </row>
    <row r="549" spans="1:5" x14ac:dyDescent="0.25">
      <c r="A549" s="57">
        <v>936</v>
      </c>
      <c r="B549">
        <v>547</v>
      </c>
      <c r="C549">
        <v>3</v>
      </c>
      <c r="D549" t="s">
        <v>42</v>
      </c>
      <c r="E549" t="str">
        <f>IF(ISNA(MATCH(A549,'ESO zone constants'!$A$2:$A$9949,0)),"","X")</f>
        <v>X</v>
      </c>
    </row>
    <row r="550" spans="1:5" x14ac:dyDescent="0.25">
      <c r="A550" s="57">
        <v>937</v>
      </c>
      <c r="B550">
        <v>548</v>
      </c>
      <c r="C550">
        <v>57</v>
      </c>
      <c r="D550" t="s">
        <v>611</v>
      </c>
      <c r="E550" t="str">
        <f>IF(ISNA(MATCH(A550,'ESO zone constants'!$A$2:$A$9949,0)),"","X")</f>
        <v>X</v>
      </c>
    </row>
    <row r="551" spans="1:5" x14ac:dyDescent="0.25">
      <c r="A551" s="57">
        <v>938</v>
      </c>
      <c r="B551">
        <v>549</v>
      </c>
      <c r="C551">
        <v>104</v>
      </c>
      <c r="D551" t="s">
        <v>612</v>
      </c>
      <c r="E551" t="str">
        <f>IF(ISNA(MATCH(A551,'ESO zone constants'!$A$2:$A$9949,0)),"","X")</f>
        <v>X</v>
      </c>
    </row>
    <row r="552" spans="1:5" x14ac:dyDescent="0.25">
      <c r="A552" s="57">
        <v>939</v>
      </c>
      <c r="B552">
        <v>550</v>
      </c>
      <c r="C552">
        <v>381</v>
      </c>
      <c r="D552" t="s">
        <v>613</v>
      </c>
      <c r="E552" t="str">
        <f>IF(ISNA(MATCH(A552,'ESO zone constants'!$A$2:$A$9949,0)),"","X")</f>
        <v>X</v>
      </c>
    </row>
    <row r="553" spans="1:5" x14ac:dyDescent="0.25">
      <c r="A553" s="57">
        <v>940</v>
      </c>
      <c r="B553">
        <v>551</v>
      </c>
      <c r="C553">
        <v>381</v>
      </c>
      <c r="D553" t="s">
        <v>614</v>
      </c>
      <c r="E553" t="str">
        <f>IF(ISNA(MATCH(A553,'ESO zone constants'!$A$2:$A$9949,0)),"","X")</f>
        <v>X</v>
      </c>
    </row>
    <row r="554" spans="1:5" x14ac:dyDescent="0.25">
      <c r="A554" s="57">
        <v>941</v>
      </c>
      <c r="B554">
        <v>552</v>
      </c>
      <c r="C554">
        <v>41</v>
      </c>
      <c r="D554" t="s">
        <v>615</v>
      </c>
      <c r="E554" t="str">
        <f>IF(ISNA(MATCH(A554,'ESO zone constants'!$A$2:$A$9949,0)),"","X")</f>
        <v>X</v>
      </c>
    </row>
    <row r="555" spans="1:5" x14ac:dyDescent="0.25">
      <c r="A555" s="57">
        <v>942</v>
      </c>
      <c r="B555">
        <v>553</v>
      </c>
      <c r="C555">
        <v>3</v>
      </c>
      <c r="D555" t="s">
        <v>616</v>
      </c>
      <c r="E555" t="str">
        <f>IF(ISNA(MATCH(A555,'ESO zone constants'!$A$2:$A$9949,0)),"","X")</f>
        <v>X</v>
      </c>
    </row>
    <row r="556" spans="1:5" x14ac:dyDescent="0.25">
      <c r="A556" s="57">
        <v>943</v>
      </c>
      <c r="B556">
        <v>554</v>
      </c>
      <c r="C556">
        <v>3</v>
      </c>
      <c r="D556" t="s">
        <v>617</v>
      </c>
      <c r="E556" t="str">
        <f>IF(ISNA(MATCH(A556,'ESO zone constants'!$A$2:$A$9949,0)),"","X")</f>
        <v>X</v>
      </c>
    </row>
    <row r="557" spans="1:5" x14ac:dyDescent="0.25">
      <c r="A557" s="57">
        <v>944</v>
      </c>
      <c r="B557">
        <v>555</v>
      </c>
      <c r="C557">
        <v>382</v>
      </c>
      <c r="D557" t="s">
        <v>618</v>
      </c>
      <c r="E557" t="str">
        <f>IF(ISNA(MATCH(A557,'ESO zone constants'!$A$2:$A$9949,0)),"","X")</f>
        <v>X</v>
      </c>
    </row>
    <row r="558" spans="1:5" x14ac:dyDescent="0.25">
      <c r="A558" s="57">
        <v>945</v>
      </c>
      <c r="B558">
        <v>556</v>
      </c>
      <c r="C558">
        <v>41</v>
      </c>
      <c r="D558" t="s">
        <v>619</v>
      </c>
      <c r="E558" t="str">
        <f>IF(ISNA(MATCH(A558,'ESO zone constants'!$A$2:$A$9949,0)),"","X")</f>
        <v>X</v>
      </c>
    </row>
    <row r="559" spans="1:5" x14ac:dyDescent="0.25">
      <c r="A559" s="57">
        <v>946</v>
      </c>
      <c r="B559">
        <v>557</v>
      </c>
      <c r="C559">
        <v>849</v>
      </c>
      <c r="D559" t="s">
        <v>620</v>
      </c>
      <c r="E559" t="str">
        <f>IF(ISNA(MATCH(A559,'ESO zone constants'!$A$2:$A$9949,0)),"","X")</f>
        <v>X</v>
      </c>
    </row>
    <row r="560" spans="1:5" x14ac:dyDescent="0.25">
      <c r="A560" s="57">
        <v>947</v>
      </c>
      <c r="B560">
        <v>558</v>
      </c>
      <c r="C560">
        <v>849</v>
      </c>
      <c r="D560" t="s">
        <v>621</v>
      </c>
      <c r="E560" t="str">
        <f>IF(ISNA(MATCH(A560,'ESO zone constants'!$A$2:$A$9949,0)),"","X")</f>
        <v>X</v>
      </c>
    </row>
    <row r="561" spans="1:5" x14ac:dyDescent="0.25">
      <c r="A561" s="57">
        <v>948</v>
      </c>
      <c r="B561">
        <v>559</v>
      </c>
      <c r="C561">
        <v>849</v>
      </c>
      <c r="D561" t="s">
        <v>622</v>
      </c>
      <c r="E561" t="str">
        <f>IF(ISNA(MATCH(A561,'ESO zone constants'!$A$2:$A$9949,0)),"","X")</f>
        <v>X</v>
      </c>
    </row>
    <row r="562" spans="1:5" x14ac:dyDescent="0.25">
      <c r="A562" s="57">
        <v>949</v>
      </c>
      <c r="B562">
        <v>560</v>
      </c>
      <c r="C562">
        <v>849</v>
      </c>
      <c r="D562" t="s">
        <v>623</v>
      </c>
      <c r="E562" t="str">
        <f>IF(ISNA(MATCH(A562,'ESO zone constants'!$A$2:$A$9949,0)),"","X")</f>
        <v>X</v>
      </c>
    </row>
    <row r="563" spans="1:5" x14ac:dyDescent="0.25">
      <c r="A563" s="57">
        <v>950</v>
      </c>
      <c r="B563">
        <v>561</v>
      </c>
      <c r="C563">
        <v>849</v>
      </c>
      <c r="D563" t="s">
        <v>624</v>
      </c>
      <c r="E563" t="str">
        <f>IF(ISNA(MATCH(A563,'ESO zone constants'!$A$2:$A$9949,0)),"","X")</f>
        <v>X</v>
      </c>
    </row>
    <row r="564" spans="1:5" x14ac:dyDescent="0.25">
      <c r="A564" s="57">
        <v>951</v>
      </c>
      <c r="B564">
        <v>562</v>
      </c>
      <c r="C564">
        <v>849</v>
      </c>
      <c r="D564" t="s">
        <v>625</v>
      </c>
      <c r="E564" t="str">
        <f>IF(ISNA(MATCH(A564,'ESO zone constants'!$A$2:$A$9949,0)),"","X")</f>
        <v>X</v>
      </c>
    </row>
    <row r="565" spans="1:5" x14ac:dyDescent="0.25">
      <c r="A565" s="57">
        <v>952</v>
      </c>
      <c r="B565">
        <v>563</v>
      </c>
      <c r="C565">
        <v>849</v>
      </c>
      <c r="D565" t="s">
        <v>626</v>
      </c>
      <c r="E565" t="str">
        <f>IF(ISNA(MATCH(A565,'ESO zone constants'!$A$2:$A$9949,0)),"","X")</f>
        <v>X</v>
      </c>
    </row>
    <row r="566" spans="1:5" x14ac:dyDescent="0.25">
      <c r="A566" s="57">
        <v>953</v>
      </c>
      <c r="B566">
        <v>564</v>
      </c>
      <c r="C566">
        <v>849</v>
      </c>
      <c r="D566" t="s">
        <v>627</v>
      </c>
      <c r="E566" t="str">
        <f>IF(ISNA(MATCH(A566,'ESO zone constants'!$A$2:$A$9949,0)),"","X")</f>
        <v>X</v>
      </c>
    </row>
    <row r="567" spans="1:5" x14ac:dyDescent="0.25">
      <c r="A567" s="57">
        <v>954</v>
      </c>
      <c r="B567">
        <v>565</v>
      </c>
      <c r="C567">
        <v>849</v>
      </c>
      <c r="D567" t="s">
        <v>628</v>
      </c>
      <c r="E567" t="str">
        <f>IF(ISNA(MATCH(A567,'ESO zone constants'!$A$2:$A$9949,0)),"","X")</f>
        <v>X</v>
      </c>
    </row>
    <row r="568" spans="1:5" x14ac:dyDescent="0.25">
      <c r="A568" s="57">
        <v>955</v>
      </c>
      <c r="B568">
        <v>566</v>
      </c>
      <c r="C568">
        <v>849</v>
      </c>
      <c r="D568" t="s">
        <v>629</v>
      </c>
      <c r="E568" t="str">
        <f>IF(ISNA(MATCH(A568,'ESO zone constants'!$A$2:$A$9949,0)),"","X")</f>
        <v>X</v>
      </c>
    </row>
    <row r="569" spans="1:5" x14ac:dyDescent="0.25">
      <c r="A569" s="57">
        <v>956</v>
      </c>
      <c r="B569">
        <v>567</v>
      </c>
      <c r="C569">
        <v>849</v>
      </c>
      <c r="D569" t="s">
        <v>630</v>
      </c>
      <c r="E569" t="str">
        <f>IF(ISNA(MATCH(A569,'ESO zone constants'!$A$2:$A$9949,0)),"","X")</f>
        <v>X</v>
      </c>
    </row>
    <row r="570" spans="1:5" x14ac:dyDescent="0.25">
      <c r="A570" s="57">
        <v>957</v>
      </c>
      <c r="B570">
        <v>568</v>
      </c>
      <c r="C570">
        <v>849</v>
      </c>
      <c r="D570" t="s">
        <v>631</v>
      </c>
      <c r="E570" t="str">
        <f>IF(ISNA(MATCH(A570,'ESO zone constants'!$A$2:$A$9949,0)),"","X")</f>
        <v>X</v>
      </c>
    </row>
    <row r="571" spans="1:5" x14ac:dyDescent="0.25">
      <c r="A571" s="57">
        <v>958</v>
      </c>
      <c r="B571">
        <v>569</v>
      </c>
      <c r="C571">
        <v>849</v>
      </c>
      <c r="D571" t="s">
        <v>632</v>
      </c>
      <c r="E571" t="str">
        <f>IF(ISNA(MATCH(A571,'ESO zone constants'!$A$2:$A$9949,0)),"","X")</f>
        <v>X</v>
      </c>
    </row>
    <row r="572" spans="1:5" x14ac:dyDescent="0.25">
      <c r="A572" s="57">
        <v>959</v>
      </c>
      <c r="B572">
        <v>570</v>
      </c>
      <c r="C572">
        <v>849</v>
      </c>
      <c r="D572" t="s">
        <v>633</v>
      </c>
      <c r="E572" t="str">
        <f>IF(ISNA(MATCH(A572,'ESO zone constants'!$A$2:$A$9949,0)),"","X")</f>
        <v>X</v>
      </c>
    </row>
    <row r="573" spans="1:5" x14ac:dyDescent="0.25">
      <c r="A573" s="57">
        <v>960</v>
      </c>
      <c r="B573">
        <v>571</v>
      </c>
      <c r="C573">
        <v>849</v>
      </c>
      <c r="D573" t="s">
        <v>634</v>
      </c>
      <c r="E573" t="str">
        <f>IF(ISNA(MATCH(A573,'ESO zone constants'!$A$2:$A$9949,0)),"","X")</f>
        <v>X</v>
      </c>
    </row>
    <row r="574" spans="1:5" x14ac:dyDescent="0.25">
      <c r="A574" s="57">
        <v>961</v>
      </c>
      <c r="B574">
        <v>572</v>
      </c>
      <c r="C574">
        <v>849</v>
      </c>
      <c r="D574" t="s">
        <v>635</v>
      </c>
      <c r="E574" t="str">
        <f>IF(ISNA(MATCH(A574,'ESO zone constants'!$A$2:$A$9949,0)),"","X")</f>
        <v>X</v>
      </c>
    </row>
    <row r="575" spans="1:5" x14ac:dyDescent="0.25">
      <c r="A575" s="57">
        <v>962</v>
      </c>
      <c r="B575">
        <v>573</v>
      </c>
      <c r="C575">
        <v>849</v>
      </c>
      <c r="D575" t="s">
        <v>636</v>
      </c>
      <c r="E575" t="str">
        <f>IF(ISNA(MATCH(A575,'ESO zone constants'!$A$2:$A$9949,0)),"","X")</f>
        <v>X</v>
      </c>
    </row>
    <row r="576" spans="1:5" x14ac:dyDescent="0.25">
      <c r="A576" s="57">
        <v>963</v>
      </c>
      <c r="B576">
        <v>574</v>
      </c>
      <c r="C576">
        <v>849</v>
      </c>
      <c r="D576" t="s">
        <v>637</v>
      </c>
      <c r="E576" t="str">
        <f>IF(ISNA(MATCH(A576,'ESO zone constants'!$A$2:$A$9949,0)),"","X")</f>
        <v>X</v>
      </c>
    </row>
    <row r="577" spans="1:5" x14ac:dyDescent="0.25">
      <c r="A577" s="57">
        <v>964</v>
      </c>
      <c r="B577">
        <v>575</v>
      </c>
      <c r="C577">
        <v>849</v>
      </c>
      <c r="D577" t="s">
        <v>638</v>
      </c>
      <c r="E577" t="str">
        <f>IF(ISNA(MATCH(A577,'ESO zone constants'!$A$2:$A$9949,0)),"","X")</f>
        <v>X</v>
      </c>
    </row>
    <row r="578" spans="1:5" x14ac:dyDescent="0.25">
      <c r="A578" s="57">
        <v>965</v>
      </c>
      <c r="B578">
        <v>576</v>
      </c>
      <c r="C578">
        <v>849</v>
      </c>
      <c r="D578" t="s">
        <v>639</v>
      </c>
      <c r="E578" t="str">
        <f>IF(ISNA(MATCH(A578,'ESO zone constants'!$A$2:$A$9949,0)),"","X")</f>
        <v>X</v>
      </c>
    </row>
    <row r="579" spans="1:5" x14ac:dyDescent="0.25">
      <c r="A579" s="57">
        <v>966</v>
      </c>
      <c r="B579">
        <v>577</v>
      </c>
      <c r="C579">
        <v>849</v>
      </c>
      <c r="D579" t="s">
        <v>640</v>
      </c>
      <c r="E579" t="str">
        <f>IF(ISNA(MATCH(A579,'ESO zone constants'!$A$2:$A$9949,0)),"","X")</f>
        <v>X</v>
      </c>
    </row>
    <row r="580" spans="1:5" x14ac:dyDescent="0.25">
      <c r="A580" s="57">
        <v>967</v>
      </c>
      <c r="B580">
        <v>578</v>
      </c>
      <c r="C580">
        <v>849</v>
      </c>
      <c r="D580" t="s">
        <v>641</v>
      </c>
      <c r="E580" t="str">
        <f>IF(ISNA(MATCH(A580,'ESO zone constants'!$A$2:$A$9949,0)),"","X")</f>
        <v>X</v>
      </c>
    </row>
    <row r="581" spans="1:5" x14ac:dyDescent="0.25">
      <c r="A581" s="57">
        <v>968</v>
      </c>
      <c r="B581">
        <v>579</v>
      </c>
      <c r="C581">
        <v>849</v>
      </c>
      <c r="D581" t="s">
        <v>642</v>
      </c>
      <c r="E581" t="str">
        <f>IF(ISNA(MATCH(A581,'ESO zone constants'!$A$2:$A$9949,0)),"","X")</f>
        <v>X</v>
      </c>
    </row>
    <row r="582" spans="1:5" x14ac:dyDescent="0.25">
      <c r="A582" s="57">
        <v>969</v>
      </c>
      <c r="B582">
        <v>580</v>
      </c>
      <c r="C582">
        <v>849</v>
      </c>
      <c r="D582" t="s">
        <v>643</v>
      </c>
      <c r="E582" t="str">
        <f>IF(ISNA(MATCH(A582,'ESO zone constants'!$A$2:$A$9949,0)),"","X")</f>
        <v>X</v>
      </c>
    </row>
    <row r="583" spans="1:5" x14ac:dyDescent="0.25">
      <c r="A583" s="57">
        <v>970</v>
      </c>
      <c r="B583">
        <v>581</v>
      </c>
      <c r="C583">
        <v>849</v>
      </c>
      <c r="D583" t="s">
        <v>644</v>
      </c>
      <c r="E583" t="str">
        <f>IF(ISNA(MATCH(A583,'ESO zone constants'!$A$2:$A$9949,0)),"","X")</f>
        <v>X</v>
      </c>
    </row>
    <row r="584" spans="1:5" x14ac:dyDescent="0.25">
      <c r="A584" s="57">
        <v>971</v>
      </c>
      <c r="B584">
        <v>582</v>
      </c>
      <c r="C584">
        <v>849</v>
      </c>
      <c r="D584" t="s">
        <v>645</v>
      </c>
      <c r="E584" t="str">
        <f>IF(ISNA(MATCH(A584,'ESO zone constants'!$A$2:$A$9949,0)),"","X")</f>
        <v>X</v>
      </c>
    </row>
    <row r="585" spans="1:5" x14ac:dyDescent="0.25">
      <c r="A585" s="57">
        <v>972</v>
      </c>
      <c r="B585">
        <v>583</v>
      </c>
      <c r="C585">
        <v>849</v>
      </c>
      <c r="D585" t="s">
        <v>646</v>
      </c>
      <c r="E585" t="str">
        <f>IF(ISNA(MATCH(A585,'ESO zone constants'!$A$2:$A$9949,0)),"","X")</f>
        <v>X</v>
      </c>
    </row>
    <row r="586" spans="1:5" x14ac:dyDescent="0.25">
      <c r="A586" s="57">
        <v>973</v>
      </c>
      <c r="B586">
        <v>584</v>
      </c>
      <c r="C586">
        <v>888</v>
      </c>
      <c r="D586" t="s">
        <v>45</v>
      </c>
      <c r="E586" t="str">
        <f>IF(ISNA(MATCH(A586,'ESO zone constants'!$A$2:$A$9949,0)),"","X")</f>
        <v>X</v>
      </c>
    </row>
    <row r="587" spans="1:5" x14ac:dyDescent="0.25">
      <c r="A587" s="57">
        <v>974</v>
      </c>
      <c r="B587">
        <v>585</v>
      </c>
      <c r="C587">
        <v>888</v>
      </c>
      <c r="D587" t="s">
        <v>44</v>
      </c>
      <c r="E587" t="str">
        <f>IF(ISNA(MATCH(A587,'ESO zone constants'!$A$2:$A$9949,0)),"","X")</f>
        <v>X</v>
      </c>
    </row>
    <row r="588" spans="1:5" x14ac:dyDescent="0.25">
      <c r="A588" s="57">
        <v>975</v>
      </c>
      <c r="B588">
        <v>586</v>
      </c>
      <c r="C588">
        <v>849</v>
      </c>
      <c r="D588" t="s">
        <v>647</v>
      </c>
      <c r="E588" t="str">
        <f>IF(ISNA(MATCH(A588,'ESO zone constants'!$A$2:$A$9949,0)),"","X")</f>
        <v>X</v>
      </c>
    </row>
    <row r="589" spans="1:5" x14ac:dyDescent="0.25">
      <c r="A589" s="57">
        <v>977</v>
      </c>
      <c r="B589">
        <v>587</v>
      </c>
      <c r="C589">
        <v>849</v>
      </c>
      <c r="D589" t="s">
        <v>648</v>
      </c>
      <c r="E589" t="str">
        <f>IF(ISNA(MATCH(A589,'ESO zone constants'!$A$2:$A$9949,0)),"","X")</f>
        <v>X</v>
      </c>
    </row>
    <row r="590" spans="1:5" x14ac:dyDescent="0.25">
      <c r="A590" s="57">
        <v>979</v>
      </c>
      <c r="B590">
        <v>588</v>
      </c>
      <c r="C590">
        <v>849</v>
      </c>
      <c r="D590" t="s">
        <v>641</v>
      </c>
      <c r="E590" t="str">
        <f>IF(ISNA(MATCH(A590,'ESO zone constants'!$A$2:$A$9949,0)),"","X")</f>
        <v>X</v>
      </c>
    </row>
    <row r="591" spans="1:5" x14ac:dyDescent="0.25">
      <c r="A591" s="57">
        <v>980</v>
      </c>
      <c r="B591">
        <v>589</v>
      </c>
      <c r="C591">
        <v>980</v>
      </c>
      <c r="D591" t="s">
        <v>78</v>
      </c>
      <c r="E591" t="str">
        <f>IF(ISNA(MATCH(A591,'ESO zone constants'!$A$2:$A$9949,0)),"","X")</f>
        <v>X</v>
      </c>
    </row>
    <row r="592" spans="1:5" x14ac:dyDescent="0.25">
      <c r="A592" s="57">
        <v>981</v>
      </c>
      <c r="B592">
        <v>590</v>
      </c>
      <c r="C592">
        <v>980</v>
      </c>
      <c r="D592" t="s">
        <v>649</v>
      </c>
      <c r="E592" t="str">
        <f>IF(ISNA(MATCH(A592,'ESO zone constants'!$A$2:$A$9949,0)),"","X")</f>
        <v>X</v>
      </c>
    </row>
    <row r="593" spans="1:5" x14ac:dyDescent="0.25">
      <c r="A593" s="57">
        <v>982</v>
      </c>
      <c r="B593">
        <v>591</v>
      </c>
      <c r="C593">
        <v>980</v>
      </c>
      <c r="D593" t="s">
        <v>650</v>
      </c>
      <c r="E593" t="str">
        <f>IF(ISNA(MATCH(A593,'ESO zone constants'!$A$2:$A$9949,0)),"","X")</f>
        <v>X</v>
      </c>
    </row>
    <row r="594" spans="1:5" x14ac:dyDescent="0.25">
      <c r="A594" s="57">
        <v>983</v>
      </c>
      <c r="B594">
        <v>592</v>
      </c>
      <c r="C594">
        <v>980</v>
      </c>
      <c r="D594" t="s">
        <v>651</v>
      </c>
      <c r="E594" t="str">
        <f>IF(ISNA(MATCH(A594,'ESO zone constants'!$A$2:$A$9949,0)),"","X")</f>
        <v>X</v>
      </c>
    </row>
    <row r="595" spans="1:5" x14ac:dyDescent="0.25">
      <c r="A595" s="57">
        <v>984</v>
      </c>
      <c r="B595">
        <v>593</v>
      </c>
      <c r="C595">
        <v>980</v>
      </c>
      <c r="D595" t="s">
        <v>652</v>
      </c>
      <c r="E595" t="str">
        <f>IF(ISNA(MATCH(A595,'ESO zone constants'!$A$2:$A$9949,0)),"","X")</f>
        <v>X</v>
      </c>
    </row>
    <row r="596" spans="1:5" x14ac:dyDescent="0.25">
      <c r="A596" s="57">
        <v>985</v>
      </c>
      <c r="B596">
        <v>594</v>
      </c>
      <c r="C596">
        <v>980</v>
      </c>
      <c r="D596" t="s">
        <v>653</v>
      </c>
      <c r="E596" t="str">
        <f>IF(ISNA(MATCH(A596,'ESO zone constants'!$A$2:$A$9949,0)),"","X")</f>
        <v>X</v>
      </c>
    </row>
    <row r="597" spans="1:5" x14ac:dyDescent="0.25">
      <c r="A597" s="57">
        <v>986</v>
      </c>
      <c r="B597">
        <v>595</v>
      </c>
      <c r="C597">
        <v>980</v>
      </c>
      <c r="D597" t="s">
        <v>654</v>
      </c>
      <c r="E597" t="str">
        <f>IF(ISNA(MATCH(A597,'ESO zone constants'!$A$2:$A$9949,0)),"","X")</f>
        <v>X</v>
      </c>
    </row>
    <row r="598" spans="1:5" x14ac:dyDescent="0.25">
      <c r="A598" s="57">
        <v>988</v>
      </c>
      <c r="B598">
        <v>596</v>
      </c>
      <c r="C598">
        <v>980</v>
      </c>
      <c r="D598" t="s">
        <v>655</v>
      </c>
      <c r="E598" t="str">
        <f>IF(ISNA(MATCH(A598,'ESO zone constants'!$A$2:$A$9949,0)),"","X")</f>
        <v>X</v>
      </c>
    </row>
    <row r="599" spans="1:5" x14ac:dyDescent="0.25">
      <c r="A599" s="57">
        <v>989</v>
      </c>
      <c r="B599">
        <v>597</v>
      </c>
      <c r="C599">
        <v>980</v>
      </c>
      <c r="D599" t="s">
        <v>656</v>
      </c>
      <c r="E599" t="str">
        <f>IF(ISNA(MATCH(A599,'ESO zone constants'!$A$2:$A$9949,0)),"","X")</f>
        <v>X</v>
      </c>
    </row>
    <row r="600" spans="1:5" x14ac:dyDescent="0.25">
      <c r="A600" s="57">
        <v>990</v>
      </c>
      <c r="B600">
        <v>598</v>
      </c>
      <c r="C600">
        <v>980</v>
      </c>
      <c r="D600" t="s">
        <v>657</v>
      </c>
      <c r="E600" t="str">
        <f>IF(ISNA(MATCH(A600,'ESO zone constants'!$A$2:$A$9949,0)),"","X")</f>
        <v>X</v>
      </c>
    </row>
    <row r="601" spans="1:5" x14ac:dyDescent="0.25">
      <c r="A601" s="57">
        <v>991</v>
      </c>
      <c r="B601">
        <v>599</v>
      </c>
      <c r="C601">
        <v>980</v>
      </c>
      <c r="D601" t="s">
        <v>658</v>
      </c>
      <c r="E601" t="str">
        <f>IF(ISNA(MATCH(A601,'ESO zone constants'!$A$2:$A$9949,0)),"","X")</f>
        <v>X</v>
      </c>
    </row>
    <row r="602" spans="1:5" x14ac:dyDescent="0.25">
      <c r="A602" s="57">
        <v>992</v>
      </c>
      <c r="B602">
        <v>600</v>
      </c>
      <c r="C602">
        <v>980</v>
      </c>
      <c r="D602" t="s">
        <v>659</v>
      </c>
      <c r="E602" t="str">
        <f>IF(ISNA(MATCH(A602,'ESO zone constants'!$A$2:$A$9949,0)),"","X")</f>
        <v>X</v>
      </c>
    </row>
    <row r="603" spans="1:5" x14ac:dyDescent="0.25">
      <c r="A603" s="57">
        <v>993</v>
      </c>
      <c r="B603">
        <v>601</v>
      </c>
      <c r="C603">
        <v>980</v>
      </c>
      <c r="D603" t="s">
        <v>660</v>
      </c>
      <c r="E603" t="str">
        <f>IF(ISNA(MATCH(A603,'ESO zone constants'!$A$2:$A$9949,0)),"","X")</f>
        <v>X</v>
      </c>
    </row>
    <row r="604" spans="1:5" x14ac:dyDescent="0.25">
      <c r="A604" s="57">
        <v>994</v>
      </c>
      <c r="B604">
        <v>602</v>
      </c>
      <c r="C604">
        <v>849</v>
      </c>
      <c r="D604" t="s">
        <v>661</v>
      </c>
      <c r="E604" t="str">
        <f>IF(ISNA(MATCH(A604,'ESO zone constants'!$A$2:$A$9949,0)),"","X")</f>
        <v>X</v>
      </c>
    </row>
    <row r="605" spans="1:5" x14ac:dyDescent="0.25">
      <c r="A605" s="57">
        <v>995</v>
      </c>
      <c r="B605">
        <v>603</v>
      </c>
      <c r="C605">
        <v>849</v>
      </c>
      <c r="D605" t="s">
        <v>662</v>
      </c>
      <c r="E605" t="str">
        <f>IF(ISNA(MATCH(A605,'ESO zone constants'!$A$2:$A$9949,0)),"","X")</f>
        <v>X</v>
      </c>
    </row>
    <row r="606" spans="1:5" x14ac:dyDescent="0.25">
      <c r="A606" s="57">
        <v>996</v>
      </c>
      <c r="B606">
        <v>604</v>
      </c>
      <c r="C606">
        <v>849</v>
      </c>
      <c r="D606" t="s">
        <v>663</v>
      </c>
      <c r="E606" t="str">
        <f>IF(ISNA(MATCH(A606,'ESO zone constants'!$A$2:$A$9949,0)),"","X")</f>
        <v>X</v>
      </c>
    </row>
    <row r="607" spans="1:5" x14ac:dyDescent="0.25">
      <c r="A607" s="57">
        <v>997</v>
      </c>
      <c r="B607">
        <v>605</v>
      </c>
      <c r="C607">
        <v>849</v>
      </c>
      <c r="D607" t="s">
        <v>664</v>
      </c>
      <c r="E607" t="str">
        <f>IF(ISNA(MATCH(A607,'ESO zone constants'!$A$2:$A$9949,0)),"","X")</f>
        <v>X</v>
      </c>
    </row>
    <row r="608" spans="1:5" x14ac:dyDescent="0.25">
      <c r="A608" s="57">
        <v>998</v>
      </c>
      <c r="B608">
        <v>606</v>
      </c>
      <c r="C608">
        <v>381</v>
      </c>
      <c r="D608" t="s">
        <v>665</v>
      </c>
      <c r="E608" t="str">
        <f>IF(ISNA(MATCH(A608,'ESO zone constants'!$A$2:$A$9949,0)),"","X")</f>
        <v>X</v>
      </c>
    </row>
    <row r="609" spans="1:5" x14ac:dyDescent="0.25">
      <c r="A609" s="57">
        <v>999</v>
      </c>
      <c r="B609">
        <v>607</v>
      </c>
      <c r="C609">
        <v>980</v>
      </c>
      <c r="D609" t="s">
        <v>666</v>
      </c>
      <c r="E609" t="str">
        <f>IF(ISNA(MATCH(A609,'ESO zone constants'!$A$2:$A$9949,0)),"","X")</f>
        <v>X</v>
      </c>
    </row>
    <row r="610" spans="1:5" x14ac:dyDescent="0.25">
      <c r="A610" s="57">
        <v>1000</v>
      </c>
      <c r="B610">
        <v>608</v>
      </c>
      <c r="C610">
        <v>980</v>
      </c>
      <c r="D610" t="s">
        <v>667</v>
      </c>
      <c r="E610" t="str">
        <f>IF(ISNA(MATCH(A610,'ESO zone constants'!$A$2:$A$9949,0)),"","X")</f>
        <v>X</v>
      </c>
    </row>
    <row r="611" spans="1:5" x14ac:dyDescent="0.25">
      <c r="A611" s="57">
        <v>1004</v>
      </c>
      <c r="B611">
        <v>609</v>
      </c>
      <c r="C611">
        <v>980</v>
      </c>
      <c r="D611" t="s">
        <v>668</v>
      </c>
      <c r="E611" t="str">
        <f>IF(ISNA(MATCH(A611,'ESO zone constants'!$A$2:$A$9949,0)),"","X")</f>
        <v>X</v>
      </c>
    </row>
    <row r="612" spans="1:5" x14ac:dyDescent="0.25">
      <c r="A612" s="57">
        <v>1005</v>
      </c>
      <c r="B612">
        <v>610</v>
      </c>
      <c r="C612">
        <v>1005</v>
      </c>
      <c r="D612" t="s">
        <v>669</v>
      </c>
      <c r="E612" t="str">
        <f>IF(ISNA(MATCH(A612,'ESO zone constants'!$A$2:$A$9949,0)),"","X")</f>
        <v>X</v>
      </c>
    </row>
    <row r="613" spans="1:5" x14ac:dyDescent="0.25">
      <c r="A613" s="57">
        <v>1006</v>
      </c>
      <c r="B613">
        <v>611</v>
      </c>
      <c r="C613">
        <v>3</v>
      </c>
      <c r="D613" t="s">
        <v>670</v>
      </c>
      <c r="E613" t="str">
        <f>IF(ISNA(MATCH(A613,'ESO zone constants'!$A$2:$A$9949,0)),"","X")</f>
        <v>X</v>
      </c>
    </row>
    <row r="614" spans="1:5" x14ac:dyDescent="0.25">
      <c r="A614" s="57">
        <v>1007</v>
      </c>
      <c r="B614">
        <v>612</v>
      </c>
      <c r="C614">
        <v>888</v>
      </c>
      <c r="D614" t="s">
        <v>671</v>
      </c>
      <c r="E614" t="str">
        <f>IF(ISNA(MATCH(A614,'ESO zone constants'!$A$2:$A$9949,0)),"","X")</f>
        <v>X</v>
      </c>
    </row>
    <row r="615" spans="1:5" x14ac:dyDescent="0.25">
      <c r="A615" s="57">
        <v>1008</v>
      </c>
      <c r="B615">
        <v>613</v>
      </c>
      <c r="C615">
        <v>347</v>
      </c>
      <c r="D615" t="s">
        <v>672</v>
      </c>
      <c r="E615" t="str">
        <f>IF(ISNA(MATCH(A615,'ESO zone constants'!$A$2:$A$9949,0)),"","X")</f>
        <v>X</v>
      </c>
    </row>
    <row r="616" spans="1:5" x14ac:dyDescent="0.25">
      <c r="A616" s="57">
        <v>1009</v>
      </c>
      <c r="B616">
        <v>614</v>
      </c>
      <c r="C616">
        <v>92</v>
      </c>
      <c r="D616" t="s">
        <v>69</v>
      </c>
      <c r="E616" t="str">
        <f>IF(ISNA(MATCH(A616,'ESO zone constants'!$A$2:$A$9949,0)),"","X")</f>
        <v>X</v>
      </c>
    </row>
    <row r="617" spans="1:5" x14ac:dyDescent="0.25">
      <c r="A617" s="57">
        <v>1010</v>
      </c>
      <c r="B617">
        <v>615</v>
      </c>
      <c r="C617">
        <v>19</v>
      </c>
      <c r="D617" t="s">
        <v>74</v>
      </c>
      <c r="E617" t="str">
        <f>IF(ISNA(MATCH(A617,'ESO zone constants'!$A$2:$A$9949,0)),"","X")</f>
        <v>X</v>
      </c>
    </row>
    <row r="618" spans="1:5" x14ac:dyDescent="0.25">
      <c r="A618" s="57">
        <v>1011</v>
      </c>
      <c r="B618">
        <v>616</v>
      </c>
      <c r="C618">
        <v>1011</v>
      </c>
      <c r="D618" t="s">
        <v>79</v>
      </c>
      <c r="E618" t="str">
        <f>IF(ISNA(MATCH(A618,'ESO zone constants'!$A$2:$A$9949,0)),"","X")</f>
        <v>X</v>
      </c>
    </row>
    <row r="619" spans="1:5" x14ac:dyDescent="0.25">
      <c r="A619" s="57">
        <v>1012</v>
      </c>
      <c r="B619">
        <v>617</v>
      </c>
      <c r="C619">
        <v>381</v>
      </c>
      <c r="D619" t="s">
        <v>673</v>
      </c>
      <c r="E619" t="str">
        <f>IF(ISNA(MATCH(A619,'ESO zone constants'!$A$2:$A$9949,0)),"","X")</f>
        <v>X</v>
      </c>
    </row>
    <row r="620" spans="1:5" x14ac:dyDescent="0.25">
      <c r="A620" s="57">
        <v>1013</v>
      </c>
      <c r="B620">
        <v>618</v>
      </c>
      <c r="C620">
        <v>1011</v>
      </c>
      <c r="D620" t="s">
        <v>674</v>
      </c>
      <c r="E620" t="str">
        <f>IF(ISNA(MATCH(A620,'ESO zone constants'!$A$2:$A$9949,0)),"","X")</f>
        <v>X</v>
      </c>
    </row>
    <row r="621" spans="1:5" x14ac:dyDescent="0.25">
      <c r="A621" s="57">
        <v>1014</v>
      </c>
      <c r="B621">
        <v>619</v>
      </c>
      <c r="C621">
        <v>1011</v>
      </c>
      <c r="D621" t="s">
        <v>675</v>
      </c>
      <c r="E621" t="str">
        <f>IF(ISNA(MATCH(A621,'ESO zone constants'!$A$2:$A$9949,0)),"","X")</f>
        <v>X</v>
      </c>
    </row>
    <row r="622" spans="1:5" x14ac:dyDescent="0.25">
      <c r="A622" s="57">
        <v>1015</v>
      </c>
      <c r="B622">
        <v>620</v>
      </c>
      <c r="C622">
        <v>1011</v>
      </c>
      <c r="D622" t="s">
        <v>676</v>
      </c>
      <c r="E622" t="str">
        <f>IF(ISNA(MATCH(A622,'ESO zone constants'!$A$2:$A$9949,0)),"","X")</f>
        <v>X</v>
      </c>
    </row>
    <row r="623" spans="1:5" x14ac:dyDescent="0.25">
      <c r="A623" s="57">
        <v>1016</v>
      </c>
      <c r="B623">
        <v>621</v>
      </c>
      <c r="C623">
        <v>1011</v>
      </c>
      <c r="D623" t="s">
        <v>677</v>
      </c>
      <c r="E623" t="str">
        <f>IF(ISNA(MATCH(A623,'ESO zone constants'!$A$2:$A$9949,0)),"","X")</f>
        <v>X</v>
      </c>
    </row>
    <row r="624" spans="1:5" x14ac:dyDescent="0.25">
      <c r="A624" s="57">
        <v>1017</v>
      </c>
      <c r="B624">
        <v>622</v>
      </c>
      <c r="C624">
        <v>1011</v>
      </c>
      <c r="D624" t="s">
        <v>678</v>
      </c>
      <c r="E624" t="str">
        <f>IF(ISNA(MATCH(A624,'ESO zone constants'!$A$2:$A$9949,0)),"","X")</f>
        <v>X</v>
      </c>
    </row>
    <row r="625" spans="1:5" x14ac:dyDescent="0.25">
      <c r="A625" s="57">
        <v>1018</v>
      </c>
      <c r="B625">
        <v>623</v>
      </c>
      <c r="C625">
        <v>1011</v>
      </c>
      <c r="D625" t="s">
        <v>679</v>
      </c>
      <c r="E625" t="str">
        <f>IF(ISNA(MATCH(A625,'ESO zone constants'!$A$2:$A$9949,0)),"","X")</f>
        <v>X</v>
      </c>
    </row>
    <row r="626" spans="1:5" x14ac:dyDescent="0.25">
      <c r="A626" s="57">
        <v>1019</v>
      </c>
      <c r="B626">
        <v>624</v>
      </c>
      <c r="C626">
        <v>1011</v>
      </c>
      <c r="D626" t="s">
        <v>680</v>
      </c>
      <c r="E626" t="str">
        <f>IF(ISNA(MATCH(A626,'ESO zone constants'!$A$2:$A$9949,0)),"","X")</f>
        <v>X</v>
      </c>
    </row>
    <row r="627" spans="1:5" x14ac:dyDescent="0.25">
      <c r="A627" s="57">
        <v>1020</v>
      </c>
      <c r="B627">
        <v>625</v>
      </c>
      <c r="C627">
        <v>1011</v>
      </c>
      <c r="D627" t="s">
        <v>681</v>
      </c>
      <c r="E627" t="str">
        <f>IF(ISNA(MATCH(A627,'ESO zone constants'!$A$2:$A$9949,0)),"","X")</f>
        <v>X</v>
      </c>
    </row>
    <row r="628" spans="1:5" x14ac:dyDescent="0.25">
      <c r="A628" s="57">
        <v>1021</v>
      </c>
      <c r="B628">
        <v>626</v>
      </c>
      <c r="C628">
        <v>1011</v>
      </c>
      <c r="D628" t="s">
        <v>682</v>
      </c>
      <c r="E628" t="str">
        <f>IF(ISNA(MATCH(A628,'ESO zone constants'!$A$2:$A$9949,0)),"","X")</f>
        <v>X</v>
      </c>
    </row>
    <row r="629" spans="1:5" x14ac:dyDescent="0.25">
      <c r="A629" s="57">
        <v>1022</v>
      </c>
      <c r="B629">
        <v>627</v>
      </c>
      <c r="C629">
        <v>1011</v>
      </c>
      <c r="D629" t="s">
        <v>683</v>
      </c>
      <c r="E629" t="str">
        <f>IF(ISNA(MATCH(A629,'ESO zone constants'!$A$2:$A$9949,0)),"","X")</f>
        <v>X</v>
      </c>
    </row>
    <row r="630" spans="1:5" x14ac:dyDescent="0.25">
      <c r="A630" s="57">
        <v>1023</v>
      </c>
      <c r="B630">
        <v>628</v>
      </c>
      <c r="C630">
        <v>1011</v>
      </c>
      <c r="D630" t="s">
        <v>684</v>
      </c>
      <c r="E630" t="str">
        <f>IF(ISNA(MATCH(A630,'ESO zone constants'!$A$2:$A$9949,0)),"","X")</f>
        <v>X</v>
      </c>
    </row>
    <row r="631" spans="1:5" x14ac:dyDescent="0.25">
      <c r="A631" s="57">
        <v>1024</v>
      </c>
      <c r="B631">
        <v>629</v>
      </c>
      <c r="C631">
        <v>1011</v>
      </c>
      <c r="D631" t="s">
        <v>685</v>
      </c>
      <c r="E631" t="str">
        <f>IF(ISNA(MATCH(A631,'ESO zone constants'!$A$2:$A$9949,0)),"","X")</f>
        <v>X</v>
      </c>
    </row>
    <row r="632" spans="1:5" x14ac:dyDescent="0.25">
      <c r="A632" s="57">
        <v>1025</v>
      </c>
      <c r="B632">
        <v>630</v>
      </c>
      <c r="C632">
        <v>1011</v>
      </c>
      <c r="D632" t="s">
        <v>686</v>
      </c>
      <c r="E632" t="str">
        <f>IF(ISNA(MATCH(A632,'ESO zone constants'!$A$2:$A$9949,0)),"","X")</f>
        <v>X</v>
      </c>
    </row>
    <row r="633" spans="1:5" x14ac:dyDescent="0.25">
      <c r="A633" s="57">
        <v>1026</v>
      </c>
      <c r="B633">
        <v>631</v>
      </c>
      <c r="C633">
        <v>1011</v>
      </c>
      <c r="D633" t="s">
        <v>687</v>
      </c>
      <c r="E633" t="str">
        <f>IF(ISNA(MATCH(A633,'ESO zone constants'!$A$2:$A$9949,0)),"","X")</f>
        <v>X</v>
      </c>
    </row>
    <row r="634" spans="1:5" x14ac:dyDescent="0.25">
      <c r="A634" s="57">
        <v>1027</v>
      </c>
      <c r="B634">
        <v>632</v>
      </c>
      <c r="C634">
        <v>1011</v>
      </c>
      <c r="D634" t="s">
        <v>688</v>
      </c>
      <c r="E634" t="str">
        <f>IF(ISNA(MATCH(A634,'ESO zone constants'!$A$2:$A$9949,0)),"","X")</f>
        <v>X</v>
      </c>
    </row>
    <row r="635" spans="1:5" x14ac:dyDescent="0.25">
      <c r="A635" s="57">
        <v>1028</v>
      </c>
      <c r="B635">
        <v>633</v>
      </c>
      <c r="C635">
        <v>1011</v>
      </c>
      <c r="D635" t="s">
        <v>689</v>
      </c>
      <c r="E635" t="str">
        <f>IF(ISNA(MATCH(A635,'ESO zone constants'!$A$2:$A$9949,0)),"","X")</f>
        <v>X</v>
      </c>
    </row>
    <row r="636" spans="1:5" x14ac:dyDescent="0.25">
      <c r="A636" s="57">
        <v>1029</v>
      </c>
      <c r="B636">
        <v>634</v>
      </c>
      <c r="C636">
        <v>1011</v>
      </c>
      <c r="D636" t="s">
        <v>690</v>
      </c>
      <c r="E636" t="str">
        <f>IF(ISNA(MATCH(A636,'ESO zone constants'!$A$2:$A$9949,0)),"","X")</f>
        <v>X</v>
      </c>
    </row>
    <row r="637" spans="1:5" x14ac:dyDescent="0.25">
      <c r="A637" s="57">
        <v>1030</v>
      </c>
      <c r="B637">
        <v>635</v>
      </c>
      <c r="C637">
        <v>1011</v>
      </c>
      <c r="D637" t="s">
        <v>691</v>
      </c>
      <c r="E637" t="str">
        <f>IF(ISNA(MATCH(A637,'ESO zone constants'!$A$2:$A$9949,0)),"","X")</f>
        <v>X</v>
      </c>
    </row>
    <row r="638" spans="1:5" x14ac:dyDescent="0.25">
      <c r="A638" s="57">
        <v>1031</v>
      </c>
      <c r="B638">
        <v>636</v>
      </c>
      <c r="C638">
        <v>1011</v>
      </c>
      <c r="D638" t="s">
        <v>692</v>
      </c>
      <c r="E638" t="str">
        <f>IF(ISNA(MATCH(A638,'ESO zone constants'!$A$2:$A$9949,0)),"","X")</f>
        <v>X</v>
      </c>
    </row>
    <row r="639" spans="1:5" x14ac:dyDescent="0.25">
      <c r="A639" s="57">
        <v>1032</v>
      </c>
      <c r="B639">
        <v>637</v>
      </c>
      <c r="C639">
        <v>1011</v>
      </c>
      <c r="D639" t="s">
        <v>693</v>
      </c>
      <c r="E639" t="str">
        <f>IF(ISNA(MATCH(A639,'ESO zone constants'!$A$2:$A$9949,0)),"","X")</f>
        <v>X</v>
      </c>
    </row>
    <row r="640" spans="1:5" x14ac:dyDescent="0.25">
      <c r="A640" s="57">
        <v>1033</v>
      </c>
      <c r="B640">
        <v>638</v>
      </c>
      <c r="C640">
        <v>1011</v>
      </c>
      <c r="D640" t="s">
        <v>694</v>
      </c>
      <c r="E640" t="str">
        <f>IF(ISNA(MATCH(A640,'ESO zone constants'!$A$2:$A$9949,0)),"","X")</f>
        <v>X</v>
      </c>
    </row>
    <row r="641" spans="1:5" x14ac:dyDescent="0.25">
      <c r="A641" s="57">
        <v>1034</v>
      </c>
      <c r="B641">
        <v>639</v>
      </c>
      <c r="C641">
        <v>1011</v>
      </c>
      <c r="D641" t="s">
        <v>695</v>
      </c>
      <c r="E641" t="str">
        <f>IF(ISNA(MATCH(A641,'ESO zone constants'!$A$2:$A$9949,0)),"","X")</f>
        <v>X</v>
      </c>
    </row>
    <row r="642" spans="1:5" x14ac:dyDescent="0.25">
      <c r="A642" s="57">
        <v>1035</v>
      </c>
      <c r="B642">
        <v>640</v>
      </c>
      <c r="C642">
        <v>1011</v>
      </c>
      <c r="D642" t="s">
        <v>673</v>
      </c>
      <c r="E642" t="str">
        <f>IF(ISNA(MATCH(A642,'ESO zone constants'!$A$2:$A$9949,0)),"","X")</f>
        <v>X</v>
      </c>
    </row>
    <row r="643" spans="1:5" x14ac:dyDescent="0.25">
      <c r="A643" s="57">
        <v>1036</v>
      </c>
      <c r="B643">
        <v>641</v>
      </c>
      <c r="C643">
        <v>1011</v>
      </c>
      <c r="D643" t="s">
        <v>696</v>
      </c>
      <c r="E643" t="str">
        <f>IF(ISNA(MATCH(A643,'ESO zone constants'!$A$2:$A$9949,0)),"","X")</f>
        <v>X</v>
      </c>
    </row>
    <row r="644" spans="1:5" x14ac:dyDescent="0.25">
      <c r="A644" s="57">
        <v>1037</v>
      </c>
      <c r="B644">
        <v>642</v>
      </c>
      <c r="C644">
        <v>1011</v>
      </c>
      <c r="D644" t="s">
        <v>697</v>
      </c>
      <c r="E644" t="str">
        <f>IF(ISNA(MATCH(A644,'ESO zone constants'!$A$2:$A$9949,0)),"","X")</f>
        <v>X</v>
      </c>
    </row>
    <row r="645" spans="1:5" x14ac:dyDescent="0.25">
      <c r="A645" s="57">
        <v>1038</v>
      </c>
      <c r="B645">
        <v>643</v>
      </c>
      <c r="C645">
        <v>1011</v>
      </c>
      <c r="D645" t="s">
        <v>698</v>
      </c>
      <c r="E645" t="str">
        <f>IF(ISNA(MATCH(A645,'ESO zone constants'!$A$2:$A$9949,0)),"","X")</f>
        <v>X</v>
      </c>
    </row>
    <row r="646" spans="1:5" x14ac:dyDescent="0.25">
      <c r="A646" s="57">
        <v>1039</v>
      </c>
      <c r="B646">
        <v>644</v>
      </c>
      <c r="C646">
        <v>1011</v>
      </c>
      <c r="D646" t="s">
        <v>699</v>
      </c>
      <c r="E646" t="str">
        <f>IF(ISNA(MATCH(A646,'ESO zone constants'!$A$2:$A$9949,0)),"","X")</f>
        <v>X</v>
      </c>
    </row>
    <row r="647" spans="1:5" x14ac:dyDescent="0.25">
      <c r="A647" s="57">
        <v>1040</v>
      </c>
      <c r="B647">
        <v>645</v>
      </c>
      <c r="C647">
        <v>1011</v>
      </c>
      <c r="D647" t="s">
        <v>666</v>
      </c>
      <c r="E647" t="str">
        <f>IF(ISNA(MATCH(A647,'ESO zone constants'!$A$2:$A$9949,0)),"","X")</f>
        <v>X</v>
      </c>
    </row>
    <row r="648" spans="1:5" x14ac:dyDescent="0.25">
      <c r="A648" s="57">
        <v>1042</v>
      </c>
      <c r="B648">
        <v>646</v>
      </c>
      <c r="C648">
        <v>684</v>
      </c>
      <c r="D648" t="s">
        <v>700</v>
      </c>
      <c r="E648" t="str">
        <f>IF(ISNA(MATCH(A648,'ESO zone constants'!$A$2:$A$9949,0)),"","X")</f>
        <v>X</v>
      </c>
    </row>
    <row r="649" spans="1:5" x14ac:dyDescent="0.25">
      <c r="A649" s="57">
        <v>1043</v>
      </c>
      <c r="B649">
        <v>647</v>
      </c>
      <c r="C649">
        <v>980</v>
      </c>
      <c r="D649" t="s">
        <v>701</v>
      </c>
      <c r="E649" t="str">
        <f>IF(ISNA(MATCH(A649,'ESO zone constants'!$A$2:$A$9949,0)),"","X")</f>
        <v>X</v>
      </c>
    </row>
    <row r="650" spans="1:5" x14ac:dyDescent="0.25">
      <c r="A650" s="57">
        <v>1044</v>
      </c>
      <c r="B650">
        <v>648</v>
      </c>
      <c r="C650">
        <v>823</v>
      </c>
      <c r="D650" t="s">
        <v>702</v>
      </c>
      <c r="E650" t="str">
        <f>IF(ISNA(MATCH(A650,'ESO zone constants'!$A$2:$A$9949,0)),"","X")</f>
        <v>X</v>
      </c>
    </row>
    <row r="651" spans="1:5" x14ac:dyDescent="0.25">
      <c r="A651" s="57">
        <v>1045</v>
      </c>
      <c r="B651">
        <v>649</v>
      </c>
      <c r="C651">
        <v>816</v>
      </c>
      <c r="D651" t="s">
        <v>703</v>
      </c>
      <c r="E651" t="str">
        <f>IF(ISNA(MATCH(A651,'ESO zone constants'!$A$2:$A$9949,0)),"","X")</f>
        <v>X</v>
      </c>
    </row>
    <row r="652" spans="1:5" x14ac:dyDescent="0.25">
      <c r="A652" s="57">
        <v>1046</v>
      </c>
      <c r="B652">
        <v>650</v>
      </c>
      <c r="C652">
        <v>1011</v>
      </c>
      <c r="D652" t="s">
        <v>704</v>
      </c>
      <c r="E652" t="str">
        <f>IF(ISNA(MATCH(A652,'ESO zone constants'!$A$2:$A$9949,0)),"","X")</f>
        <v>X</v>
      </c>
    </row>
    <row r="653" spans="1:5" x14ac:dyDescent="0.25">
      <c r="A653" s="57">
        <v>1047</v>
      </c>
      <c r="B653">
        <v>651</v>
      </c>
      <c r="C653">
        <v>1011</v>
      </c>
      <c r="D653" t="s">
        <v>705</v>
      </c>
      <c r="E653" t="str">
        <f>IF(ISNA(MATCH(A653,'ESO zone constants'!$A$2:$A$9949,0)),"","X")</f>
        <v>X</v>
      </c>
    </row>
    <row r="654" spans="1:5" x14ac:dyDescent="0.25">
      <c r="A654" s="57">
        <v>1048</v>
      </c>
      <c r="B654">
        <v>652</v>
      </c>
      <c r="C654">
        <v>1011</v>
      </c>
      <c r="D654" t="s">
        <v>706</v>
      </c>
      <c r="E654" t="str">
        <f>IF(ISNA(MATCH(A654,'ESO zone constants'!$A$2:$A$9949,0)),"","X")</f>
        <v>X</v>
      </c>
    </row>
    <row r="655" spans="1:5" x14ac:dyDescent="0.25">
      <c r="A655" s="57">
        <v>1051</v>
      </c>
      <c r="B655">
        <v>653</v>
      </c>
      <c r="C655">
        <v>1011</v>
      </c>
      <c r="D655" t="s">
        <v>707</v>
      </c>
      <c r="E655" t="str">
        <f>IF(ISNA(MATCH(A655,'ESO zone constants'!$A$2:$A$9949,0)),"","X")</f>
        <v>X</v>
      </c>
    </row>
    <row r="656" spans="1:5" x14ac:dyDescent="0.25">
      <c r="A656" s="57">
        <v>1052</v>
      </c>
      <c r="B656">
        <v>654</v>
      </c>
      <c r="C656">
        <v>382</v>
      </c>
      <c r="D656" t="s">
        <v>73</v>
      </c>
      <c r="E656" t="str">
        <f>IF(ISNA(MATCH(A656,'ESO zone constants'!$A$2:$A$9949,0)),"","X")</f>
        <v>X</v>
      </c>
    </row>
    <row r="657" spans="1:5" x14ac:dyDescent="0.25">
      <c r="A657" s="57">
        <v>1055</v>
      </c>
      <c r="B657">
        <v>655</v>
      </c>
      <c r="C657">
        <v>108</v>
      </c>
      <c r="D657" t="s">
        <v>41</v>
      </c>
      <c r="E657" t="str">
        <f>IF(ISNA(MATCH(A657,'ESO zone constants'!$A$2:$A$9949,0)),"","X")</f>
        <v>X</v>
      </c>
    </row>
    <row r="658" spans="1:5" x14ac:dyDescent="0.25">
      <c r="A658" s="57">
        <v>1059</v>
      </c>
      <c r="B658">
        <v>656</v>
      </c>
      <c r="C658">
        <v>1011</v>
      </c>
      <c r="D658" t="s">
        <v>709</v>
      </c>
      <c r="E658" t="str">
        <f>IF(ISNA(MATCH(A658,'ESO zone constants'!$A$2:$A$9949,0)),"","X")</f>
        <v>X</v>
      </c>
    </row>
    <row r="659" spans="1:5" x14ac:dyDescent="0.25">
      <c r="A659" s="57">
        <v>1060</v>
      </c>
      <c r="B659">
        <v>657</v>
      </c>
      <c r="C659">
        <v>1011</v>
      </c>
      <c r="D659" t="s">
        <v>710</v>
      </c>
      <c r="E659" t="str">
        <f>IF(ISNA(MATCH(A659,'ESO zone constants'!$A$2:$A$9949,0)),"","X")</f>
        <v>X</v>
      </c>
    </row>
    <row r="660" spans="1:5" x14ac:dyDescent="0.25">
      <c r="A660" s="57">
        <v>1061</v>
      </c>
      <c r="B660">
        <v>658</v>
      </c>
      <c r="C660">
        <v>1011</v>
      </c>
      <c r="D660" t="s">
        <v>711</v>
      </c>
      <c r="E660" t="str">
        <f>IF(ISNA(MATCH(A660,'ESO zone constants'!$A$2:$A$9949,0)),"","X")</f>
        <v>X</v>
      </c>
    </row>
    <row r="661" spans="1:5" x14ac:dyDescent="0.25">
      <c r="A661" s="57">
        <v>1063</v>
      </c>
      <c r="B661">
        <v>659</v>
      </c>
      <c r="C661">
        <v>1027</v>
      </c>
      <c r="D661" t="s">
        <v>713</v>
      </c>
      <c r="E661" t="str">
        <f>IF(ISNA(MATCH(A661,'ESO zone constants'!$A$2:$A$9949,0)),"","X")</f>
        <v>X</v>
      </c>
    </row>
    <row r="662" spans="1:5" x14ac:dyDescent="0.25">
      <c r="A662" s="57">
        <v>1064</v>
      </c>
      <c r="B662">
        <v>660</v>
      </c>
      <c r="C662">
        <v>103</v>
      </c>
      <c r="D662" t="s">
        <v>714</v>
      </c>
      <c r="E662" t="str">
        <f>IF(ISNA(MATCH(A662,'ESO zone constants'!$A$2:$A$9949,0)),"","X")</f>
        <v>X</v>
      </c>
    </row>
    <row r="663" spans="1:5" x14ac:dyDescent="0.25">
      <c r="A663" s="57">
        <v>1065</v>
      </c>
      <c r="B663">
        <v>661</v>
      </c>
      <c r="C663">
        <v>726</v>
      </c>
      <c r="D663" t="s">
        <v>715</v>
      </c>
      <c r="E663" t="str">
        <f>IF(ISNA(MATCH(A663,'ESO zone constants'!$A$2:$A$9949,0)),"","X")</f>
        <v>X</v>
      </c>
    </row>
    <row r="664" spans="1:5" x14ac:dyDescent="0.25">
      <c r="A664" s="57">
        <v>1066</v>
      </c>
      <c r="B664">
        <v>662</v>
      </c>
      <c r="C664">
        <v>726</v>
      </c>
      <c r="D664" t="s">
        <v>716</v>
      </c>
      <c r="E664" t="str">
        <f>IF(ISNA(MATCH(A664,'ESO zone constants'!$A$2:$A$9949,0)),"","X")</f>
        <v>X</v>
      </c>
    </row>
    <row r="665" spans="1:5" x14ac:dyDescent="0.25">
      <c r="A665" s="57">
        <v>1067</v>
      </c>
      <c r="B665">
        <v>663</v>
      </c>
      <c r="C665">
        <v>726</v>
      </c>
      <c r="D665" t="s">
        <v>717</v>
      </c>
      <c r="E665" t="str">
        <f>IF(ISNA(MATCH(A665,'ESO zone constants'!$A$2:$A$9949,0)),"","X")</f>
        <v>X</v>
      </c>
    </row>
    <row r="666" spans="1:5" x14ac:dyDescent="0.25">
      <c r="A666" s="57">
        <v>1068</v>
      </c>
      <c r="B666">
        <v>664</v>
      </c>
      <c r="C666">
        <v>726</v>
      </c>
      <c r="D666" t="s">
        <v>718</v>
      </c>
      <c r="E666" t="str">
        <f>IF(ISNA(MATCH(A666,'ESO zone constants'!$A$2:$A$9949,0)),"","X")</f>
        <v>X</v>
      </c>
    </row>
    <row r="667" spans="1:5" x14ac:dyDescent="0.25">
      <c r="A667" s="57">
        <v>1069</v>
      </c>
      <c r="B667">
        <v>665</v>
      </c>
      <c r="C667">
        <v>726</v>
      </c>
      <c r="D667" t="s">
        <v>719</v>
      </c>
      <c r="E667" t="str">
        <f>IF(ISNA(MATCH(A667,'ESO zone constants'!$A$2:$A$9949,0)),"","X")</f>
        <v>X</v>
      </c>
    </row>
    <row r="668" spans="1:5" x14ac:dyDescent="0.25">
      <c r="A668" s="57">
        <v>1070</v>
      </c>
      <c r="B668">
        <v>666</v>
      </c>
      <c r="C668">
        <v>726</v>
      </c>
      <c r="D668" t="s">
        <v>720</v>
      </c>
      <c r="E668" t="str">
        <f>IF(ISNA(MATCH(A668,'ESO zone constants'!$A$2:$A$9949,0)),"","X")</f>
        <v>X</v>
      </c>
    </row>
    <row r="669" spans="1:5" x14ac:dyDescent="0.25">
      <c r="A669" s="57">
        <v>1071</v>
      </c>
      <c r="B669">
        <v>667</v>
      </c>
      <c r="C669">
        <v>726</v>
      </c>
      <c r="D669" t="s">
        <v>721</v>
      </c>
      <c r="E669" t="str">
        <f>IF(ISNA(MATCH(A669,'ESO zone constants'!$A$2:$A$9949,0)),"","X")</f>
        <v>X</v>
      </c>
    </row>
    <row r="670" spans="1:5" x14ac:dyDescent="0.25">
      <c r="A670" s="57">
        <v>1072</v>
      </c>
      <c r="B670">
        <v>668</v>
      </c>
      <c r="C670">
        <v>117</v>
      </c>
      <c r="D670" t="s">
        <v>722</v>
      </c>
      <c r="E670" t="str">
        <f>IF(ISNA(MATCH(A670,'ESO zone constants'!$A$2:$A$9949,0)),"","X")</f>
        <v>X</v>
      </c>
    </row>
    <row r="671" spans="1:5" x14ac:dyDescent="0.25">
      <c r="A671" s="57">
        <v>1073</v>
      </c>
      <c r="B671">
        <v>669</v>
      </c>
      <c r="C671">
        <v>726</v>
      </c>
      <c r="D671" t="s">
        <v>723</v>
      </c>
      <c r="E671" t="str">
        <f>IF(ISNA(MATCH(A671,'ESO zone constants'!$A$2:$A$9949,0)),"","X")</f>
        <v>X</v>
      </c>
    </row>
    <row r="672" spans="1:5" x14ac:dyDescent="0.25">
      <c r="A672" s="57">
        <v>1074</v>
      </c>
      <c r="B672">
        <v>670</v>
      </c>
      <c r="C672">
        <v>41</v>
      </c>
      <c r="D672" t="s">
        <v>724</v>
      </c>
      <c r="E672" t="str">
        <f>IF(ISNA(MATCH(A672,'ESO zone constants'!$A$2:$A$9949,0)),"","X")</f>
        <v>X</v>
      </c>
    </row>
    <row r="673" spans="1:5" x14ac:dyDescent="0.25">
      <c r="A673" s="57">
        <v>1075</v>
      </c>
      <c r="B673">
        <v>671</v>
      </c>
      <c r="C673">
        <v>381</v>
      </c>
      <c r="D673" t="s">
        <v>724</v>
      </c>
      <c r="E673" t="str">
        <f>IF(ISNA(MATCH(A673,'ESO zone constants'!$A$2:$A$9949,0)),"","X")</f>
        <v>X</v>
      </c>
    </row>
    <row r="674" spans="1:5" x14ac:dyDescent="0.25">
      <c r="A674" s="57">
        <v>1076</v>
      </c>
      <c r="B674">
        <v>672</v>
      </c>
      <c r="C674">
        <v>3</v>
      </c>
      <c r="D674" t="s">
        <v>724</v>
      </c>
      <c r="E674" t="str">
        <f>IF(ISNA(MATCH(A674,'ESO zone constants'!$A$2:$A$9949,0)),"","X")</f>
        <v>X</v>
      </c>
    </row>
    <row r="675" spans="1:5" x14ac:dyDescent="0.25">
      <c r="A675" s="57">
        <v>1077</v>
      </c>
      <c r="B675">
        <v>673</v>
      </c>
      <c r="C675">
        <v>726</v>
      </c>
      <c r="D675" t="s">
        <v>725</v>
      </c>
      <c r="E675" t="str">
        <f>IF(ISNA(MATCH(A675,'ESO zone constants'!$A$2:$A$9949,0)),"","X")</f>
        <v>X</v>
      </c>
    </row>
    <row r="676" spans="1:5" x14ac:dyDescent="0.25">
      <c r="A676" s="57">
        <v>1078</v>
      </c>
      <c r="B676">
        <v>674</v>
      </c>
      <c r="C676">
        <v>726</v>
      </c>
      <c r="D676" t="s">
        <v>726</v>
      </c>
      <c r="E676" t="str">
        <f>IF(ISNA(MATCH(A676,'ESO zone constants'!$A$2:$A$9949,0)),"","X")</f>
        <v>X</v>
      </c>
    </row>
    <row r="677" spans="1:5" x14ac:dyDescent="0.25">
      <c r="A677" s="57">
        <v>1079</v>
      </c>
      <c r="B677">
        <v>675</v>
      </c>
      <c r="C677">
        <v>726</v>
      </c>
      <c r="D677" t="s">
        <v>727</v>
      </c>
      <c r="E677" t="str">
        <f>IF(ISNA(MATCH(A677,'ESO zone constants'!$A$2:$A$9949,0)),"","X")</f>
        <v>X</v>
      </c>
    </row>
    <row r="678" spans="1:5" x14ac:dyDescent="0.25">
      <c r="A678" s="57">
        <v>1080</v>
      </c>
      <c r="B678">
        <v>676</v>
      </c>
      <c r="C678">
        <v>101</v>
      </c>
      <c r="D678" t="s">
        <v>64</v>
      </c>
      <c r="E678" t="str">
        <f>IF(ISNA(MATCH(A678,'ESO zone constants'!$A$2:$A$9949,0)),"","X")</f>
        <v>X</v>
      </c>
    </row>
    <row r="679" spans="1:5" x14ac:dyDescent="0.25">
      <c r="A679" s="57">
        <v>1081</v>
      </c>
      <c r="B679">
        <v>677</v>
      </c>
      <c r="C679">
        <v>823</v>
      </c>
      <c r="D679" t="s">
        <v>67</v>
      </c>
      <c r="E679" t="str">
        <f>IF(ISNA(MATCH(A679,'ESO zone constants'!$A$2:$A$9949,0)),"","X")</f>
        <v>X</v>
      </c>
    </row>
    <row r="680" spans="1:5" x14ac:dyDescent="0.25">
      <c r="A680" s="57">
        <v>1082</v>
      </c>
      <c r="B680">
        <v>678</v>
      </c>
      <c r="C680">
        <v>726</v>
      </c>
      <c r="D680" t="s">
        <v>728</v>
      </c>
      <c r="E680" t="str">
        <f>IF(ISNA(MATCH(A680,'ESO zone constants'!$A$2:$A$9949,0)),"","X")</f>
        <v>X</v>
      </c>
    </row>
    <row r="681" spans="1:5" x14ac:dyDescent="0.25">
      <c r="A681" s="57">
        <v>1083</v>
      </c>
      <c r="B681">
        <v>679</v>
      </c>
      <c r="C681">
        <v>726</v>
      </c>
      <c r="D681" t="s">
        <v>729</v>
      </c>
      <c r="E681" t="str">
        <f>IF(ISNA(MATCH(A681,'ESO zone constants'!$A$2:$A$9949,0)),"","X")</f>
        <v>X</v>
      </c>
    </row>
    <row r="682" spans="1:5" x14ac:dyDescent="0.25">
      <c r="A682" s="57">
        <v>1085</v>
      </c>
      <c r="B682">
        <v>680</v>
      </c>
      <c r="C682">
        <v>1085</v>
      </c>
      <c r="D682" t="s">
        <v>731</v>
      </c>
      <c r="E682" t="str">
        <f>IF(ISNA(MATCH(A682,'ESO zone constants'!$A$2:$A$9949,0)),"","X")</f>
        <v>X</v>
      </c>
    </row>
    <row r="683" spans="1:5" x14ac:dyDescent="0.25">
      <c r="A683" s="57">
        <v>1086</v>
      </c>
      <c r="B683">
        <v>681</v>
      </c>
      <c r="C683">
        <v>1086</v>
      </c>
      <c r="D683" t="s">
        <v>1559</v>
      </c>
      <c r="E683" t="str">
        <f>IF(ISNA(MATCH(A683,'ESO zone constants'!$A$2:$A$9949,0)),"","X")</f>
        <v>X</v>
      </c>
    </row>
    <row r="684" spans="1:5" x14ac:dyDescent="0.25">
      <c r="A684" s="57">
        <v>1088</v>
      </c>
      <c r="B684">
        <v>682</v>
      </c>
      <c r="C684">
        <v>1086</v>
      </c>
      <c r="D684" t="s">
        <v>1587</v>
      </c>
      <c r="E684" t="str">
        <f>IF(ISNA(MATCH(A684,'ESO zone constants'!$A$2:$A$9949,0)),"","X")</f>
        <v>X</v>
      </c>
    </row>
    <row r="685" spans="1:5" x14ac:dyDescent="0.25">
      <c r="A685" s="57">
        <v>1089</v>
      </c>
      <c r="B685">
        <v>683</v>
      </c>
      <c r="C685">
        <v>1086</v>
      </c>
      <c r="D685" t="s">
        <v>1560</v>
      </c>
      <c r="E685" t="str">
        <f>IF(ISNA(MATCH(A685,'ESO zone constants'!$A$2:$A$9949,0)),"","X")</f>
        <v>X</v>
      </c>
    </row>
    <row r="686" spans="1:5" x14ac:dyDescent="0.25">
      <c r="A686" s="57">
        <v>1090</v>
      </c>
      <c r="B686">
        <v>684</v>
      </c>
      <c r="C686">
        <v>1086</v>
      </c>
      <c r="D686" t="s">
        <v>1561</v>
      </c>
      <c r="E686" t="str">
        <f>IF(ISNA(MATCH(A686,'ESO zone constants'!$A$2:$A$9949,0)),"","X")</f>
        <v>X</v>
      </c>
    </row>
    <row r="687" spans="1:5" x14ac:dyDescent="0.25">
      <c r="A687" s="57">
        <v>1091</v>
      </c>
      <c r="B687">
        <v>685</v>
      </c>
      <c r="C687">
        <v>1086</v>
      </c>
      <c r="D687" t="s">
        <v>1562</v>
      </c>
      <c r="E687" t="str">
        <f>IF(ISNA(MATCH(A687,'ESO zone constants'!$A$2:$A$9949,0)),"","X")</f>
        <v>X</v>
      </c>
    </row>
    <row r="688" spans="1:5" x14ac:dyDescent="0.25">
      <c r="A688" s="57">
        <v>1092</v>
      </c>
      <c r="B688">
        <v>686</v>
      </c>
      <c r="C688">
        <v>1086</v>
      </c>
      <c r="D688" t="s">
        <v>1563</v>
      </c>
      <c r="E688" t="str">
        <f>IF(ISNA(MATCH(A688,'ESO zone constants'!$A$2:$A$9949,0)),"","X")</f>
        <v>X</v>
      </c>
    </row>
    <row r="689" spans="1:5" x14ac:dyDescent="0.25">
      <c r="A689" s="57">
        <v>1094</v>
      </c>
      <c r="B689">
        <v>687</v>
      </c>
      <c r="C689">
        <v>1086</v>
      </c>
      <c r="D689" t="s">
        <v>1564</v>
      </c>
      <c r="E689" t="str">
        <f>IF(ISNA(MATCH(A689,'ESO zone constants'!$A$2:$A$9949,0)),"","X")</f>
        <v>X</v>
      </c>
    </row>
    <row r="690" spans="1:5" x14ac:dyDescent="0.25">
      <c r="A690" s="57">
        <v>1095</v>
      </c>
      <c r="B690">
        <v>688</v>
      </c>
      <c r="C690">
        <v>1086</v>
      </c>
      <c r="D690" t="s">
        <v>1565</v>
      </c>
      <c r="E690" t="str">
        <f>IF(ISNA(MATCH(A690,'ESO zone constants'!$A$2:$A$9949,0)),"","X")</f>
        <v>X</v>
      </c>
    </row>
    <row r="691" spans="1:5" x14ac:dyDescent="0.25">
      <c r="A691" s="57">
        <v>1096</v>
      </c>
      <c r="B691">
        <v>689</v>
      </c>
      <c r="C691">
        <v>1086</v>
      </c>
      <c r="D691" t="s">
        <v>1566</v>
      </c>
      <c r="E691" t="str">
        <f>IF(ISNA(MATCH(A691,'ESO zone constants'!$A$2:$A$9949,0)),"","X")</f>
        <v>X</v>
      </c>
    </row>
    <row r="692" spans="1:5" x14ac:dyDescent="0.25">
      <c r="A692" s="57">
        <v>1097</v>
      </c>
      <c r="B692">
        <v>690</v>
      </c>
      <c r="C692">
        <v>1086</v>
      </c>
      <c r="D692" t="s">
        <v>1567</v>
      </c>
      <c r="E692" t="str">
        <f>IF(ISNA(MATCH(A692,'ESO zone constants'!$A$2:$A$9949,0)),"","X")</f>
        <v>X</v>
      </c>
    </row>
    <row r="693" spans="1:5" x14ac:dyDescent="0.25">
      <c r="A693" s="57">
        <v>1098</v>
      </c>
      <c r="B693">
        <v>691</v>
      </c>
      <c r="C693">
        <v>1086</v>
      </c>
      <c r="D693" t="s">
        <v>1568</v>
      </c>
      <c r="E693" t="str">
        <f>IF(ISNA(MATCH(A693,'ESO zone constants'!$A$2:$A$9949,0)),"","X")</f>
        <v>X</v>
      </c>
    </row>
    <row r="694" spans="1:5" x14ac:dyDescent="0.25">
      <c r="A694" s="57">
        <v>1099</v>
      </c>
      <c r="B694">
        <v>692</v>
      </c>
      <c r="C694">
        <v>1086</v>
      </c>
      <c r="D694" t="s">
        <v>1569</v>
      </c>
      <c r="E694" t="str">
        <f>IF(ISNA(MATCH(A694,'ESO zone constants'!$A$2:$A$9949,0)),"","X")</f>
        <v>X</v>
      </c>
    </row>
    <row r="695" spans="1:5" x14ac:dyDescent="0.25">
      <c r="A695" s="57">
        <v>1101</v>
      </c>
      <c r="B695">
        <v>693</v>
      </c>
      <c r="C695">
        <v>1086</v>
      </c>
      <c r="D695" t="s">
        <v>1570</v>
      </c>
      <c r="E695" t="str">
        <f>IF(ISNA(MATCH(A695,'ESO zone constants'!$A$2:$A$9949,0)),"","X")</f>
        <v>X</v>
      </c>
    </row>
    <row r="696" spans="1:5" x14ac:dyDescent="0.25">
      <c r="A696" s="57">
        <v>1102</v>
      </c>
      <c r="B696">
        <v>694</v>
      </c>
      <c r="C696">
        <v>1086</v>
      </c>
      <c r="D696" t="s">
        <v>1571</v>
      </c>
      <c r="E696" t="str">
        <f>IF(ISNA(MATCH(A696,'ESO zone constants'!$A$2:$A$9949,0)),"","X")</f>
        <v>X</v>
      </c>
    </row>
    <row r="697" spans="1:5" x14ac:dyDescent="0.25">
      <c r="A697" s="57">
        <v>1103</v>
      </c>
      <c r="B697">
        <v>695</v>
      </c>
      <c r="C697">
        <v>1086</v>
      </c>
      <c r="D697" t="s">
        <v>1572</v>
      </c>
      <c r="E697" t="str">
        <f>IF(ISNA(MATCH(A697,'ESO zone constants'!$A$2:$A$9949,0)),"","X")</f>
        <v>X</v>
      </c>
    </row>
    <row r="698" spans="1:5" x14ac:dyDescent="0.25">
      <c r="A698" s="57">
        <v>1105</v>
      </c>
      <c r="B698">
        <v>696</v>
      </c>
      <c r="C698">
        <v>1086</v>
      </c>
      <c r="D698" t="s">
        <v>1573</v>
      </c>
      <c r="E698" t="str">
        <f>IF(ISNA(MATCH(A698,'ESO zone constants'!$A$2:$A$9949,0)),"","X")</f>
        <v>X</v>
      </c>
    </row>
    <row r="699" spans="1:5" x14ac:dyDescent="0.25">
      <c r="A699" s="57">
        <v>1106</v>
      </c>
      <c r="B699">
        <v>697</v>
      </c>
      <c r="C699">
        <v>1086</v>
      </c>
      <c r="D699" t="s">
        <v>1574</v>
      </c>
      <c r="E699" t="str">
        <f>IF(ISNA(MATCH(A699,'ESO zone constants'!$A$2:$A$9949,0)),"","X")</f>
        <v>X</v>
      </c>
    </row>
    <row r="700" spans="1:5" x14ac:dyDescent="0.25">
      <c r="A700" s="57">
        <v>1107</v>
      </c>
      <c r="B700">
        <v>698</v>
      </c>
      <c r="C700">
        <v>1107</v>
      </c>
      <c r="D700" t="s">
        <v>733</v>
      </c>
      <c r="E700" t="str">
        <f>IF(ISNA(MATCH(A700,'ESO zone constants'!$A$2:$A$9949,0)),"","X")</f>
        <v>X</v>
      </c>
    </row>
    <row r="701" spans="1:5" x14ac:dyDescent="0.25">
      <c r="A701" s="57">
        <v>1108</v>
      </c>
      <c r="B701">
        <v>699</v>
      </c>
      <c r="C701">
        <v>1108</v>
      </c>
      <c r="D701" t="s">
        <v>732</v>
      </c>
      <c r="E701" t="str">
        <f>IF(ISNA(MATCH(A701,'ESO zone constants'!$A$2:$A$9949,0)),"","X")</f>
        <v>X</v>
      </c>
    </row>
    <row r="702" spans="1:5" x14ac:dyDescent="0.25">
      <c r="A702" s="57">
        <v>1109</v>
      </c>
      <c r="B702">
        <v>700</v>
      </c>
      <c r="C702">
        <v>1109</v>
      </c>
      <c r="D702" t="s">
        <v>730</v>
      </c>
      <c r="E702" t="str">
        <f>IF(ISNA(MATCH(A702,'ESO zone constants'!$A$2:$A$9949,0)),"","X")</f>
        <v>X</v>
      </c>
    </row>
    <row r="703" spans="1:5" x14ac:dyDescent="0.25">
      <c r="A703" s="57">
        <v>1110</v>
      </c>
      <c r="B703">
        <v>701</v>
      </c>
      <c r="C703">
        <v>1086</v>
      </c>
      <c r="D703" t="s">
        <v>1575</v>
      </c>
      <c r="E703" t="str">
        <f>IF(ISNA(MATCH(A703,'ESO zone constants'!$A$2:$A$9949,0)),"","X")</f>
        <v>X</v>
      </c>
    </row>
    <row r="704" spans="1:5" x14ac:dyDescent="0.25">
      <c r="A704" s="57">
        <v>1111</v>
      </c>
      <c r="B704">
        <v>702</v>
      </c>
      <c r="C704">
        <v>1086</v>
      </c>
      <c r="D704" t="s">
        <v>1576</v>
      </c>
      <c r="E704" t="str">
        <f>IF(ISNA(MATCH(A704,'ESO zone constants'!$A$2:$A$9949,0)),"","X")</f>
        <v>X</v>
      </c>
    </row>
    <row r="705" spans="1:5" x14ac:dyDescent="0.25">
      <c r="A705" s="57">
        <v>1112</v>
      </c>
      <c r="B705">
        <v>703</v>
      </c>
      <c r="C705">
        <v>1086</v>
      </c>
      <c r="D705" t="s">
        <v>1577</v>
      </c>
      <c r="E705" t="str">
        <f>IF(ISNA(MATCH(A705,'ESO zone constants'!$A$2:$A$9949,0)),"","X")</f>
        <v>X</v>
      </c>
    </row>
    <row r="706" spans="1:5" x14ac:dyDescent="0.25">
      <c r="A706" s="57">
        <v>1113</v>
      </c>
      <c r="B706">
        <v>704</v>
      </c>
      <c r="C706">
        <v>1086</v>
      </c>
      <c r="D706" t="s">
        <v>1578</v>
      </c>
      <c r="E706" t="str">
        <f>IF(ISNA(MATCH(A706,'ESO zone constants'!$A$2:$A$9949,0)),"","X")</f>
        <v>X</v>
      </c>
    </row>
    <row r="707" spans="1:5" x14ac:dyDescent="0.25">
      <c r="A707" s="57">
        <v>1114</v>
      </c>
      <c r="B707">
        <v>705</v>
      </c>
      <c r="C707">
        <v>1086</v>
      </c>
      <c r="D707" t="s">
        <v>1579</v>
      </c>
      <c r="E707" t="str">
        <f>IF(ISNA(MATCH(A707,'ESO zone constants'!$A$2:$A$9949,0)),"","X")</f>
        <v>X</v>
      </c>
    </row>
    <row r="708" spans="1:5" x14ac:dyDescent="0.25">
      <c r="A708" s="57">
        <v>1115</v>
      </c>
      <c r="B708">
        <v>706</v>
      </c>
      <c r="C708">
        <v>1086</v>
      </c>
      <c r="D708" t="s">
        <v>1580</v>
      </c>
      <c r="E708" t="str">
        <f>IF(ISNA(MATCH(A708,'ESO zone constants'!$A$2:$A$9949,0)),"","X")</f>
        <v>X</v>
      </c>
    </row>
    <row r="709" spans="1:5" x14ac:dyDescent="0.25">
      <c r="A709" s="57">
        <v>1116</v>
      </c>
      <c r="B709">
        <v>707</v>
      </c>
      <c r="C709">
        <v>1116</v>
      </c>
      <c r="D709" t="s">
        <v>1553</v>
      </c>
      <c r="E709" t="str">
        <f>IF(ISNA(MATCH(A709,'ESO zone constants'!$A$2:$A$9949,0)),"","X")</f>
        <v>X</v>
      </c>
    </row>
    <row r="710" spans="1:5" x14ac:dyDescent="0.25">
      <c r="A710" s="57">
        <v>1117</v>
      </c>
      <c r="B710">
        <v>708</v>
      </c>
      <c r="C710">
        <v>1086</v>
      </c>
      <c r="D710" t="s">
        <v>1581</v>
      </c>
      <c r="E710" t="str">
        <f>IF(ISNA(MATCH(A710,'ESO zone constants'!$A$2:$A$9949,0)),"","X")</f>
        <v>X</v>
      </c>
    </row>
    <row r="711" spans="1:5" x14ac:dyDescent="0.25">
      <c r="A711" s="57">
        <v>1118</v>
      </c>
      <c r="B711">
        <v>709</v>
      </c>
      <c r="C711">
        <v>1086</v>
      </c>
      <c r="D711" t="s">
        <v>1582</v>
      </c>
      <c r="E711" t="str">
        <f>IF(ISNA(MATCH(A711,'ESO zone constants'!$A$2:$A$9949,0)),"","X")</f>
        <v>X</v>
      </c>
    </row>
    <row r="712" spans="1:5" x14ac:dyDescent="0.25">
      <c r="A712" s="57">
        <v>1119</v>
      </c>
      <c r="B712">
        <v>710</v>
      </c>
      <c r="C712">
        <v>1086</v>
      </c>
      <c r="D712" t="s">
        <v>1583</v>
      </c>
      <c r="E712" t="str">
        <f>IF(ISNA(MATCH(A712,'ESO zone constants'!$A$2:$A$9949,0)),"","X")</f>
        <v>X</v>
      </c>
    </row>
    <row r="713" spans="1:5" x14ac:dyDescent="0.25">
      <c r="A713" s="57">
        <v>1120</v>
      </c>
      <c r="B713">
        <v>711</v>
      </c>
      <c r="C713">
        <v>1086</v>
      </c>
      <c r="D713" t="s">
        <v>1584</v>
      </c>
      <c r="E713" t="str">
        <f>IF(ISNA(MATCH(A713,'ESO zone constants'!$A$2:$A$9949,0)),"","X")</f>
        <v>X</v>
      </c>
    </row>
    <row r="714" spans="1:5" x14ac:dyDescent="0.25">
      <c r="A714" s="57">
        <v>1121</v>
      </c>
      <c r="B714">
        <v>712</v>
      </c>
      <c r="C714">
        <v>1086</v>
      </c>
      <c r="D714" t="s">
        <v>1508</v>
      </c>
      <c r="E714" t="str">
        <f>IF(ISNA(MATCH(A714,'ESO zone constants'!$A$2:$A$9949,0)),"","X")</f>
        <v>X</v>
      </c>
    </row>
    <row r="715" spans="1:5" x14ac:dyDescent="0.25">
      <c r="A715" s="57">
        <v>1122</v>
      </c>
      <c r="B715">
        <v>713</v>
      </c>
      <c r="C715">
        <v>1086</v>
      </c>
      <c r="D715" t="s">
        <v>1661</v>
      </c>
      <c r="E715" t="str">
        <f>IF(ISNA(MATCH(A715,'ESO zone constants'!$A$2:$A$9949,0)),"","X")</f>
        <v>X</v>
      </c>
    </row>
    <row r="716" spans="1:5" x14ac:dyDescent="0.25">
      <c r="A716" s="57">
        <v>1123</v>
      </c>
      <c r="B716">
        <v>714</v>
      </c>
      <c r="C716">
        <v>383</v>
      </c>
      <c r="D716" t="s">
        <v>1662</v>
      </c>
      <c r="E716" t="str">
        <f>IF(ISNA(MATCH(A716,'ESO zone constants'!$A$2:$A$9949,0)),"","X")</f>
        <v>X</v>
      </c>
    </row>
    <row r="717" spans="1:5" x14ac:dyDescent="0.25">
      <c r="A717" s="57">
        <v>1125</v>
      </c>
      <c r="B717">
        <v>715</v>
      </c>
      <c r="C717">
        <v>101</v>
      </c>
      <c r="D717" t="s">
        <v>708</v>
      </c>
      <c r="E717" t="str">
        <f>IF(ISNA(MATCH(A717,'ESO zone constants'!$A$2:$A$9949,0)),"","X")</f>
        <v>X</v>
      </c>
    </row>
    <row r="718" spans="1:5" x14ac:dyDescent="0.25">
      <c r="A718" s="57">
        <v>1126</v>
      </c>
      <c r="B718">
        <v>716</v>
      </c>
      <c r="C718">
        <v>888</v>
      </c>
      <c r="D718" t="s">
        <v>712</v>
      </c>
      <c r="E718" t="str">
        <f>IF(ISNA(MATCH(A718,'ESO zone constants'!$A$2:$A$9949,0)),"","X")</f>
        <v>X</v>
      </c>
    </row>
    <row r="719" spans="1:5" x14ac:dyDescent="0.25">
      <c r="A719" s="57">
        <v>1128</v>
      </c>
      <c r="B719">
        <v>717</v>
      </c>
      <c r="C719">
        <v>1086</v>
      </c>
      <c r="D719" t="s">
        <v>1555</v>
      </c>
      <c r="E719" t="str">
        <f>IF(ISNA(MATCH(A719,'ESO zone constants'!$A$2:$A$9949,0)),"","X")</f>
        <v>X</v>
      </c>
    </row>
    <row r="720" spans="1:5" x14ac:dyDescent="0.25">
      <c r="A720" s="57">
        <v>1129</v>
      </c>
      <c r="B720">
        <v>718</v>
      </c>
      <c r="C720">
        <v>1086</v>
      </c>
      <c r="D720" t="s">
        <v>1556</v>
      </c>
      <c r="E720" t="str">
        <f>IF(ISNA(MATCH(A720,'ESO zone constants'!$A$2:$A$9949,0)),"","X")</f>
        <v>X</v>
      </c>
    </row>
    <row r="721" spans="1:5" x14ac:dyDescent="0.25">
      <c r="A721" s="57">
        <v>1130</v>
      </c>
      <c r="B721">
        <v>719</v>
      </c>
      <c r="C721">
        <v>1086</v>
      </c>
      <c r="D721" t="s">
        <v>1557</v>
      </c>
      <c r="E721" t="str">
        <f>IF(ISNA(MATCH(A721,'ESO zone constants'!$A$2:$A$9949,0)),"","X")</f>
        <v>X</v>
      </c>
    </row>
    <row r="722" spans="1:5" x14ac:dyDescent="0.25">
      <c r="A722" s="57">
        <v>1133</v>
      </c>
      <c r="B722">
        <v>720</v>
      </c>
      <c r="C722">
        <v>1133</v>
      </c>
      <c r="D722" t="s">
        <v>1769</v>
      </c>
      <c r="E722" t="str">
        <f>IF(ISNA(MATCH(A722,'ESO zone constants'!$A$2:$A$9949,0)),"","X")</f>
        <v>X</v>
      </c>
    </row>
    <row r="723" spans="1:5" x14ac:dyDescent="0.25">
      <c r="A723" s="57">
        <v>1134</v>
      </c>
      <c r="B723">
        <v>721</v>
      </c>
      <c r="C723">
        <v>1133</v>
      </c>
      <c r="D723" t="s">
        <v>1770</v>
      </c>
      <c r="E723" t="str">
        <f>IF(ISNA(MATCH(A723,'ESO zone constants'!$A$2:$A$9949,0)),"","X")</f>
        <v>X</v>
      </c>
    </row>
    <row r="724" spans="1:5" x14ac:dyDescent="0.25">
      <c r="A724" s="57">
        <v>1135</v>
      </c>
      <c r="B724">
        <v>722</v>
      </c>
      <c r="C724">
        <v>1133</v>
      </c>
      <c r="D724" t="s">
        <v>1771</v>
      </c>
      <c r="E724" t="str">
        <f>IF(ISNA(MATCH(A724,'ESO zone constants'!$A$2:$A$9949,0)),"","X")</f>
        <v>X</v>
      </c>
    </row>
    <row r="725" spans="1:5" x14ac:dyDescent="0.25">
      <c r="A725" s="57">
        <v>1136</v>
      </c>
      <c r="B725">
        <v>723</v>
      </c>
      <c r="C725">
        <v>1133</v>
      </c>
      <c r="D725" t="s">
        <v>1772</v>
      </c>
      <c r="E725" t="str">
        <f>IF(ISNA(MATCH(A725,'ESO zone constants'!$A$2:$A$9949,0)),"","X")</f>
        <v>X</v>
      </c>
    </row>
    <row r="726" spans="1:5" x14ac:dyDescent="0.25">
      <c r="A726" s="57">
        <v>1137</v>
      </c>
      <c r="B726">
        <v>724</v>
      </c>
      <c r="C726">
        <v>1133</v>
      </c>
      <c r="D726" t="s">
        <v>1773</v>
      </c>
      <c r="E726" t="str">
        <f>IF(ISNA(MATCH(A726,'ESO zone constants'!$A$2:$A$9949,0)),"","X")</f>
        <v>X</v>
      </c>
    </row>
    <row r="727" spans="1:5" x14ac:dyDescent="0.25">
      <c r="A727" s="57">
        <v>1138</v>
      </c>
      <c r="B727">
        <v>725</v>
      </c>
      <c r="C727">
        <v>1133</v>
      </c>
      <c r="D727" t="s">
        <v>1665</v>
      </c>
      <c r="E727" t="str">
        <f>IF(ISNA(MATCH(A727,'ESO zone constants'!$A$2:$A$9949,0)),"","X")</f>
        <v>X</v>
      </c>
    </row>
    <row r="728" spans="1:5" x14ac:dyDescent="0.25">
      <c r="A728" s="57">
        <v>1139</v>
      </c>
      <c r="B728">
        <v>726</v>
      </c>
      <c r="C728">
        <v>1133</v>
      </c>
      <c r="D728" t="s">
        <v>1774</v>
      </c>
      <c r="E728" t="str">
        <f>IF(ISNA(MATCH(A728,'ESO zone constants'!$A$2:$A$9949,0)),"","X")</f>
        <v>X</v>
      </c>
    </row>
    <row r="729" spans="1:5" x14ac:dyDescent="0.25">
      <c r="A729" s="57">
        <v>1140</v>
      </c>
      <c r="B729">
        <v>727</v>
      </c>
      <c r="C729">
        <v>104</v>
      </c>
      <c r="D729" t="s">
        <v>1669</v>
      </c>
      <c r="E729" t="str">
        <f>IF(ISNA(MATCH(A729,'ESO zone constants'!$A$2:$A$9949,0)),"","X")</f>
        <v>X</v>
      </c>
    </row>
    <row r="730" spans="1:5" x14ac:dyDescent="0.25">
      <c r="A730" s="57">
        <v>1141</v>
      </c>
      <c r="B730">
        <v>728</v>
      </c>
      <c r="C730">
        <v>101</v>
      </c>
      <c r="D730" t="s">
        <v>1675</v>
      </c>
      <c r="E730" t="str">
        <f>IF(ISNA(MATCH(A730,'ESO zone constants'!$A$2:$A$9949,0)),"","X")</f>
        <v>X</v>
      </c>
    </row>
    <row r="731" spans="1:5" x14ac:dyDescent="0.25">
      <c r="A731" s="57">
        <v>1142</v>
      </c>
      <c r="B731">
        <v>729</v>
      </c>
      <c r="C731">
        <v>1142</v>
      </c>
      <c r="D731" t="s">
        <v>422</v>
      </c>
      <c r="E731" t="str">
        <f>IF(ISNA(MATCH(A731,'ESO zone constants'!$A$2:$A$9949,0)),"","X")</f>
        <v>X</v>
      </c>
    </row>
    <row r="732" spans="1:5" x14ac:dyDescent="0.25">
      <c r="A732" s="57">
        <v>1143</v>
      </c>
      <c r="B732">
        <v>730</v>
      </c>
      <c r="C732">
        <v>19</v>
      </c>
      <c r="D732" t="s">
        <v>1670</v>
      </c>
      <c r="E732" t="str">
        <f>IF(ISNA(MATCH(A732,'ESO zone constants'!$A$2:$A$9949,0)),"","X")</f>
        <v>X</v>
      </c>
    </row>
    <row r="733" spans="1:5" x14ac:dyDescent="0.25">
      <c r="A733" s="57">
        <v>1144</v>
      </c>
      <c r="B733">
        <v>731</v>
      </c>
      <c r="C733">
        <v>1144</v>
      </c>
      <c r="D733" t="s">
        <v>1671</v>
      </c>
      <c r="E733" t="str">
        <f>IF(ISNA(MATCH(A733,'ESO zone constants'!$A$2:$A$9949,0)),"","X")</f>
        <v>X</v>
      </c>
    </row>
    <row r="734" spans="1:5" x14ac:dyDescent="0.25">
      <c r="A734" s="57">
        <v>1145</v>
      </c>
      <c r="B734">
        <v>732</v>
      </c>
      <c r="C734">
        <v>1133</v>
      </c>
      <c r="D734" t="s">
        <v>1775</v>
      </c>
      <c r="E734" t="str">
        <f>IF(ISNA(MATCH(A734,'ESO zone constants'!$A$2:$A$9949,0)),"","X")</f>
        <v>X</v>
      </c>
    </row>
    <row r="735" spans="1:5" x14ac:dyDescent="0.25">
      <c r="A735" s="57">
        <v>1146</v>
      </c>
      <c r="B735">
        <v>733</v>
      </c>
      <c r="C735">
        <v>1133</v>
      </c>
      <c r="D735" t="s">
        <v>1776</v>
      </c>
      <c r="E735" t="str">
        <f>IF(ISNA(MATCH(A735,'ESO zone constants'!$A$2:$A$9949,0)),"","X")</f>
        <v>X</v>
      </c>
    </row>
    <row r="736" spans="1:5" x14ac:dyDescent="0.25">
      <c r="A736" s="57">
        <v>1147</v>
      </c>
      <c r="B736">
        <v>734</v>
      </c>
      <c r="C736">
        <v>1133</v>
      </c>
      <c r="D736" t="s">
        <v>1777</v>
      </c>
      <c r="E736" t="str">
        <f>IF(ISNA(MATCH(A736,'ESO zone constants'!$A$2:$A$9949,0)),"","X")</f>
        <v>X</v>
      </c>
    </row>
    <row r="737" spans="1:5" x14ac:dyDescent="0.25">
      <c r="A737" s="57">
        <v>1148</v>
      </c>
      <c r="B737">
        <v>735</v>
      </c>
      <c r="C737">
        <v>1133</v>
      </c>
      <c r="D737" t="s">
        <v>1781</v>
      </c>
      <c r="E737" t="str">
        <f>IF(ISNA(MATCH(A737,'ESO zone constants'!$A$2:$A$9949,0)),"","X")</f>
        <v>X</v>
      </c>
    </row>
    <row r="738" spans="1:5" x14ac:dyDescent="0.25">
      <c r="A738" s="57">
        <v>1149</v>
      </c>
      <c r="B738">
        <v>736</v>
      </c>
      <c r="C738">
        <v>1133</v>
      </c>
      <c r="D738" t="s">
        <v>1778</v>
      </c>
      <c r="E738" t="str">
        <f>IF(ISNA(MATCH(A738,'ESO zone constants'!$A$2:$A$9949,0)),"","X")</f>
        <v>X</v>
      </c>
    </row>
    <row r="739" spans="1:5" x14ac:dyDescent="0.25">
      <c r="A739" s="57">
        <v>1150</v>
      </c>
      <c r="B739">
        <v>737</v>
      </c>
      <c r="C739">
        <v>1133</v>
      </c>
      <c r="D739" t="s">
        <v>1780</v>
      </c>
      <c r="E739" t="str">
        <f>IF(ISNA(MATCH(A739,'ESO zone constants'!$A$2:$A$9949,0)),"","X")</f>
        <v>X</v>
      </c>
    </row>
    <row r="740" spans="1:5" x14ac:dyDescent="0.25">
      <c r="A740" s="57">
        <v>1151</v>
      </c>
      <c r="B740">
        <v>738</v>
      </c>
      <c r="C740">
        <v>1133</v>
      </c>
      <c r="D740" t="s">
        <v>1779</v>
      </c>
      <c r="E740" t="str">
        <f>IF(ISNA(MATCH(A740,'ESO zone constants'!$A$2:$A$9949,0)),"","X")</f>
        <v>X</v>
      </c>
    </row>
    <row r="741" spans="1:5" x14ac:dyDescent="0.25">
      <c r="A741" s="57">
        <v>1152</v>
      </c>
      <c r="B741">
        <v>739</v>
      </c>
      <c r="C741">
        <v>684</v>
      </c>
      <c r="D741" t="s">
        <v>1839</v>
      </c>
      <c r="E741" t="str">
        <f>IF(ISNA(MATCH(A741,'ESO zone constants'!$A$2:$A$9949,0)),"","X")</f>
        <v>X</v>
      </c>
    </row>
    <row r="742" spans="1:5" x14ac:dyDescent="0.25">
      <c r="A742" s="57">
        <v>1153</v>
      </c>
      <c r="B742">
        <v>740</v>
      </c>
      <c r="C742">
        <v>92</v>
      </c>
      <c r="D742" t="s">
        <v>1838</v>
      </c>
      <c r="E742" t="str">
        <f>IF(ISNA(MATCH(A742,'ESO zone constants'!$A$2:$A$9949,0)),"","X")</f>
        <v>X</v>
      </c>
    </row>
    <row r="743" spans="1:5" x14ac:dyDescent="0.25">
      <c r="A743" s="57">
        <v>1154</v>
      </c>
      <c r="B743">
        <v>741</v>
      </c>
      <c r="C743">
        <v>1086</v>
      </c>
      <c r="D743" t="s">
        <v>1673</v>
      </c>
      <c r="E743" t="str">
        <f>IF(ISNA(MATCH(A743,'ESO zone constants'!$A$2:$A$9949,0)),"","X")</f>
        <v>X</v>
      </c>
    </row>
    <row r="744" spans="1:5" x14ac:dyDescent="0.25">
      <c r="A744" s="57">
        <v>1155</v>
      </c>
      <c r="B744">
        <v>742</v>
      </c>
      <c r="C744">
        <v>20</v>
      </c>
      <c r="D744" t="s">
        <v>1674</v>
      </c>
      <c r="E744" t="str">
        <f>IF(ISNA(MATCH(A744,'ESO zone constants'!$A$2:$A$9949,0)),"","X")</f>
        <v>X</v>
      </c>
    </row>
    <row r="745" spans="1:5" x14ac:dyDescent="0.25">
      <c r="A745" s="57">
        <v>1160</v>
      </c>
      <c r="B745">
        <v>743</v>
      </c>
      <c r="C745">
        <v>1160</v>
      </c>
      <c r="D745" t="s">
        <v>1886</v>
      </c>
      <c r="E745" t="str">
        <f>IF(ISNA(MATCH(A745,'ESO zone constants'!$A$2:$A$9949,0)),"","X")</f>
        <v>X</v>
      </c>
    </row>
    <row r="746" spans="1:5" x14ac:dyDescent="0.25">
      <c r="A746" s="57">
        <v>1161</v>
      </c>
      <c r="B746">
        <v>744</v>
      </c>
      <c r="C746">
        <v>1161</v>
      </c>
      <c r="D746" t="s">
        <v>1916</v>
      </c>
      <c r="E746" t="str">
        <f>IF(ISNA(MATCH(A746,'ESO zone constants'!$A$2:$A$9949,0)),"","X")</f>
        <v>X</v>
      </c>
    </row>
    <row r="747" spans="1:5" x14ac:dyDescent="0.25">
      <c r="A747" s="57">
        <v>1165</v>
      </c>
      <c r="B747">
        <v>745</v>
      </c>
      <c r="C747">
        <v>1161</v>
      </c>
      <c r="D747" t="s">
        <v>1887</v>
      </c>
      <c r="E747" t="str">
        <f>IF(ISNA(MATCH(A747,'ESO zone constants'!$A$2:$A$9949,0)),"","X")</f>
        <v>X</v>
      </c>
    </row>
    <row r="748" spans="1:5" x14ac:dyDescent="0.25">
      <c r="A748" s="57">
        <v>1166</v>
      </c>
      <c r="B748">
        <v>746</v>
      </c>
      <c r="C748">
        <v>1160</v>
      </c>
      <c r="D748" t="s">
        <v>1915</v>
      </c>
      <c r="E748" t="str">
        <f>IF(ISNA(MATCH(A748,'ESO zone constants'!$A$2:$A$9949,0)),"","X")</f>
        <v>X</v>
      </c>
    </row>
    <row r="749" spans="1:5" x14ac:dyDescent="0.25">
      <c r="A749" s="57">
        <v>1167</v>
      </c>
      <c r="B749">
        <v>747</v>
      </c>
      <c r="C749">
        <v>1160</v>
      </c>
      <c r="D749" t="s">
        <v>1888</v>
      </c>
      <c r="E749" t="str">
        <f>IF(ISNA(MATCH(A749,'ESO zone constants'!$A$2:$A$9949,0)),"","X")</f>
        <v>X</v>
      </c>
    </row>
    <row r="750" spans="1:5" x14ac:dyDescent="0.25">
      <c r="A750" s="57">
        <v>1168</v>
      </c>
      <c r="B750">
        <v>748</v>
      </c>
      <c r="C750">
        <v>1160</v>
      </c>
      <c r="D750" t="s">
        <v>1914</v>
      </c>
      <c r="E750" t="str">
        <f>IF(ISNA(MATCH(A750,'ESO zone constants'!$A$2:$A$9949,0)),"","X")</f>
        <v>X</v>
      </c>
    </row>
    <row r="751" spans="1:5" x14ac:dyDescent="0.25">
      <c r="A751" s="57">
        <v>1169</v>
      </c>
      <c r="B751">
        <v>749</v>
      </c>
      <c r="C751">
        <v>1160</v>
      </c>
      <c r="D751" t="s">
        <v>1889</v>
      </c>
      <c r="E751" t="str">
        <f>IF(ISNA(MATCH(A751,'ESO zone constants'!$A$2:$A$9949,0)),"","X")</f>
        <v>X</v>
      </c>
    </row>
    <row r="752" spans="1:5" x14ac:dyDescent="0.25">
      <c r="A752" s="57">
        <v>1170</v>
      </c>
      <c r="B752">
        <v>750</v>
      </c>
      <c r="C752">
        <v>1160</v>
      </c>
      <c r="D752" t="s">
        <v>1913</v>
      </c>
      <c r="E752" t="str">
        <f>IF(ISNA(MATCH(A752,'ESO zone constants'!$A$2:$A$9949,0)),"","X")</f>
        <v>X</v>
      </c>
    </row>
    <row r="753" spans="1:5" x14ac:dyDescent="0.25">
      <c r="A753" s="57">
        <v>1171</v>
      </c>
      <c r="B753">
        <v>751</v>
      </c>
      <c r="C753">
        <v>1161</v>
      </c>
      <c r="D753" t="s">
        <v>1890</v>
      </c>
      <c r="E753" t="str">
        <f>IF(ISNA(MATCH(A753,'ESO zone constants'!$A$2:$A$9949,0)),"","X")</f>
        <v>X</v>
      </c>
    </row>
    <row r="754" spans="1:5" x14ac:dyDescent="0.25">
      <c r="A754" s="57">
        <v>1172</v>
      </c>
      <c r="B754">
        <v>752</v>
      </c>
      <c r="C754">
        <v>1161</v>
      </c>
      <c r="D754" t="s">
        <v>1911</v>
      </c>
      <c r="E754" t="str">
        <f>IF(ISNA(MATCH(A754,'ESO zone constants'!$A$2:$A$9949,0)),"","X")</f>
        <v>X</v>
      </c>
    </row>
    <row r="755" spans="1:5" x14ac:dyDescent="0.25">
      <c r="A755" s="57">
        <v>1173</v>
      </c>
      <c r="B755">
        <v>753</v>
      </c>
      <c r="C755">
        <v>1161</v>
      </c>
      <c r="D755" t="s">
        <v>1891</v>
      </c>
      <c r="E755" t="str">
        <f>IF(ISNA(MATCH(A755,'ESO zone constants'!$A$2:$A$9949,0)),"","X")</f>
        <v>X</v>
      </c>
    </row>
    <row r="756" spans="1:5" x14ac:dyDescent="0.25">
      <c r="A756" s="57">
        <v>1174</v>
      </c>
      <c r="B756">
        <v>754</v>
      </c>
      <c r="C756">
        <v>1160</v>
      </c>
      <c r="D756" t="s">
        <v>1892</v>
      </c>
      <c r="E756" t="str">
        <f>IF(ISNA(MATCH(A756,'ESO zone constants'!$A$2:$A$9949,0)),"","X")</f>
        <v>X</v>
      </c>
    </row>
    <row r="757" spans="1:5" x14ac:dyDescent="0.25">
      <c r="A757" s="57">
        <v>1175</v>
      </c>
      <c r="B757">
        <v>755</v>
      </c>
      <c r="C757">
        <v>1175</v>
      </c>
      <c r="D757" t="s">
        <v>1893</v>
      </c>
      <c r="E757" t="str">
        <f>IF(ISNA(MATCH(A757,'ESO zone constants'!$A$2:$A$9949,0)),"","X")</f>
        <v>X</v>
      </c>
    </row>
    <row r="758" spans="1:5" x14ac:dyDescent="0.25">
      <c r="A758" s="57">
        <v>1176</v>
      </c>
      <c r="B758">
        <v>756</v>
      </c>
      <c r="C758">
        <v>1160</v>
      </c>
      <c r="D758" t="s">
        <v>1894</v>
      </c>
      <c r="E758" t="str">
        <f>IF(ISNA(MATCH(A758,'ESO zone constants'!$A$2:$A$9949,0)),"","X")</f>
        <v>X</v>
      </c>
    </row>
    <row r="759" spans="1:5" x14ac:dyDescent="0.25">
      <c r="A759" s="57">
        <v>1177</v>
      </c>
      <c r="B759">
        <v>757</v>
      </c>
      <c r="C759">
        <v>1160</v>
      </c>
      <c r="D759" t="s">
        <v>1895</v>
      </c>
      <c r="E759" t="str">
        <f>IF(ISNA(MATCH(A759,'ESO zone constants'!$A$2:$A$9949,0)),"","X")</f>
        <v>X</v>
      </c>
    </row>
    <row r="760" spans="1:5" x14ac:dyDescent="0.25">
      <c r="A760" s="57">
        <v>1178</v>
      </c>
      <c r="B760">
        <v>758</v>
      </c>
      <c r="C760">
        <v>1160</v>
      </c>
      <c r="D760" t="s">
        <v>1896</v>
      </c>
      <c r="E760" t="str">
        <f>IF(ISNA(MATCH(A760,'ESO zone constants'!$A$2:$A$9949,0)),"","X")</f>
        <v>X</v>
      </c>
    </row>
    <row r="761" spans="1:5" x14ac:dyDescent="0.25">
      <c r="A761" s="57">
        <v>1179</v>
      </c>
      <c r="B761">
        <v>759</v>
      </c>
      <c r="C761">
        <v>1160</v>
      </c>
      <c r="D761" t="s">
        <v>1897</v>
      </c>
      <c r="E761" t="str">
        <f>IF(ISNA(MATCH(A761,'ESO zone constants'!$A$2:$A$9949,0)),"","X")</f>
        <v>X</v>
      </c>
    </row>
    <row r="762" spans="1:5" x14ac:dyDescent="0.25">
      <c r="A762" s="57">
        <v>1181</v>
      </c>
      <c r="B762">
        <v>760</v>
      </c>
      <c r="C762">
        <v>1161</v>
      </c>
      <c r="D762" t="s">
        <v>1898</v>
      </c>
      <c r="E762" t="str">
        <f>IF(ISNA(MATCH(A762,'ESO zone constants'!$A$2:$A$9949,0)),"","X")</f>
        <v>X</v>
      </c>
    </row>
    <row r="763" spans="1:5" x14ac:dyDescent="0.25">
      <c r="A763" s="57">
        <v>1182</v>
      </c>
      <c r="B763">
        <v>761</v>
      </c>
      <c r="C763">
        <v>1160</v>
      </c>
      <c r="D763" t="s">
        <v>1899</v>
      </c>
      <c r="E763" t="str">
        <f>IF(ISNA(MATCH(A763,'ESO zone constants'!$A$2:$A$9949,0)),"","X")</f>
        <v>X</v>
      </c>
    </row>
    <row r="764" spans="1:5" x14ac:dyDescent="0.25">
      <c r="A764" s="57">
        <v>1183</v>
      </c>
      <c r="B764">
        <v>762</v>
      </c>
      <c r="C764">
        <v>1161</v>
      </c>
      <c r="D764" t="s">
        <v>1910</v>
      </c>
      <c r="E764" t="str">
        <f>IF(ISNA(MATCH(A764,'ESO zone constants'!$A$2:$A$9949,0)),"","X")</f>
        <v>X</v>
      </c>
    </row>
    <row r="765" spans="1:5" x14ac:dyDescent="0.25">
      <c r="A765" s="57">
        <v>1184</v>
      </c>
      <c r="B765">
        <v>763</v>
      </c>
      <c r="C765">
        <v>1161</v>
      </c>
      <c r="D765" t="s">
        <v>1900</v>
      </c>
      <c r="E765" t="str">
        <f>IF(ISNA(MATCH(A765,'ESO zone constants'!$A$2:$A$9949,0)),"","X")</f>
        <v>X</v>
      </c>
    </row>
    <row r="766" spans="1:5" x14ac:dyDescent="0.25">
      <c r="A766" s="57">
        <v>1185</v>
      </c>
      <c r="B766">
        <v>764</v>
      </c>
      <c r="C766">
        <v>1160</v>
      </c>
      <c r="D766" t="s">
        <v>1901</v>
      </c>
      <c r="E766" t="str">
        <f>IF(ISNA(MATCH(A766,'ESO zone constants'!$A$2:$A$9949,0)),"","X")</f>
        <v>X</v>
      </c>
    </row>
    <row r="767" spans="1:5" x14ac:dyDescent="0.25">
      <c r="A767" s="57">
        <v>1186</v>
      </c>
      <c r="B767">
        <v>765</v>
      </c>
      <c r="C767">
        <v>1160</v>
      </c>
      <c r="D767" t="s">
        <v>1909</v>
      </c>
      <c r="E767" t="str">
        <f>IF(ISNA(MATCH(A767,'ESO zone constants'!$A$2:$A$9949,0)),"","X")</f>
        <v>X</v>
      </c>
    </row>
    <row r="768" spans="1:5" x14ac:dyDescent="0.25">
      <c r="A768" s="57">
        <v>1187</v>
      </c>
      <c r="B768">
        <v>766</v>
      </c>
      <c r="C768">
        <v>1161</v>
      </c>
      <c r="D768" t="s">
        <v>1902</v>
      </c>
      <c r="E768" t="str">
        <f>IF(ISNA(MATCH(A768,'ESO zone constants'!$A$2:$A$9949,0)),"","X")</f>
        <v>X</v>
      </c>
    </row>
    <row r="769" spans="1:5" x14ac:dyDescent="0.25">
      <c r="A769" s="57">
        <v>1188</v>
      </c>
      <c r="B769">
        <v>767</v>
      </c>
      <c r="C769">
        <v>101</v>
      </c>
      <c r="D769" t="s">
        <v>1903</v>
      </c>
      <c r="E769" t="str">
        <f>IF(ISNA(MATCH(A769,'ESO zone constants'!$A$2:$A$9949,0)),"","X")</f>
        <v>X</v>
      </c>
    </row>
    <row r="770" spans="1:5" x14ac:dyDescent="0.25">
      <c r="A770" s="57">
        <v>1189</v>
      </c>
      <c r="B770">
        <v>768</v>
      </c>
      <c r="C770">
        <v>101</v>
      </c>
      <c r="D770" t="s">
        <v>1903</v>
      </c>
      <c r="E770" t="str">
        <f>IF(ISNA(MATCH(A770,'ESO zone constants'!$A$2:$A$9949,0)),"","X")</f>
        <v>X</v>
      </c>
    </row>
    <row r="771" spans="1:5" x14ac:dyDescent="0.25">
      <c r="A771" s="57">
        <v>1190</v>
      </c>
      <c r="B771">
        <v>769</v>
      </c>
      <c r="C771">
        <v>103</v>
      </c>
      <c r="D771" t="s">
        <v>1855</v>
      </c>
      <c r="E771" t="str">
        <f>IF(ISNA(MATCH(A771,'ESO zone constants'!$A$2:$A$9949,0)),"","X")</f>
        <v>X</v>
      </c>
    </row>
    <row r="772" spans="1:5" x14ac:dyDescent="0.25">
      <c r="A772" s="57">
        <v>1191</v>
      </c>
      <c r="B772">
        <v>770</v>
      </c>
      <c r="C772">
        <v>101</v>
      </c>
      <c r="D772" t="s">
        <v>1854</v>
      </c>
      <c r="E772" t="str">
        <f>IF(ISNA(MATCH(A772,'ESO zone constants'!$A$2:$A$9949,0)),"","X")</f>
        <v>X</v>
      </c>
    </row>
    <row r="773" spans="1:5" x14ac:dyDescent="0.25">
      <c r="A773" s="57">
        <v>1192</v>
      </c>
      <c r="B773">
        <v>771</v>
      </c>
      <c r="C773">
        <v>1133</v>
      </c>
      <c r="D773" t="s">
        <v>1782</v>
      </c>
      <c r="E773" t="str">
        <f>IF(ISNA(MATCH(A773,'ESO zone constants'!$A$2:$A$9949,0)),"","X")</f>
        <v>X</v>
      </c>
    </row>
    <row r="774" spans="1:5" x14ac:dyDescent="0.25">
      <c r="A774" s="57">
        <v>1193</v>
      </c>
      <c r="B774">
        <v>772</v>
      </c>
      <c r="C774">
        <v>1133</v>
      </c>
      <c r="D774" t="s">
        <v>1783</v>
      </c>
      <c r="E774" t="str">
        <f>IF(ISNA(MATCH(A774,'ESO zone constants'!$A$2:$A$9949,0)),"","X")</f>
        <v>X</v>
      </c>
    </row>
    <row r="775" spans="1:5" x14ac:dyDescent="0.25">
      <c r="A775" s="57">
        <v>1195</v>
      </c>
      <c r="B775">
        <v>773</v>
      </c>
      <c r="C775">
        <v>1195</v>
      </c>
      <c r="D775" t="s">
        <v>1904</v>
      </c>
      <c r="E775" t="str">
        <f>IF(ISNA(MATCH(A775,'ESO zone constants'!$A$2:$A$9949,0)),"","X")</f>
        <v>X</v>
      </c>
    </row>
    <row r="776" spans="1:5" x14ac:dyDescent="0.25">
      <c r="A776" s="57">
        <v>1196</v>
      </c>
      <c r="B776">
        <v>774</v>
      </c>
      <c r="C776">
        <v>1160</v>
      </c>
      <c r="D776" t="s">
        <v>1905</v>
      </c>
      <c r="E776" t="str">
        <f>IF(ISNA(MATCH(A776,'ESO zone constants'!$A$2:$A$9949,0)),"","X")</f>
        <v>X</v>
      </c>
    </row>
    <row r="777" spans="1:5" x14ac:dyDescent="0.25">
      <c r="A777" s="57">
        <v>1199</v>
      </c>
      <c r="B777">
        <v>775</v>
      </c>
      <c r="C777">
        <v>684</v>
      </c>
      <c r="D777" t="s">
        <v>1853</v>
      </c>
      <c r="E777" t="str">
        <f>IF(ISNA(MATCH(A777,'ESO zone constants'!$A$2:$A$9949,0)),"","X")</f>
        <v>X</v>
      </c>
    </row>
    <row r="778" spans="1:5" x14ac:dyDescent="0.25">
      <c r="A778" s="57">
        <v>1200</v>
      </c>
      <c r="B778">
        <v>776</v>
      </c>
      <c r="C778">
        <v>1200</v>
      </c>
      <c r="D778" t="s">
        <v>1852</v>
      </c>
      <c r="E778" t="str">
        <f>IF(ISNA(MATCH(A778,'ESO zone constants'!$A$2:$A$9949,0)),"","X")</f>
        <v>X</v>
      </c>
    </row>
    <row r="779" spans="1:5" x14ac:dyDescent="0.25">
      <c r="A779" s="57">
        <v>1218</v>
      </c>
      <c r="B779">
        <v>777</v>
      </c>
      <c r="C779">
        <v>1160</v>
      </c>
      <c r="D779" t="s">
        <v>1906</v>
      </c>
      <c r="E779" t="str">
        <f>IF(ISNA(MATCH(A779,'ESO zone constants'!$A$2:$A$9949,0)),"","X")</f>
        <v>X</v>
      </c>
    </row>
    <row r="780" spans="1:5" x14ac:dyDescent="0.25">
      <c r="A780" s="57">
        <v>1219</v>
      </c>
      <c r="B780">
        <v>778</v>
      </c>
      <c r="C780">
        <v>1160</v>
      </c>
      <c r="D780" t="s">
        <v>1907</v>
      </c>
      <c r="E780" t="str">
        <f>IF(ISNA(MATCH(A780,'ESO zone constants'!$A$2:$A$9949,0)),"","X")</f>
        <v>X</v>
      </c>
    </row>
    <row r="781" spans="1:5" x14ac:dyDescent="0.25">
      <c r="A781" s="57">
        <v>1220</v>
      </c>
      <c r="B781">
        <v>779</v>
      </c>
      <c r="C781">
        <v>1161</v>
      </c>
      <c r="D781" t="s">
        <v>1908</v>
      </c>
      <c r="E781" t="str">
        <f>IF(ISNA(MATCH(A781,'ESO zone constants'!$A$2:$A$9949,0)),"","X")</f>
        <v>X</v>
      </c>
    </row>
  </sheetData>
  <autoFilter ref="A2:E751" xr:uid="{00000000-0009-0000-0000-000002000000}">
    <sortState xmlns:xlrd2="http://schemas.microsoft.com/office/spreadsheetml/2017/richdata2" ref="A3:E781">
      <sortCondition ref="B2:B751"/>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L779"/>
  <sheetViews>
    <sheetView topLeftCell="A746" workbookViewId="0">
      <selection activeCell="K770" sqref="K770"/>
    </sheetView>
  </sheetViews>
  <sheetFormatPr baseColWidth="10"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ht="90" x14ac:dyDescent="0.25">
      <c r="A1" s="5" t="s">
        <v>100</v>
      </c>
      <c r="B1" s="5" t="s">
        <v>107</v>
      </c>
      <c r="C1" s="5" t="s">
        <v>104</v>
      </c>
      <c r="D1" s="17" t="s">
        <v>105</v>
      </c>
      <c r="E1" s="3" t="s">
        <v>106</v>
      </c>
      <c r="F1" s="3" t="s">
        <v>1504</v>
      </c>
      <c r="G1" s="3" t="s">
        <v>734</v>
      </c>
      <c r="H1" s="13" t="s">
        <v>1544</v>
      </c>
      <c r="I1" s="18" t="s">
        <v>1543</v>
      </c>
      <c r="J1" t="s">
        <v>1590</v>
      </c>
      <c r="K1" s="3" t="s">
        <v>1691</v>
      </c>
      <c r="L1" s="3" t="s">
        <v>1591</v>
      </c>
    </row>
    <row r="2" spans="1:12" x14ac:dyDescent="0.25">
      <c r="A2" s="5">
        <v>2</v>
      </c>
      <c r="B2" s="5">
        <f>VLOOKUP(A2,'ESO dumped ZoneData'!$A$3:$D$9995,2,FALSE)</f>
        <v>1</v>
      </c>
      <c r="C2" s="5">
        <f>VLOOKUP(A2,'ESO dumped ZoneData'!$A$3:$D$9995,3,FALSE)</f>
        <v>2</v>
      </c>
      <c r="D2" s="3" t="str">
        <f>VLOOKUP(A2,'ESO dumped ZoneData'!$A$3:$D$9995,4,FALSE)</f>
        <v>Clean Test</v>
      </c>
      <c r="E2" s="3" t="str">
        <f t="array" ref="E2">IF(OR(EXACT(A2,'ESO Dungeon constants'!$D$3:$D$987)),"X","")</f>
        <v/>
      </c>
      <c r="F2" s="3" t="str">
        <f t="shared" ref="F2:F65" si="0">IF(EXACT(A2,C2),"X","")</f>
        <v>X</v>
      </c>
      <c r="G2" s="3" t="str">
        <f t="shared" ref="G2:G65" si="1">IF(A2&lt;&gt;C2,VLOOKUP(C2,$A$2:$D$9949,4,FALSE),"")</f>
        <v/>
      </c>
      <c r="H2" s="17">
        <f t="shared" ref="H2:H65" si="2">A2</f>
        <v>2</v>
      </c>
      <c r="I2" s="17">
        <f t="shared" ref="I2:I65" si="3">C2</f>
        <v>2</v>
      </c>
      <c r="J2">
        <v>0</v>
      </c>
      <c r="K2" s="3" t="str">
        <f>VLOOKUP(J2,'LibSets constants'!$A$4:$B$1000,2,FALSE)</f>
        <v>DLC_BASE_GAME</v>
      </c>
      <c r="L2" s="3" t="str">
        <f>VLOOKUP(J2,'LibSets constants'!$A$4:$C$1000,3,FALSE)</f>
        <v>Included in base game</v>
      </c>
    </row>
    <row r="3" spans="1:12" x14ac:dyDescent="0.25">
      <c r="A3" s="12">
        <v>3</v>
      </c>
      <c r="B3" s="5">
        <f>VLOOKUP(A3,'ESO dumped ZoneData'!$A$3:$D$9995,2,FALSE)</f>
        <v>2</v>
      </c>
      <c r="C3" s="5">
        <f>VLOOKUP(A3,'ESO dumped ZoneData'!$A$3:$D$9995,3,FALSE)</f>
        <v>3</v>
      </c>
      <c r="D3" s="3" t="str">
        <f>VLOOKUP(A3,'ESO dumped ZoneData'!$A$3:$D$9995,4,FALSE)</f>
        <v>Glenumbra</v>
      </c>
      <c r="E3" s="3" t="str">
        <f t="array" ref="E3">IF(OR(EXACT(A3,'ESO Dungeon constants'!$D$3:$D$987)),"X","")</f>
        <v/>
      </c>
      <c r="F3" s="3" t="str">
        <f t="shared" si="0"/>
        <v>X</v>
      </c>
      <c r="G3" s="3" t="str">
        <f t="shared" si="1"/>
        <v/>
      </c>
      <c r="H3" s="17">
        <f t="shared" si="2"/>
        <v>3</v>
      </c>
      <c r="I3" s="17">
        <f t="shared" si="3"/>
        <v>3</v>
      </c>
      <c r="J3">
        <v>0</v>
      </c>
      <c r="K3" s="3" t="str">
        <f>VLOOKUP(J3,'LibSets constants'!$A$4:$B$1000,2,FALSE)</f>
        <v>DLC_BASE_GAME</v>
      </c>
      <c r="L3" s="3" t="str">
        <f>VLOOKUP(J3,'LibSets constants'!$A$4:$C$1000,3,FALSE)</f>
        <v>Included in base game</v>
      </c>
    </row>
    <row r="4" spans="1:12" x14ac:dyDescent="0.25">
      <c r="A4" s="12">
        <v>11</v>
      </c>
      <c r="B4" s="5">
        <f>VLOOKUP(A4,'ESO dumped ZoneData'!$A$3:$D$9995,2,FALSE)</f>
        <v>3</v>
      </c>
      <c r="C4" s="5">
        <f>VLOOKUP(A4,'ESO dumped ZoneData'!$A$3:$D$9995,3,FALSE)</f>
        <v>347</v>
      </c>
      <c r="D4" s="3" t="str">
        <f>VLOOKUP(A4,'ESO dumped ZoneData'!$A$3:$D$9995,4,FALSE)</f>
        <v>Vaults of Madness</v>
      </c>
      <c r="E4" s="3" t="str">
        <f t="array" ref="E4">IF(OR(EXACT(A4,'ESO Dungeon constants'!$D$3:$D$987)),"X","")</f>
        <v>X</v>
      </c>
      <c r="F4" s="3" t="str">
        <f t="shared" si="0"/>
        <v/>
      </c>
      <c r="G4" s="3" t="str">
        <f t="shared" si="1"/>
        <v>Coldharbour</v>
      </c>
      <c r="H4" s="17">
        <f t="shared" si="2"/>
        <v>11</v>
      </c>
      <c r="I4" s="17">
        <f t="shared" si="3"/>
        <v>347</v>
      </c>
      <c r="J4">
        <v>0</v>
      </c>
      <c r="K4" s="3" t="str">
        <f>VLOOKUP(J4,'LibSets constants'!$A$4:$B$1000,2,FALSE)</f>
        <v>DLC_BASE_GAME</v>
      </c>
      <c r="L4" s="3" t="str">
        <f>VLOOKUP(J4,'LibSets constants'!$A$4:$C$1000,3,FALSE)</f>
        <v>Included in base game</v>
      </c>
    </row>
    <row r="5" spans="1:12" x14ac:dyDescent="0.25">
      <c r="A5" s="12">
        <v>19</v>
      </c>
      <c r="B5" s="5">
        <f>VLOOKUP(A5,'ESO dumped ZoneData'!$A$3:$D$9995,2,FALSE)</f>
        <v>4</v>
      </c>
      <c r="C5" s="5">
        <f>VLOOKUP(A5,'ESO dumped ZoneData'!$A$3:$D$9995,3,FALSE)</f>
        <v>19</v>
      </c>
      <c r="D5" s="3" t="str">
        <f>VLOOKUP(A5,'ESO dumped ZoneData'!$A$3:$D$9995,4,FALSE)</f>
        <v>Stormhaven</v>
      </c>
      <c r="E5" s="3" t="str">
        <f t="array" ref="E5">IF(OR(EXACT(A5,'ESO Dungeon constants'!$D$3:$D$987)),"X","")</f>
        <v/>
      </c>
      <c r="F5" s="3" t="str">
        <f t="shared" si="0"/>
        <v>X</v>
      </c>
      <c r="G5" s="3" t="str">
        <f t="shared" si="1"/>
        <v/>
      </c>
      <c r="H5" s="17">
        <f t="shared" si="2"/>
        <v>19</v>
      </c>
      <c r="I5" s="17">
        <f t="shared" si="3"/>
        <v>19</v>
      </c>
      <c r="J5">
        <v>0</v>
      </c>
      <c r="K5" s="3" t="str">
        <f>VLOOKUP(J5,'LibSets constants'!$A$4:$B$1000,2,FALSE)</f>
        <v>DLC_BASE_GAME</v>
      </c>
      <c r="L5" s="3" t="str">
        <f>VLOOKUP(J5,'LibSets constants'!$A$4:$C$1000,3,FALSE)</f>
        <v>Included in base game</v>
      </c>
    </row>
    <row r="6" spans="1:12" x14ac:dyDescent="0.25">
      <c r="A6" s="12">
        <v>20</v>
      </c>
      <c r="B6" s="5">
        <f>VLOOKUP(A6,'ESO dumped ZoneData'!$A$3:$D$9995,2,FALSE)</f>
        <v>5</v>
      </c>
      <c r="C6" s="5">
        <f>VLOOKUP(A6,'ESO dumped ZoneData'!$A$3:$D$9995,3,FALSE)</f>
        <v>20</v>
      </c>
      <c r="D6" s="3" t="str">
        <f>VLOOKUP(A6,'ESO dumped ZoneData'!$A$3:$D$9995,4,FALSE)</f>
        <v>Rivenspire</v>
      </c>
      <c r="E6" s="3" t="str">
        <f t="array" ref="E6">IF(OR(EXACT(A6,'ESO Dungeon constants'!$D$3:$D$987)),"X","")</f>
        <v/>
      </c>
      <c r="F6" s="3" t="str">
        <f t="shared" si="0"/>
        <v>X</v>
      </c>
      <c r="G6" s="3" t="str">
        <f t="shared" si="1"/>
        <v/>
      </c>
      <c r="H6" s="17">
        <f t="shared" si="2"/>
        <v>20</v>
      </c>
      <c r="I6" s="17">
        <f t="shared" si="3"/>
        <v>20</v>
      </c>
      <c r="J6">
        <v>0</v>
      </c>
      <c r="K6" s="3" t="str">
        <f>VLOOKUP(J6,'LibSets constants'!$A$4:$B$1000,2,FALSE)</f>
        <v>DLC_BASE_GAME</v>
      </c>
      <c r="L6" s="3" t="str">
        <f>VLOOKUP(J6,'LibSets constants'!$A$4:$C$1000,3,FALSE)</f>
        <v>Included in base game</v>
      </c>
    </row>
    <row r="7" spans="1:12" x14ac:dyDescent="0.25">
      <c r="A7" s="12">
        <v>22</v>
      </c>
      <c r="B7" s="5">
        <f>VLOOKUP(A7,'ESO dumped ZoneData'!$A$3:$D$9995,2,FALSE)</f>
        <v>6</v>
      </c>
      <c r="C7" s="5">
        <f>VLOOKUP(A7,'ESO dumped ZoneData'!$A$3:$D$9995,3,FALSE)</f>
        <v>104</v>
      </c>
      <c r="D7" s="3" t="str">
        <f>VLOOKUP(A7,'ESO dumped ZoneData'!$A$3:$D$9995,4,FALSE)</f>
        <v>Volenfell</v>
      </c>
      <c r="E7" s="3" t="str">
        <f t="array" ref="E7">IF(OR(EXACT(A7,'ESO Dungeon constants'!$D$3:$D$987)),"X","")</f>
        <v>X</v>
      </c>
      <c r="F7" s="3" t="str">
        <f t="shared" si="0"/>
        <v/>
      </c>
      <c r="G7" s="3" t="str">
        <f t="shared" si="1"/>
        <v>Alik'r Desert</v>
      </c>
      <c r="H7" s="17">
        <f t="shared" si="2"/>
        <v>22</v>
      </c>
      <c r="I7" s="17">
        <f t="shared" si="3"/>
        <v>104</v>
      </c>
      <c r="J7">
        <v>0</v>
      </c>
      <c r="K7" s="3" t="str">
        <f>VLOOKUP(J7,'LibSets constants'!$A$4:$B$1000,2,FALSE)</f>
        <v>DLC_BASE_GAME</v>
      </c>
      <c r="L7" s="3" t="str">
        <f>VLOOKUP(J7,'LibSets constants'!$A$4:$C$1000,3,FALSE)</f>
        <v>Included in base game</v>
      </c>
    </row>
    <row r="8" spans="1:12" x14ac:dyDescent="0.25">
      <c r="A8" s="12">
        <v>31</v>
      </c>
      <c r="B8" s="5">
        <f>VLOOKUP(A8,'ESO dumped ZoneData'!$A$3:$D$9995,2,FALSE)</f>
        <v>7</v>
      </c>
      <c r="C8" s="5">
        <f>VLOOKUP(A8,'ESO dumped ZoneData'!$A$3:$D$9995,3,FALSE)</f>
        <v>382</v>
      </c>
      <c r="D8" s="3" t="str">
        <f>VLOOKUP(A8,'ESO dumped ZoneData'!$A$3:$D$9995,4,FALSE)</f>
        <v>Selene's Web</v>
      </c>
      <c r="E8" s="3" t="str">
        <f t="array" ref="E8">IF(OR(EXACT(A8,'ESO Dungeon constants'!$D$3:$D$987)),"X","")</f>
        <v>X</v>
      </c>
      <c r="F8" s="3" t="str">
        <f t="shared" si="0"/>
        <v/>
      </c>
      <c r="G8" s="3" t="str">
        <f t="shared" si="1"/>
        <v>Reaper's March</v>
      </c>
      <c r="H8" s="17">
        <f t="shared" si="2"/>
        <v>31</v>
      </c>
      <c r="I8" s="17">
        <f t="shared" si="3"/>
        <v>382</v>
      </c>
      <c r="J8">
        <v>0</v>
      </c>
      <c r="K8" s="3" t="str">
        <f>VLOOKUP(J8,'LibSets constants'!$A$4:$B$1000,2,FALSE)</f>
        <v>DLC_BASE_GAME</v>
      </c>
      <c r="L8" s="3" t="str">
        <f>VLOOKUP(J8,'LibSets constants'!$A$4:$C$1000,3,FALSE)</f>
        <v>Included in base game</v>
      </c>
    </row>
    <row r="9" spans="1:12" x14ac:dyDescent="0.25">
      <c r="A9" s="12">
        <v>38</v>
      </c>
      <c r="B9" s="5">
        <f>VLOOKUP(A9,'ESO dumped ZoneData'!$A$3:$D$9995,2,FALSE)</f>
        <v>8</v>
      </c>
      <c r="C9" s="5">
        <f>VLOOKUP(A9,'ESO dumped ZoneData'!$A$3:$D$9995,3,FALSE)</f>
        <v>92</v>
      </c>
      <c r="D9" s="3" t="str">
        <f>VLOOKUP(A9,'ESO dumped ZoneData'!$A$3:$D$9995,4,FALSE)</f>
        <v>Blackheart Haven</v>
      </c>
      <c r="E9" s="3" t="str">
        <f t="array" ref="E9">IF(OR(EXACT(A9,'ESO Dungeon constants'!$D$3:$D$987)),"X","")</f>
        <v>X</v>
      </c>
      <c r="F9" s="3" t="str">
        <f t="shared" si="0"/>
        <v/>
      </c>
      <c r="G9" s="3" t="str">
        <f t="shared" si="1"/>
        <v>Bangkorai</v>
      </c>
      <c r="H9" s="17">
        <f t="shared" si="2"/>
        <v>38</v>
      </c>
      <c r="I9" s="17">
        <f t="shared" si="3"/>
        <v>92</v>
      </c>
      <c r="J9">
        <v>0</v>
      </c>
      <c r="K9" s="3" t="str">
        <f>VLOOKUP(J9,'LibSets constants'!$A$4:$B$1000,2,FALSE)</f>
        <v>DLC_BASE_GAME</v>
      </c>
      <c r="L9" s="3" t="str">
        <f>VLOOKUP(J9,'LibSets constants'!$A$4:$C$1000,3,FALSE)</f>
        <v>Included in base game</v>
      </c>
    </row>
    <row r="10" spans="1:12" x14ac:dyDescent="0.25">
      <c r="A10" s="12">
        <v>41</v>
      </c>
      <c r="B10" s="5">
        <f>VLOOKUP(A10,'ESO dumped ZoneData'!$A$3:$D$9995,2,FALSE)</f>
        <v>9</v>
      </c>
      <c r="C10" s="5">
        <f>VLOOKUP(A10,'ESO dumped ZoneData'!$A$3:$D$9995,3,FALSE)</f>
        <v>41</v>
      </c>
      <c r="D10" s="3" t="str">
        <f>VLOOKUP(A10,'ESO dumped ZoneData'!$A$3:$D$9995,4,FALSE)</f>
        <v>Stonefalls</v>
      </c>
      <c r="E10" s="3" t="str">
        <f t="array" ref="E10">IF(OR(EXACT(A10,'ESO Dungeon constants'!$D$3:$D$987)),"X","")</f>
        <v/>
      </c>
      <c r="F10" s="3" t="str">
        <f t="shared" si="0"/>
        <v>X</v>
      </c>
      <c r="G10" s="3" t="str">
        <f t="shared" si="1"/>
        <v/>
      </c>
      <c r="H10" s="17">
        <f t="shared" si="2"/>
        <v>41</v>
      </c>
      <c r="I10" s="17">
        <f t="shared" si="3"/>
        <v>41</v>
      </c>
      <c r="J10">
        <v>0</v>
      </c>
      <c r="K10" s="3" t="str">
        <f>VLOOKUP(J10,'LibSets constants'!$A$4:$B$1000,2,FALSE)</f>
        <v>DLC_BASE_GAME</v>
      </c>
      <c r="L10" s="3" t="str">
        <f>VLOOKUP(J10,'LibSets constants'!$A$4:$C$1000,3,FALSE)</f>
        <v>Included in base game</v>
      </c>
    </row>
    <row r="11" spans="1:12" x14ac:dyDescent="0.25">
      <c r="A11" s="12">
        <v>57</v>
      </c>
      <c r="B11" s="5">
        <f>VLOOKUP(A11,'ESO dumped ZoneData'!$A$3:$D$9995,2,FALSE)</f>
        <v>10</v>
      </c>
      <c r="C11" s="5">
        <f>VLOOKUP(A11,'ESO dumped ZoneData'!$A$3:$D$9995,3,FALSE)</f>
        <v>57</v>
      </c>
      <c r="D11" s="3" t="str">
        <f>VLOOKUP(A11,'ESO dumped ZoneData'!$A$3:$D$9995,4,FALSE)</f>
        <v>Deshaan</v>
      </c>
      <c r="E11" s="3" t="str">
        <f t="array" ref="E11">IF(OR(EXACT(A11,'ESO Dungeon constants'!$D$3:$D$987)),"X","")</f>
        <v/>
      </c>
      <c r="F11" s="3" t="str">
        <f t="shared" si="0"/>
        <v>X</v>
      </c>
      <c r="G11" s="3" t="str">
        <f t="shared" si="1"/>
        <v/>
      </c>
      <c r="H11" s="17">
        <f t="shared" si="2"/>
        <v>57</v>
      </c>
      <c r="I11" s="17">
        <f t="shared" si="3"/>
        <v>57</v>
      </c>
      <c r="J11">
        <v>0</v>
      </c>
      <c r="K11" s="3" t="str">
        <f>VLOOKUP(J11,'LibSets constants'!$A$4:$B$1000,2,FALSE)</f>
        <v>DLC_BASE_GAME</v>
      </c>
      <c r="L11" s="3" t="str">
        <f>VLOOKUP(J11,'LibSets constants'!$A$4:$C$1000,3,FALSE)</f>
        <v>Included in base game</v>
      </c>
    </row>
    <row r="12" spans="1:12" x14ac:dyDescent="0.25">
      <c r="A12" s="12">
        <v>58</v>
      </c>
      <c r="B12" s="5">
        <f>VLOOKUP(A12,'ESO dumped ZoneData'!$A$3:$D$9995,2,FALSE)</f>
        <v>11</v>
      </c>
      <c r="C12" s="5">
        <f>VLOOKUP(A12,'ESO dumped ZoneData'!$A$3:$D$9995,3,FALSE)</f>
        <v>58</v>
      </c>
      <c r="D12" s="3" t="str">
        <f>VLOOKUP(A12,'ESO dumped ZoneData'!$A$3:$D$9995,4,FALSE)</f>
        <v>Malabal Tor</v>
      </c>
      <c r="E12" s="3" t="str">
        <f t="array" ref="E12">IF(OR(EXACT(A12,'ESO Dungeon constants'!$D$3:$D$987)),"X","")</f>
        <v/>
      </c>
      <c r="F12" s="3" t="str">
        <f t="shared" si="0"/>
        <v>X</v>
      </c>
      <c r="G12" s="3" t="str">
        <f t="shared" si="1"/>
        <v/>
      </c>
      <c r="H12" s="17">
        <f t="shared" si="2"/>
        <v>58</v>
      </c>
      <c r="I12" s="17">
        <f t="shared" si="3"/>
        <v>58</v>
      </c>
      <c r="J12">
        <v>0</v>
      </c>
      <c r="K12" s="3" t="str">
        <f>VLOOKUP(J12,'LibSets constants'!$A$4:$B$1000,2,FALSE)</f>
        <v>DLC_BASE_GAME</v>
      </c>
      <c r="L12" s="3" t="str">
        <f>VLOOKUP(J12,'LibSets constants'!$A$4:$C$1000,3,FALSE)</f>
        <v>Included in base game</v>
      </c>
    </row>
    <row r="13" spans="1:12" x14ac:dyDescent="0.25">
      <c r="A13" s="12">
        <v>63</v>
      </c>
      <c r="B13" s="5">
        <f>VLOOKUP(A13,'ESO dumped ZoneData'!$A$3:$D$9995,2,FALSE)</f>
        <v>12</v>
      </c>
      <c r="C13" s="5">
        <f>VLOOKUP(A13,'ESO dumped ZoneData'!$A$3:$D$9995,3,FALSE)</f>
        <v>57</v>
      </c>
      <c r="D13" s="3" t="str">
        <f>VLOOKUP(A13,'ESO dumped ZoneData'!$A$3:$D$9995,4,FALSE)</f>
        <v>Darkshade Caverns I</v>
      </c>
      <c r="E13" s="3" t="str">
        <f t="array" ref="E13">IF(OR(EXACT(A13,'ESO Dungeon constants'!$D$3:$D$987)),"X","")</f>
        <v>X</v>
      </c>
      <c r="F13" s="3" t="str">
        <f t="shared" si="0"/>
        <v/>
      </c>
      <c r="G13" s="3" t="str">
        <f t="shared" si="1"/>
        <v>Deshaan</v>
      </c>
      <c r="H13" s="17">
        <f t="shared" si="2"/>
        <v>63</v>
      </c>
      <c r="I13" s="17">
        <f t="shared" si="3"/>
        <v>57</v>
      </c>
      <c r="J13">
        <v>0</v>
      </c>
      <c r="K13" s="3" t="str">
        <f>VLOOKUP(J13,'LibSets constants'!$A$4:$B$1000,2,FALSE)</f>
        <v>DLC_BASE_GAME</v>
      </c>
      <c r="L13" s="3" t="str">
        <f>VLOOKUP(J13,'LibSets constants'!$A$4:$C$1000,3,FALSE)</f>
        <v>Included in base game</v>
      </c>
    </row>
    <row r="14" spans="1:12" x14ac:dyDescent="0.25">
      <c r="A14" s="12">
        <v>64</v>
      </c>
      <c r="B14" s="5">
        <f>VLOOKUP(A14,'ESO dumped ZoneData'!$A$3:$D$9995,2,FALSE)</f>
        <v>13</v>
      </c>
      <c r="C14" s="5">
        <f>VLOOKUP(A14,'ESO dumped ZoneData'!$A$3:$D$9995,3,FALSE)</f>
        <v>103</v>
      </c>
      <c r="D14" s="3" t="str">
        <f>VLOOKUP(A14,'ESO dumped ZoneData'!$A$3:$D$9995,4,FALSE)</f>
        <v>Blessed Crucible</v>
      </c>
      <c r="E14" s="3" t="str">
        <f t="array" ref="E14">IF(OR(EXACT(A14,'ESO Dungeon constants'!$D$3:$D$987)),"X","")</f>
        <v>X</v>
      </c>
      <c r="F14" s="3" t="str">
        <f t="shared" si="0"/>
        <v/>
      </c>
      <c r="G14" s="3" t="str">
        <f t="shared" si="1"/>
        <v>The Rift</v>
      </c>
      <c r="H14" s="17">
        <f t="shared" si="2"/>
        <v>64</v>
      </c>
      <c r="I14" s="17">
        <f t="shared" si="3"/>
        <v>103</v>
      </c>
      <c r="J14">
        <v>0</v>
      </c>
      <c r="K14" s="3" t="str">
        <f>VLOOKUP(J14,'LibSets constants'!$A$4:$B$1000,2,FALSE)</f>
        <v>DLC_BASE_GAME</v>
      </c>
      <c r="L14" s="3" t="str">
        <f>VLOOKUP(J14,'LibSets constants'!$A$4:$C$1000,3,FALSE)</f>
        <v>Included in base game</v>
      </c>
    </row>
    <row r="15" spans="1:12" x14ac:dyDescent="0.25">
      <c r="A15" s="12">
        <v>92</v>
      </c>
      <c r="B15" s="5">
        <f>VLOOKUP(A15,'ESO dumped ZoneData'!$A$3:$D$9995,2,FALSE)</f>
        <v>14</v>
      </c>
      <c r="C15" s="5">
        <f>VLOOKUP(A15,'ESO dumped ZoneData'!$A$3:$D$9995,3,FALSE)</f>
        <v>92</v>
      </c>
      <c r="D15" s="3" t="str">
        <f>VLOOKUP(A15,'ESO dumped ZoneData'!$A$3:$D$9995,4,FALSE)</f>
        <v>Bangkorai</v>
      </c>
      <c r="E15" s="3" t="str">
        <f t="array" ref="E15">IF(OR(EXACT(A15,'ESO Dungeon constants'!$D$3:$D$987)),"X","")</f>
        <v/>
      </c>
      <c r="F15" s="3" t="str">
        <f t="shared" si="0"/>
        <v>X</v>
      </c>
      <c r="G15" s="3" t="str">
        <f t="shared" si="1"/>
        <v/>
      </c>
      <c r="H15" s="17">
        <f t="shared" si="2"/>
        <v>92</v>
      </c>
      <c r="I15" s="17">
        <f t="shared" si="3"/>
        <v>92</v>
      </c>
      <c r="J15">
        <v>0</v>
      </c>
      <c r="K15" s="3" t="str">
        <f>VLOOKUP(J15,'LibSets constants'!$A$4:$B$1000,2,FALSE)</f>
        <v>DLC_BASE_GAME</v>
      </c>
      <c r="L15" s="3" t="str">
        <f>VLOOKUP(J15,'LibSets constants'!$A$4:$C$1000,3,FALSE)</f>
        <v>Included in base game</v>
      </c>
    </row>
    <row r="16" spans="1:12" x14ac:dyDescent="0.25">
      <c r="A16" s="12">
        <v>101</v>
      </c>
      <c r="B16" s="5">
        <f>VLOOKUP(A16,'ESO dumped ZoneData'!$A$3:$D$9995,2,FALSE)</f>
        <v>15</v>
      </c>
      <c r="C16" s="5">
        <f>VLOOKUP(A16,'ESO dumped ZoneData'!$A$3:$D$9995,3,FALSE)</f>
        <v>101</v>
      </c>
      <c r="D16" s="3" t="str">
        <f>VLOOKUP(A16,'ESO dumped ZoneData'!$A$3:$D$9995,4,FALSE)</f>
        <v>Eastmarch</v>
      </c>
      <c r="E16" s="3" t="str">
        <f t="array" ref="E16">IF(OR(EXACT(A16,'ESO Dungeon constants'!$D$3:$D$987)),"X","")</f>
        <v/>
      </c>
      <c r="F16" s="3" t="str">
        <f t="shared" si="0"/>
        <v>X</v>
      </c>
      <c r="G16" s="3" t="str">
        <f t="shared" si="1"/>
        <v/>
      </c>
      <c r="H16" s="17">
        <f t="shared" si="2"/>
        <v>101</v>
      </c>
      <c r="I16" s="17">
        <f t="shared" si="3"/>
        <v>101</v>
      </c>
      <c r="J16">
        <v>0</v>
      </c>
      <c r="K16" s="3" t="str">
        <f>VLOOKUP(J16,'LibSets constants'!$A$4:$B$1000,2,FALSE)</f>
        <v>DLC_BASE_GAME</v>
      </c>
      <c r="L16" s="3" t="str">
        <f>VLOOKUP(J16,'LibSets constants'!$A$4:$C$1000,3,FALSE)</f>
        <v>Included in base game</v>
      </c>
    </row>
    <row r="17" spans="1:12" x14ac:dyDescent="0.25">
      <c r="A17" s="12">
        <v>103</v>
      </c>
      <c r="B17" s="5">
        <f>VLOOKUP(A17,'ESO dumped ZoneData'!$A$3:$D$9995,2,FALSE)</f>
        <v>16</v>
      </c>
      <c r="C17" s="5">
        <f>VLOOKUP(A17,'ESO dumped ZoneData'!$A$3:$D$9995,3,FALSE)</f>
        <v>103</v>
      </c>
      <c r="D17" s="3" t="str">
        <f>VLOOKUP(A17,'ESO dumped ZoneData'!$A$3:$D$9995,4,FALSE)</f>
        <v>The Rift</v>
      </c>
      <c r="E17" s="3" t="str">
        <f t="array" ref="E17">IF(OR(EXACT(A17,'ESO Dungeon constants'!$D$3:$D$987)),"X","")</f>
        <v/>
      </c>
      <c r="F17" s="3" t="str">
        <f t="shared" si="0"/>
        <v>X</v>
      </c>
      <c r="G17" s="3" t="str">
        <f t="shared" si="1"/>
        <v/>
      </c>
      <c r="H17" s="17">
        <f t="shared" si="2"/>
        <v>103</v>
      </c>
      <c r="I17" s="17">
        <f t="shared" si="3"/>
        <v>103</v>
      </c>
      <c r="J17">
        <v>0</v>
      </c>
      <c r="K17" s="3" t="str">
        <f>VLOOKUP(J17,'LibSets constants'!$A$4:$B$1000,2,FALSE)</f>
        <v>DLC_BASE_GAME</v>
      </c>
      <c r="L17" s="3" t="str">
        <f>VLOOKUP(J17,'LibSets constants'!$A$4:$C$1000,3,FALSE)</f>
        <v>Included in base game</v>
      </c>
    </row>
    <row r="18" spans="1:12" x14ac:dyDescent="0.25">
      <c r="A18" s="12">
        <v>104</v>
      </c>
      <c r="B18" s="5">
        <f>VLOOKUP(A18,'ESO dumped ZoneData'!$A$3:$D$9995,2,FALSE)</f>
        <v>17</v>
      </c>
      <c r="C18" s="5">
        <f>VLOOKUP(A18,'ESO dumped ZoneData'!$A$3:$D$9995,3,FALSE)</f>
        <v>104</v>
      </c>
      <c r="D18" s="3" t="str">
        <f>VLOOKUP(A18,'ESO dumped ZoneData'!$A$3:$D$9995,4,FALSE)</f>
        <v>Alik'r Desert</v>
      </c>
      <c r="E18" s="3" t="str">
        <f t="array" ref="E18">IF(OR(EXACT(A18,'ESO Dungeon constants'!$D$3:$D$987)),"X","")</f>
        <v/>
      </c>
      <c r="F18" s="3" t="str">
        <f t="shared" si="0"/>
        <v>X</v>
      </c>
      <c r="G18" s="3" t="str">
        <f t="shared" si="1"/>
        <v/>
      </c>
      <c r="H18" s="17">
        <f t="shared" si="2"/>
        <v>104</v>
      </c>
      <c r="I18" s="17">
        <f t="shared" si="3"/>
        <v>104</v>
      </c>
      <c r="J18">
        <v>0</v>
      </c>
      <c r="K18" s="3" t="str">
        <f>VLOOKUP(J18,'LibSets constants'!$A$4:$B$1000,2,FALSE)</f>
        <v>DLC_BASE_GAME</v>
      </c>
      <c r="L18" s="3" t="str">
        <f>VLOOKUP(J18,'LibSets constants'!$A$4:$C$1000,3,FALSE)</f>
        <v>Included in base game</v>
      </c>
    </row>
    <row r="19" spans="1:12" x14ac:dyDescent="0.25">
      <c r="A19" s="12">
        <v>108</v>
      </c>
      <c r="B19" s="5">
        <f>VLOOKUP(A19,'ESO dumped ZoneData'!$A$3:$D$9995,2,FALSE)</f>
        <v>18</v>
      </c>
      <c r="C19" s="5">
        <f>VLOOKUP(A19,'ESO dumped ZoneData'!$A$3:$D$9995,3,FALSE)</f>
        <v>108</v>
      </c>
      <c r="D19" s="3" t="str">
        <f>VLOOKUP(A19,'ESO dumped ZoneData'!$A$3:$D$9995,4,FALSE)</f>
        <v>Greenshade</v>
      </c>
      <c r="E19" s="3" t="str">
        <f t="array" ref="E19">IF(OR(EXACT(A19,'ESO Dungeon constants'!$D$3:$D$987)),"X","")</f>
        <v/>
      </c>
      <c r="F19" s="3" t="str">
        <f t="shared" si="0"/>
        <v>X</v>
      </c>
      <c r="G19" s="3" t="str">
        <f t="shared" si="1"/>
        <v/>
      </c>
      <c r="H19" s="17">
        <f t="shared" si="2"/>
        <v>108</v>
      </c>
      <c r="I19" s="17">
        <f t="shared" si="3"/>
        <v>108</v>
      </c>
      <c r="J19">
        <v>0</v>
      </c>
      <c r="K19" s="3" t="str">
        <f>VLOOKUP(J19,'LibSets constants'!$A$4:$B$1000,2,FALSE)</f>
        <v>DLC_BASE_GAME</v>
      </c>
      <c r="L19" s="3" t="str">
        <f>VLOOKUP(J19,'LibSets constants'!$A$4:$C$1000,3,FALSE)</f>
        <v>Included in base game</v>
      </c>
    </row>
    <row r="20" spans="1:12" x14ac:dyDescent="0.25">
      <c r="A20" s="12">
        <v>117</v>
      </c>
      <c r="B20" s="5">
        <f>VLOOKUP(A20,'ESO dumped ZoneData'!$A$3:$D$9995,2,FALSE)</f>
        <v>19</v>
      </c>
      <c r="C20" s="5">
        <f>VLOOKUP(A20,'ESO dumped ZoneData'!$A$3:$D$9995,3,FALSE)</f>
        <v>117</v>
      </c>
      <c r="D20" s="3" t="str">
        <f>VLOOKUP(A20,'ESO dumped ZoneData'!$A$3:$D$9995,4,FALSE)</f>
        <v>Shadowfen</v>
      </c>
      <c r="E20" s="3" t="str">
        <f t="array" ref="E20">IF(OR(EXACT(A20,'ESO Dungeon constants'!$D$3:$D$987)),"X","")</f>
        <v/>
      </c>
      <c r="F20" s="3" t="str">
        <f t="shared" si="0"/>
        <v>X</v>
      </c>
      <c r="G20" s="3" t="str">
        <f t="shared" si="1"/>
        <v/>
      </c>
      <c r="H20" s="17">
        <f t="shared" si="2"/>
        <v>117</v>
      </c>
      <c r="I20" s="17">
        <f t="shared" si="3"/>
        <v>117</v>
      </c>
      <c r="J20">
        <v>0</v>
      </c>
      <c r="K20" s="3" t="str">
        <f>VLOOKUP(J20,'LibSets constants'!$A$4:$B$1000,2,FALSE)</f>
        <v>DLC_BASE_GAME</v>
      </c>
      <c r="L20" s="3" t="str">
        <f>VLOOKUP(J20,'LibSets constants'!$A$4:$C$1000,3,FALSE)</f>
        <v>Included in base game</v>
      </c>
    </row>
    <row r="21" spans="1:12" x14ac:dyDescent="0.25">
      <c r="A21" s="12">
        <v>124</v>
      </c>
      <c r="B21" s="5">
        <f>VLOOKUP(A21,'ESO dumped ZoneData'!$A$3:$D$9995,2,FALSE)</f>
        <v>20</v>
      </c>
      <c r="C21" s="5">
        <f>VLOOKUP(A21,'ESO dumped ZoneData'!$A$3:$D$9995,3,FALSE)</f>
        <v>383</v>
      </c>
      <c r="D21" s="3" t="str">
        <f>VLOOKUP(A21,'ESO dumped ZoneData'!$A$3:$D$9995,4,FALSE)</f>
        <v>Root Sunder Ruins</v>
      </c>
      <c r="E21" s="3" t="str">
        <f t="array" ref="E21">IF(OR(EXACT(A21,'ESO Dungeon constants'!$D$3:$D$987)),"X","")</f>
        <v/>
      </c>
      <c r="F21" s="3" t="str">
        <f t="shared" si="0"/>
        <v/>
      </c>
      <c r="G21" s="3" t="str">
        <f t="shared" si="1"/>
        <v>Grahtwood</v>
      </c>
      <c r="H21" s="17">
        <f t="shared" si="2"/>
        <v>124</v>
      </c>
      <c r="I21" s="17">
        <f t="shared" si="3"/>
        <v>383</v>
      </c>
      <c r="J21">
        <v>0</v>
      </c>
      <c r="K21" s="3" t="str">
        <f>VLOOKUP(J21,'LibSets constants'!$A$4:$B$1000,2,FALSE)</f>
        <v>DLC_BASE_GAME</v>
      </c>
      <c r="L21" s="3" t="str">
        <f>VLOOKUP(J21,'LibSets constants'!$A$4:$C$1000,3,FALSE)</f>
        <v>Included in base game</v>
      </c>
    </row>
    <row r="22" spans="1:12" x14ac:dyDescent="0.25">
      <c r="A22" s="12">
        <v>126</v>
      </c>
      <c r="B22" s="5">
        <f>VLOOKUP(A22,'ESO dumped ZoneData'!$A$3:$D$9995,2,FALSE)</f>
        <v>21</v>
      </c>
      <c r="C22" s="5">
        <f>VLOOKUP(A22,'ESO dumped ZoneData'!$A$3:$D$9995,3,FALSE)</f>
        <v>383</v>
      </c>
      <c r="D22" s="3" t="str">
        <f>VLOOKUP(A22,'ESO dumped ZoneData'!$A$3:$D$9995,4,FALSE)</f>
        <v>Elden Hollow I</v>
      </c>
      <c r="E22" s="3" t="str">
        <f t="array" ref="E22">IF(OR(EXACT(A22,'ESO Dungeon constants'!$D$3:$D$987)),"X","")</f>
        <v>X</v>
      </c>
      <c r="F22" s="3" t="str">
        <f t="shared" si="0"/>
        <v/>
      </c>
      <c r="G22" s="3" t="str">
        <f t="shared" si="1"/>
        <v>Grahtwood</v>
      </c>
      <c r="H22" s="17">
        <f t="shared" si="2"/>
        <v>126</v>
      </c>
      <c r="I22" s="17">
        <f t="shared" si="3"/>
        <v>383</v>
      </c>
      <c r="J22">
        <v>0</v>
      </c>
      <c r="K22" s="3" t="str">
        <f>VLOOKUP(J22,'LibSets constants'!$A$4:$B$1000,2,FALSE)</f>
        <v>DLC_BASE_GAME</v>
      </c>
      <c r="L22" s="3" t="str">
        <f>VLOOKUP(J22,'LibSets constants'!$A$4:$C$1000,3,FALSE)</f>
        <v>Included in base game</v>
      </c>
    </row>
    <row r="23" spans="1:12" x14ac:dyDescent="0.25">
      <c r="A23" s="12">
        <v>130</v>
      </c>
      <c r="B23" s="5">
        <f>VLOOKUP(A23,'ESO dumped ZoneData'!$A$3:$D$9995,2,FALSE)</f>
        <v>22</v>
      </c>
      <c r="C23" s="5">
        <f>VLOOKUP(A23,'ESO dumped ZoneData'!$A$3:$D$9995,3,FALSE)</f>
        <v>20</v>
      </c>
      <c r="D23" s="3" t="str">
        <f>VLOOKUP(A23,'ESO dumped ZoneData'!$A$3:$D$9995,4,FALSE)</f>
        <v>Crypt of Hearts I</v>
      </c>
      <c r="E23" s="3" t="str">
        <f t="array" ref="E23">IF(OR(EXACT(A23,'ESO Dungeon constants'!$D$3:$D$987)),"X","")</f>
        <v>X</v>
      </c>
      <c r="F23" s="3" t="str">
        <f t="shared" si="0"/>
        <v/>
      </c>
      <c r="G23" s="3" t="str">
        <f t="shared" si="1"/>
        <v>Rivenspire</v>
      </c>
      <c r="H23" s="17">
        <f t="shared" si="2"/>
        <v>130</v>
      </c>
      <c r="I23" s="17">
        <f t="shared" si="3"/>
        <v>20</v>
      </c>
      <c r="J23">
        <v>0</v>
      </c>
      <c r="K23" s="3" t="str">
        <f>VLOOKUP(J23,'LibSets constants'!$A$4:$B$1000,2,FALSE)</f>
        <v>DLC_BASE_GAME</v>
      </c>
      <c r="L23" s="3" t="str">
        <f>VLOOKUP(J23,'LibSets constants'!$A$4:$C$1000,3,FALSE)</f>
        <v>Included in base game</v>
      </c>
    </row>
    <row r="24" spans="1:12" x14ac:dyDescent="0.25">
      <c r="A24" s="12">
        <v>131</v>
      </c>
      <c r="B24" s="5">
        <f>VLOOKUP(A24,'ESO dumped ZoneData'!$A$3:$D$9995,2,FALSE)</f>
        <v>23</v>
      </c>
      <c r="C24" s="5">
        <f>VLOOKUP(A24,'ESO dumped ZoneData'!$A$3:$D$9995,3,FALSE)</f>
        <v>58</v>
      </c>
      <c r="D24" s="3" t="str">
        <f>VLOOKUP(A24,'ESO dumped ZoneData'!$A$3:$D$9995,4,FALSE)</f>
        <v>Tempest Island</v>
      </c>
      <c r="E24" s="3" t="str">
        <f t="array" ref="E24">IF(OR(EXACT(A24,'ESO Dungeon constants'!$D$3:$D$987)),"X","")</f>
        <v>X</v>
      </c>
      <c r="F24" s="3" t="str">
        <f t="shared" si="0"/>
        <v/>
      </c>
      <c r="G24" s="3" t="str">
        <f t="shared" si="1"/>
        <v>Malabal Tor</v>
      </c>
      <c r="H24" s="17">
        <f t="shared" si="2"/>
        <v>131</v>
      </c>
      <c r="I24" s="17">
        <f t="shared" si="3"/>
        <v>58</v>
      </c>
      <c r="J24">
        <v>0</v>
      </c>
      <c r="K24" s="3" t="str">
        <f>VLOOKUP(J24,'LibSets constants'!$A$4:$B$1000,2,FALSE)</f>
        <v>DLC_BASE_GAME</v>
      </c>
      <c r="L24" s="3" t="str">
        <f>VLOOKUP(J24,'LibSets constants'!$A$4:$C$1000,3,FALSE)</f>
        <v>Included in base game</v>
      </c>
    </row>
    <row r="25" spans="1:12" x14ac:dyDescent="0.25">
      <c r="A25" s="12">
        <v>134</v>
      </c>
      <c r="B25" s="5">
        <f>VLOOKUP(A25,'ESO dumped ZoneData'!$A$3:$D$9995,2,FALSE)</f>
        <v>24</v>
      </c>
      <c r="C25" s="5">
        <f>VLOOKUP(A25,'ESO dumped ZoneData'!$A$3:$D$9995,3,FALSE)</f>
        <v>117</v>
      </c>
      <c r="D25" s="3" t="str">
        <f>VLOOKUP(A25,'ESO dumped ZoneData'!$A$3:$D$9995,4,FALSE)</f>
        <v>Sanguine's Demesne</v>
      </c>
      <c r="E25" s="3" t="str">
        <f t="array" ref="E25">IF(OR(EXACT(A25,'ESO Dungeon constants'!$D$3:$D$987)),"X","")</f>
        <v/>
      </c>
      <c r="F25" s="3" t="str">
        <f t="shared" si="0"/>
        <v/>
      </c>
      <c r="G25" s="3" t="str">
        <f t="shared" si="1"/>
        <v>Shadowfen</v>
      </c>
      <c r="H25" s="17">
        <f t="shared" si="2"/>
        <v>134</v>
      </c>
      <c r="I25" s="17">
        <f t="shared" si="3"/>
        <v>117</v>
      </c>
      <c r="J25">
        <v>0</v>
      </c>
      <c r="K25" s="3" t="str">
        <f>VLOOKUP(J25,'LibSets constants'!$A$4:$B$1000,2,FALSE)</f>
        <v>DLC_BASE_GAME</v>
      </c>
      <c r="L25" s="3" t="str">
        <f>VLOOKUP(J25,'LibSets constants'!$A$4:$C$1000,3,FALSE)</f>
        <v>Included in base game</v>
      </c>
    </row>
    <row r="26" spans="1:12" x14ac:dyDescent="0.25">
      <c r="A26" s="12">
        <v>137</v>
      </c>
      <c r="B26" s="5">
        <f>VLOOKUP(A26,'ESO dumped ZoneData'!$A$3:$D$9995,2,FALSE)</f>
        <v>25</v>
      </c>
      <c r="C26" s="5">
        <f>VLOOKUP(A26,'ESO dumped ZoneData'!$A$3:$D$9995,3,FALSE)</f>
        <v>108</v>
      </c>
      <c r="D26" s="3" t="str">
        <f>VLOOKUP(A26,'ESO dumped ZoneData'!$A$3:$D$9995,4,FALSE)</f>
        <v>Rulanyil's Fall</v>
      </c>
      <c r="E26" s="3" t="str">
        <f t="array" ref="E26">IF(OR(EXACT(A26,'ESO Dungeon constants'!$D$3:$D$987)),"X","")</f>
        <v/>
      </c>
      <c r="F26" s="3" t="str">
        <f t="shared" si="0"/>
        <v/>
      </c>
      <c r="G26" s="3" t="str">
        <f t="shared" si="1"/>
        <v>Greenshade</v>
      </c>
      <c r="H26" s="17">
        <f t="shared" si="2"/>
        <v>137</v>
      </c>
      <c r="I26" s="17">
        <f t="shared" si="3"/>
        <v>108</v>
      </c>
      <c r="J26">
        <v>0</v>
      </c>
      <c r="K26" s="3" t="str">
        <f>VLOOKUP(J26,'LibSets constants'!$A$4:$B$1000,2,FALSE)</f>
        <v>DLC_BASE_GAME</v>
      </c>
      <c r="L26" s="3" t="str">
        <f>VLOOKUP(J26,'LibSets constants'!$A$4:$C$1000,3,FALSE)</f>
        <v>Included in base game</v>
      </c>
    </row>
    <row r="27" spans="1:12" x14ac:dyDescent="0.25">
      <c r="A27" s="12">
        <v>138</v>
      </c>
      <c r="B27" s="5">
        <f>VLOOKUP(A27,'ESO dumped ZoneData'!$A$3:$D$9995,2,FALSE)</f>
        <v>26</v>
      </c>
      <c r="C27" s="5">
        <f>VLOOKUP(A27,'ESO dumped ZoneData'!$A$3:$D$9995,3,FALSE)</f>
        <v>58</v>
      </c>
      <c r="D27" s="3" t="str">
        <f>VLOOKUP(A27,'ESO dumped ZoneData'!$A$3:$D$9995,4,FALSE)</f>
        <v>Crimson Cove</v>
      </c>
      <c r="E27" s="3" t="str">
        <f t="array" ref="E27">IF(OR(EXACT(A27,'ESO Dungeon constants'!$D$3:$D$987)),"X","")</f>
        <v/>
      </c>
      <c r="F27" s="3" t="str">
        <f t="shared" si="0"/>
        <v/>
      </c>
      <c r="G27" s="3" t="str">
        <f t="shared" si="1"/>
        <v>Malabal Tor</v>
      </c>
      <c r="H27" s="17">
        <f t="shared" si="2"/>
        <v>138</v>
      </c>
      <c r="I27" s="17">
        <f t="shared" si="3"/>
        <v>58</v>
      </c>
      <c r="J27">
        <v>0</v>
      </c>
      <c r="K27" s="3" t="str">
        <f>VLOOKUP(J27,'LibSets constants'!$A$4:$B$1000,2,FALSE)</f>
        <v>DLC_BASE_GAME</v>
      </c>
      <c r="L27" s="3" t="str">
        <f>VLOOKUP(J27,'LibSets constants'!$A$4:$C$1000,3,FALSE)</f>
        <v>Included in base game</v>
      </c>
    </row>
    <row r="28" spans="1:12" x14ac:dyDescent="0.25">
      <c r="A28" s="12">
        <v>142</v>
      </c>
      <c r="B28" s="5">
        <f>VLOOKUP(A28,'ESO dumped ZoneData'!$A$3:$D$9995,2,FALSE)</f>
        <v>27</v>
      </c>
      <c r="C28" s="5">
        <f>VLOOKUP(A28,'ESO dumped ZoneData'!$A$3:$D$9995,3,FALSE)</f>
        <v>19</v>
      </c>
      <c r="D28" s="3" t="str">
        <f>VLOOKUP(A28,'ESO dumped ZoneData'!$A$3:$D$9995,4,FALSE)</f>
        <v>Bonesnap Ruins</v>
      </c>
      <c r="E28" s="3" t="str">
        <f t="array" ref="E28">IF(OR(EXACT(A28,'ESO Dungeon constants'!$D$3:$D$987)),"X","")</f>
        <v/>
      </c>
      <c r="F28" s="3" t="str">
        <f t="shared" si="0"/>
        <v/>
      </c>
      <c r="G28" s="3" t="str">
        <f t="shared" si="1"/>
        <v>Stormhaven</v>
      </c>
      <c r="H28" s="17">
        <f t="shared" si="2"/>
        <v>142</v>
      </c>
      <c r="I28" s="17">
        <f t="shared" si="3"/>
        <v>19</v>
      </c>
      <c r="J28">
        <v>0</v>
      </c>
      <c r="K28" s="3" t="str">
        <f>VLOOKUP(J28,'LibSets constants'!$A$4:$B$1000,2,FALSE)</f>
        <v>DLC_BASE_GAME</v>
      </c>
      <c r="L28" s="3" t="str">
        <f>VLOOKUP(J28,'LibSets constants'!$A$4:$C$1000,3,FALSE)</f>
        <v>Included in base game</v>
      </c>
    </row>
    <row r="29" spans="1:12" x14ac:dyDescent="0.25">
      <c r="A29" s="12">
        <v>144</v>
      </c>
      <c r="B29" s="5">
        <f>VLOOKUP(A29,'ESO dumped ZoneData'!$A$3:$D$9995,2,FALSE)</f>
        <v>28</v>
      </c>
      <c r="C29" s="5">
        <f>VLOOKUP(A29,'ESO dumped ZoneData'!$A$3:$D$9995,3,FALSE)</f>
        <v>3</v>
      </c>
      <c r="D29" s="3" t="str">
        <f>VLOOKUP(A29,'ESO dumped ZoneData'!$A$3:$D$9995,4,FALSE)</f>
        <v>Spindleclutch I</v>
      </c>
      <c r="E29" s="3" t="str">
        <f t="array" ref="E29">IF(OR(EXACT(A29,'ESO Dungeon constants'!$D$3:$D$987)),"X","")</f>
        <v>X</v>
      </c>
      <c r="F29" s="3" t="str">
        <f t="shared" si="0"/>
        <v/>
      </c>
      <c r="G29" s="3" t="str">
        <f t="shared" si="1"/>
        <v>Glenumbra</v>
      </c>
      <c r="H29" s="17">
        <f t="shared" si="2"/>
        <v>144</v>
      </c>
      <c r="I29" s="17">
        <f t="shared" si="3"/>
        <v>3</v>
      </c>
      <c r="J29">
        <v>0</v>
      </c>
      <c r="K29" s="3" t="str">
        <f>VLOOKUP(J29,'LibSets constants'!$A$4:$B$1000,2,FALSE)</f>
        <v>DLC_BASE_GAME</v>
      </c>
      <c r="L29" s="3" t="str">
        <f>VLOOKUP(J29,'LibSets constants'!$A$4:$C$1000,3,FALSE)</f>
        <v>Included in base game</v>
      </c>
    </row>
    <row r="30" spans="1:12" x14ac:dyDescent="0.25">
      <c r="A30" s="12">
        <v>146</v>
      </c>
      <c r="B30" s="5">
        <f>VLOOKUP(A30,'ESO dumped ZoneData'!$A$3:$D$9995,2,FALSE)</f>
        <v>29</v>
      </c>
      <c r="C30" s="5">
        <f>VLOOKUP(A30,'ESO dumped ZoneData'!$A$3:$D$9995,3,FALSE)</f>
        <v>19</v>
      </c>
      <c r="D30" s="3" t="str">
        <f>VLOOKUP(A30,'ESO dumped ZoneData'!$A$3:$D$9995,4,FALSE)</f>
        <v>Wayrest Sewers I</v>
      </c>
      <c r="E30" s="3" t="str">
        <f t="array" ref="E30">IF(OR(EXACT(A30,'ESO Dungeon constants'!$D$3:$D$987)),"X","")</f>
        <v>X</v>
      </c>
      <c r="F30" s="3" t="str">
        <f t="shared" si="0"/>
        <v/>
      </c>
      <c r="G30" s="3" t="str">
        <f t="shared" si="1"/>
        <v>Stormhaven</v>
      </c>
      <c r="H30" s="17">
        <f t="shared" si="2"/>
        <v>146</v>
      </c>
      <c r="I30" s="17">
        <f t="shared" si="3"/>
        <v>19</v>
      </c>
      <c r="J30">
        <v>0</v>
      </c>
      <c r="K30" s="3" t="str">
        <f>VLOOKUP(J30,'LibSets constants'!$A$4:$B$1000,2,FALSE)</f>
        <v>DLC_BASE_GAME</v>
      </c>
      <c r="L30" s="3" t="str">
        <f>VLOOKUP(J30,'LibSets constants'!$A$4:$C$1000,3,FALSE)</f>
        <v>Included in base game</v>
      </c>
    </row>
    <row r="31" spans="1:12" x14ac:dyDescent="0.25">
      <c r="A31" s="12">
        <v>148</v>
      </c>
      <c r="B31" s="5">
        <f>VLOOKUP(A31,'ESO dumped ZoneData'!$A$3:$D$9995,2,FALSE)</f>
        <v>30</v>
      </c>
      <c r="C31" s="5">
        <f>VLOOKUP(A31,'ESO dumped ZoneData'!$A$3:$D$9995,3,FALSE)</f>
        <v>117</v>
      </c>
      <c r="D31" s="3" t="str">
        <f>VLOOKUP(A31,'ESO dumped ZoneData'!$A$3:$D$9995,4,FALSE)</f>
        <v>Arx Corinium</v>
      </c>
      <c r="E31" s="3" t="str">
        <f t="array" ref="E31">IF(OR(EXACT(A31,'ESO Dungeon constants'!$D$3:$D$987)),"X","")</f>
        <v>X</v>
      </c>
      <c r="F31" s="3" t="str">
        <f t="shared" si="0"/>
        <v/>
      </c>
      <c r="G31" s="3" t="str">
        <f t="shared" si="1"/>
        <v>Shadowfen</v>
      </c>
      <c r="H31" s="17">
        <f t="shared" si="2"/>
        <v>148</v>
      </c>
      <c r="I31" s="17">
        <f t="shared" si="3"/>
        <v>117</v>
      </c>
      <c r="J31">
        <v>0</v>
      </c>
      <c r="K31" s="3" t="str">
        <f>VLOOKUP(J31,'LibSets constants'!$A$4:$B$1000,2,FALSE)</f>
        <v>DLC_BASE_GAME</v>
      </c>
      <c r="L31" s="3" t="str">
        <f>VLOOKUP(J31,'LibSets constants'!$A$4:$C$1000,3,FALSE)</f>
        <v>Included in base game</v>
      </c>
    </row>
    <row r="32" spans="1:12" x14ac:dyDescent="0.25">
      <c r="A32" s="12">
        <v>159</v>
      </c>
      <c r="B32" s="5">
        <f>VLOOKUP(A32,'ESO dumped ZoneData'!$A$3:$D$9995,2,FALSE)</f>
        <v>31</v>
      </c>
      <c r="C32" s="5">
        <f>VLOOKUP(A32,'ESO dumped ZoneData'!$A$3:$D$9995,3,FALSE)</f>
        <v>19</v>
      </c>
      <c r="D32" s="3" t="str">
        <f>VLOOKUP(A32,'ESO dumped ZoneData'!$A$3:$D$9995,4,FALSE)</f>
        <v>Emeric's Dream</v>
      </c>
      <c r="E32" s="3" t="str">
        <f t="array" ref="E32">IF(OR(EXACT(A32,'ESO Dungeon constants'!$D$3:$D$987)),"X","")</f>
        <v/>
      </c>
      <c r="F32" s="3" t="str">
        <f t="shared" si="0"/>
        <v/>
      </c>
      <c r="G32" s="3" t="str">
        <f t="shared" si="1"/>
        <v>Stormhaven</v>
      </c>
      <c r="H32" s="17">
        <f t="shared" si="2"/>
        <v>159</v>
      </c>
      <c r="I32" s="17">
        <f t="shared" si="3"/>
        <v>19</v>
      </c>
      <c r="J32">
        <v>0</v>
      </c>
      <c r="K32" s="3" t="str">
        <f>VLOOKUP(J32,'LibSets constants'!$A$4:$B$1000,2,FALSE)</f>
        <v>DLC_BASE_GAME</v>
      </c>
      <c r="L32" s="3" t="str">
        <f>VLOOKUP(J32,'LibSets constants'!$A$4:$C$1000,3,FALSE)</f>
        <v>Included in base game</v>
      </c>
    </row>
    <row r="33" spans="1:12" x14ac:dyDescent="0.25">
      <c r="A33" s="12">
        <v>162</v>
      </c>
      <c r="B33" s="5">
        <f>VLOOKUP(A33,'ESO dumped ZoneData'!$A$3:$D$9995,2,FALSE)</f>
        <v>32</v>
      </c>
      <c r="C33" s="5">
        <f>VLOOKUP(A33,'ESO dumped ZoneData'!$A$3:$D$9995,3,FALSE)</f>
        <v>20</v>
      </c>
      <c r="D33" s="3" t="str">
        <f>VLOOKUP(A33,'ESO dumped ZoneData'!$A$3:$D$9995,4,FALSE)</f>
        <v>Obsidian Scar</v>
      </c>
      <c r="E33" s="3" t="str">
        <f t="array" ref="E33">IF(OR(EXACT(A33,'ESO Dungeon constants'!$D$3:$D$987)),"X","")</f>
        <v/>
      </c>
      <c r="F33" s="3" t="str">
        <f t="shared" si="0"/>
        <v/>
      </c>
      <c r="G33" s="3" t="str">
        <f t="shared" si="1"/>
        <v>Rivenspire</v>
      </c>
      <c r="H33" s="17">
        <f t="shared" si="2"/>
        <v>162</v>
      </c>
      <c r="I33" s="17">
        <f t="shared" si="3"/>
        <v>20</v>
      </c>
      <c r="J33">
        <v>0</v>
      </c>
      <c r="K33" s="3" t="str">
        <f>VLOOKUP(J33,'LibSets constants'!$A$4:$B$1000,2,FALSE)</f>
        <v>DLC_BASE_GAME</v>
      </c>
      <c r="L33" s="3" t="str">
        <f>VLOOKUP(J33,'LibSets constants'!$A$4:$C$1000,3,FALSE)</f>
        <v>Included in base game</v>
      </c>
    </row>
    <row r="34" spans="1:12" x14ac:dyDescent="0.25">
      <c r="A34" s="12">
        <v>166</v>
      </c>
      <c r="B34" s="5">
        <f>VLOOKUP(A34,'ESO dumped ZoneData'!$A$3:$D$9995,2,FALSE)</f>
        <v>33</v>
      </c>
      <c r="C34" s="5">
        <f>VLOOKUP(A34,'ESO dumped ZoneData'!$A$3:$D$9995,3,FALSE)</f>
        <v>3</v>
      </c>
      <c r="D34" s="3" t="str">
        <f>VLOOKUP(A34,'ESO dumped ZoneData'!$A$3:$D$9995,4,FALSE)</f>
        <v>Cath Bedraud</v>
      </c>
      <c r="E34" s="3" t="str">
        <f t="array" ref="E34">IF(OR(EXACT(A34,'ESO Dungeon constants'!$D$3:$D$987)),"X","")</f>
        <v/>
      </c>
      <c r="F34" s="3" t="str">
        <f t="shared" si="0"/>
        <v/>
      </c>
      <c r="G34" s="3" t="str">
        <f t="shared" si="1"/>
        <v>Glenumbra</v>
      </c>
      <c r="H34" s="17">
        <f t="shared" si="2"/>
        <v>166</v>
      </c>
      <c r="I34" s="17">
        <f t="shared" si="3"/>
        <v>3</v>
      </c>
      <c r="J34">
        <v>0</v>
      </c>
      <c r="K34" s="3" t="str">
        <f>VLOOKUP(J34,'LibSets constants'!$A$4:$B$1000,2,FALSE)</f>
        <v>DLC_BASE_GAME</v>
      </c>
      <c r="L34" s="3" t="str">
        <f>VLOOKUP(J34,'LibSets constants'!$A$4:$C$1000,3,FALSE)</f>
        <v>Included in base game</v>
      </c>
    </row>
    <row r="35" spans="1:12" x14ac:dyDescent="0.25">
      <c r="A35" s="12">
        <v>168</v>
      </c>
      <c r="B35" s="5">
        <f>VLOOKUP(A35,'ESO dumped ZoneData'!$A$3:$D$9995,2,FALSE)</f>
        <v>34</v>
      </c>
      <c r="C35" s="5">
        <f>VLOOKUP(A35,'ESO dumped ZoneData'!$A$3:$D$9995,3,FALSE)</f>
        <v>92</v>
      </c>
      <c r="D35" s="3" t="str">
        <f>VLOOKUP(A35,'ESO dumped ZoneData'!$A$3:$D$9995,4,FALSE)</f>
        <v>Bisnensel</v>
      </c>
      <c r="E35" s="3" t="str">
        <f t="array" ref="E35">IF(OR(EXACT(A35,'ESO Dungeon constants'!$D$3:$D$987)),"X","")</f>
        <v/>
      </c>
      <c r="F35" s="3" t="str">
        <f t="shared" si="0"/>
        <v/>
      </c>
      <c r="G35" s="3" t="str">
        <f t="shared" si="1"/>
        <v>Bangkorai</v>
      </c>
      <c r="H35" s="17">
        <f t="shared" si="2"/>
        <v>168</v>
      </c>
      <c r="I35" s="17">
        <f t="shared" si="3"/>
        <v>92</v>
      </c>
      <c r="J35">
        <v>0</v>
      </c>
      <c r="K35" s="3" t="str">
        <f>VLOOKUP(J35,'LibSets constants'!$A$4:$B$1000,2,FALSE)</f>
        <v>DLC_BASE_GAME</v>
      </c>
      <c r="L35" s="3" t="str">
        <f>VLOOKUP(J35,'LibSets constants'!$A$4:$C$1000,3,FALSE)</f>
        <v>Included in base game</v>
      </c>
    </row>
    <row r="36" spans="1:12" x14ac:dyDescent="0.25">
      <c r="A36" s="12">
        <v>169</v>
      </c>
      <c r="B36" s="5">
        <f>VLOOKUP(A36,'ESO dumped ZoneData'!$A$3:$D$9995,2,FALSE)</f>
        <v>35</v>
      </c>
      <c r="C36" s="5">
        <f>VLOOKUP(A36,'ESO dumped ZoneData'!$A$3:$D$9995,3,FALSE)</f>
        <v>92</v>
      </c>
      <c r="D36" s="3" t="str">
        <f>VLOOKUP(A36,'ESO dumped ZoneData'!$A$3:$D$9995,4,FALSE)</f>
        <v>Razak's Wheel</v>
      </c>
      <c r="E36" s="3" t="str">
        <f t="array" ref="E36">IF(OR(EXACT(A36,'ESO Dungeon constants'!$D$3:$D$987)),"X","")</f>
        <v/>
      </c>
      <c r="F36" s="3" t="str">
        <f t="shared" si="0"/>
        <v/>
      </c>
      <c r="G36" s="3" t="str">
        <f t="shared" si="1"/>
        <v>Bangkorai</v>
      </c>
      <c r="H36" s="17">
        <f t="shared" si="2"/>
        <v>169</v>
      </c>
      <c r="I36" s="17">
        <f t="shared" si="3"/>
        <v>92</v>
      </c>
      <c r="J36">
        <v>0</v>
      </c>
      <c r="K36" s="3" t="str">
        <f>VLOOKUP(J36,'LibSets constants'!$A$4:$B$1000,2,FALSE)</f>
        <v>DLC_BASE_GAME</v>
      </c>
      <c r="L36" s="3" t="str">
        <f>VLOOKUP(J36,'LibSets constants'!$A$4:$C$1000,3,FALSE)</f>
        <v>Included in base game</v>
      </c>
    </row>
    <row r="37" spans="1:12" x14ac:dyDescent="0.25">
      <c r="A37" s="12">
        <v>176</v>
      </c>
      <c r="B37" s="5">
        <f>VLOOKUP(A37,'ESO dumped ZoneData'!$A$3:$D$9995,2,FALSE)</f>
        <v>36</v>
      </c>
      <c r="C37" s="5">
        <f>VLOOKUP(A37,'ESO dumped ZoneData'!$A$3:$D$9995,3,FALSE)</f>
        <v>108</v>
      </c>
      <c r="D37" s="3" t="str">
        <f>VLOOKUP(A37,'ESO dumped ZoneData'!$A$3:$D$9995,4,FALSE)</f>
        <v>City of Ash I</v>
      </c>
      <c r="E37" s="3" t="str">
        <f t="array" ref="E37">IF(OR(EXACT(A37,'ESO Dungeon constants'!$D$3:$D$987)),"X","")</f>
        <v>X</v>
      </c>
      <c r="F37" s="3" t="str">
        <f t="shared" si="0"/>
        <v/>
      </c>
      <c r="G37" s="3" t="str">
        <f t="shared" si="1"/>
        <v>Greenshade</v>
      </c>
      <c r="H37" s="17">
        <f t="shared" si="2"/>
        <v>176</v>
      </c>
      <c r="I37" s="17">
        <f t="shared" si="3"/>
        <v>108</v>
      </c>
      <c r="J37">
        <v>0</v>
      </c>
      <c r="K37" s="3" t="str">
        <f>VLOOKUP(J37,'LibSets constants'!$A$4:$B$1000,2,FALSE)</f>
        <v>DLC_BASE_GAME</v>
      </c>
      <c r="L37" s="3" t="str">
        <f>VLOOKUP(J37,'LibSets constants'!$A$4:$C$1000,3,FALSE)</f>
        <v>Included in base game</v>
      </c>
    </row>
    <row r="38" spans="1:12" x14ac:dyDescent="0.25">
      <c r="A38" s="12">
        <v>181</v>
      </c>
      <c r="B38" s="5">
        <f>VLOOKUP(A38,'ESO dumped ZoneData'!$A$3:$D$9995,2,FALSE)</f>
        <v>37</v>
      </c>
      <c r="C38" s="5">
        <f>VLOOKUP(A38,'ESO dumped ZoneData'!$A$3:$D$9995,3,FALSE)</f>
        <v>181</v>
      </c>
      <c r="D38" s="3" t="str">
        <f>VLOOKUP(A38,'ESO dumped ZoneData'!$A$3:$D$9995,4,FALSE)</f>
        <v>Cyrodiil</v>
      </c>
      <c r="E38" s="3" t="str">
        <f t="array" ref="E38">IF(OR(EXACT(A38,'ESO Dungeon constants'!$D$3:$D$987)),"X","")</f>
        <v/>
      </c>
      <c r="F38" s="3" t="str">
        <f t="shared" si="0"/>
        <v>X</v>
      </c>
      <c r="G38" s="3" t="str">
        <f t="shared" si="1"/>
        <v/>
      </c>
      <c r="H38" s="17">
        <f t="shared" si="2"/>
        <v>181</v>
      </c>
      <c r="I38" s="17">
        <f t="shared" si="3"/>
        <v>181</v>
      </c>
      <c r="J38">
        <v>0</v>
      </c>
      <c r="K38" s="3" t="str">
        <f>VLOOKUP(J38,'LibSets constants'!$A$4:$B$1000,2,FALSE)</f>
        <v>DLC_BASE_GAME</v>
      </c>
      <c r="L38" s="3" t="str">
        <f>VLOOKUP(J38,'LibSets constants'!$A$4:$C$1000,3,FALSE)</f>
        <v>Included in base game</v>
      </c>
    </row>
    <row r="39" spans="1:12" x14ac:dyDescent="0.25">
      <c r="A39" s="12">
        <v>187</v>
      </c>
      <c r="B39" s="5">
        <f>VLOOKUP(A39,'ESO dumped ZoneData'!$A$3:$D$9995,2,FALSE)</f>
        <v>38</v>
      </c>
      <c r="C39" s="5">
        <f>VLOOKUP(A39,'ESO dumped ZoneData'!$A$3:$D$9995,3,FALSE)</f>
        <v>117</v>
      </c>
      <c r="D39" s="3" t="str">
        <f>VLOOKUP(A39,'ESO dumped ZoneData'!$A$3:$D$9995,4,FALSE)</f>
        <v>Loriasel</v>
      </c>
      <c r="E39" s="3" t="str">
        <f t="array" ref="E39">IF(OR(EXACT(A39,'ESO Dungeon constants'!$D$3:$D$987)),"X","")</f>
        <v/>
      </c>
      <c r="F39" s="3" t="str">
        <f t="shared" si="0"/>
        <v/>
      </c>
      <c r="G39" s="3" t="str">
        <f t="shared" si="1"/>
        <v>Shadowfen</v>
      </c>
      <c r="H39" s="17">
        <f t="shared" si="2"/>
        <v>187</v>
      </c>
      <c r="I39" s="17">
        <f t="shared" si="3"/>
        <v>117</v>
      </c>
      <c r="J39">
        <v>0</v>
      </c>
      <c r="K39" s="3" t="str">
        <f>VLOOKUP(J39,'LibSets constants'!$A$4:$B$1000,2,FALSE)</f>
        <v>DLC_BASE_GAME</v>
      </c>
      <c r="L39" s="3" t="str">
        <f>VLOOKUP(J39,'LibSets constants'!$A$4:$C$1000,3,FALSE)</f>
        <v>Included in base game</v>
      </c>
    </row>
    <row r="40" spans="1:12" x14ac:dyDescent="0.25">
      <c r="A40" s="12">
        <v>188</v>
      </c>
      <c r="B40" s="5">
        <f>VLOOKUP(A40,'ESO dumped ZoneData'!$A$3:$D$9995,2,FALSE)</f>
        <v>39</v>
      </c>
      <c r="C40" s="5">
        <f>VLOOKUP(A40,'ESO dumped ZoneData'!$A$3:$D$9995,3,FALSE)</f>
        <v>57</v>
      </c>
      <c r="D40" s="3" t="str">
        <f>VLOOKUP(A40,'ESO dumped ZoneData'!$A$3:$D$9995,4,FALSE)</f>
        <v>The Apothecarium</v>
      </c>
      <c r="E40" s="3" t="str">
        <f t="array" ref="E40">IF(OR(EXACT(A40,'ESO Dungeon constants'!$D$3:$D$987)),"X","")</f>
        <v/>
      </c>
      <c r="F40" s="3" t="str">
        <f t="shared" si="0"/>
        <v/>
      </c>
      <c r="G40" s="3" t="str">
        <f t="shared" si="1"/>
        <v>Deshaan</v>
      </c>
      <c r="H40" s="17">
        <f t="shared" si="2"/>
        <v>188</v>
      </c>
      <c r="I40" s="17">
        <f t="shared" si="3"/>
        <v>57</v>
      </c>
      <c r="J40">
        <v>0</v>
      </c>
      <c r="K40" s="3" t="str">
        <f>VLOOKUP(J40,'LibSets constants'!$A$4:$B$1000,2,FALSE)</f>
        <v>DLC_BASE_GAME</v>
      </c>
      <c r="L40" s="3" t="str">
        <f>VLOOKUP(J40,'LibSets constants'!$A$4:$C$1000,3,FALSE)</f>
        <v>Included in base game</v>
      </c>
    </row>
    <row r="41" spans="1:12" x14ac:dyDescent="0.25">
      <c r="A41" s="12">
        <v>189</v>
      </c>
      <c r="B41" s="5">
        <f>VLOOKUP(A41,'ESO dumped ZoneData'!$A$3:$D$9995,2,FALSE)</f>
        <v>40</v>
      </c>
      <c r="C41" s="5">
        <f>VLOOKUP(A41,'ESO dumped ZoneData'!$A$3:$D$9995,3,FALSE)</f>
        <v>57</v>
      </c>
      <c r="D41" s="3" t="str">
        <f>VLOOKUP(A41,'ESO dumped ZoneData'!$A$3:$D$9995,4,FALSE)</f>
        <v>Tribunal Temple</v>
      </c>
      <c r="E41" s="3" t="str">
        <f t="array" ref="E41">IF(OR(EXACT(A41,'ESO Dungeon constants'!$D$3:$D$987)),"X","")</f>
        <v/>
      </c>
      <c r="F41" s="3" t="str">
        <f t="shared" si="0"/>
        <v/>
      </c>
      <c r="G41" s="3" t="str">
        <f t="shared" si="1"/>
        <v>Deshaan</v>
      </c>
      <c r="H41" s="17">
        <f t="shared" si="2"/>
        <v>189</v>
      </c>
      <c r="I41" s="17">
        <f t="shared" si="3"/>
        <v>57</v>
      </c>
      <c r="J41">
        <v>0</v>
      </c>
      <c r="K41" s="3" t="str">
        <f>VLOOKUP(J41,'LibSets constants'!$A$4:$B$1000,2,FALSE)</f>
        <v>DLC_BASE_GAME</v>
      </c>
      <c r="L41" s="3" t="str">
        <f>VLOOKUP(J41,'LibSets constants'!$A$4:$C$1000,3,FALSE)</f>
        <v>Included in base game</v>
      </c>
    </row>
    <row r="42" spans="1:12" x14ac:dyDescent="0.25">
      <c r="A42" s="12">
        <v>190</v>
      </c>
      <c r="B42" s="5">
        <f>VLOOKUP(A42,'ESO dumped ZoneData'!$A$3:$D$9995,2,FALSE)</f>
        <v>41</v>
      </c>
      <c r="C42" s="5">
        <f>VLOOKUP(A42,'ESO dumped ZoneData'!$A$3:$D$9995,3,FALSE)</f>
        <v>57</v>
      </c>
      <c r="D42" s="3" t="str">
        <f>VLOOKUP(A42,'ESO dumped ZoneData'!$A$3:$D$9995,4,FALSE)</f>
        <v>Reservoir of Souls</v>
      </c>
      <c r="E42" s="3" t="str">
        <f t="array" ref="E42">IF(OR(EXACT(A42,'ESO Dungeon constants'!$D$3:$D$987)),"X","")</f>
        <v/>
      </c>
      <c r="F42" s="3" t="str">
        <f t="shared" si="0"/>
        <v/>
      </c>
      <c r="G42" s="3" t="str">
        <f t="shared" si="1"/>
        <v>Deshaan</v>
      </c>
      <c r="H42" s="17">
        <f t="shared" si="2"/>
        <v>190</v>
      </c>
      <c r="I42" s="17">
        <f t="shared" si="3"/>
        <v>57</v>
      </c>
      <c r="J42">
        <v>0</v>
      </c>
      <c r="K42" s="3" t="str">
        <f>VLOOKUP(J42,'LibSets constants'!$A$4:$B$1000,2,FALSE)</f>
        <v>DLC_BASE_GAME</v>
      </c>
      <c r="L42" s="3" t="str">
        <f>VLOOKUP(J42,'LibSets constants'!$A$4:$C$1000,3,FALSE)</f>
        <v>Included in base game</v>
      </c>
    </row>
    <row r="43" spans="1:12" x14ac:dyDescent="0.25">
      <c r="A43" s="12">
        <v>191</v>
      </c>
      <c r="B43" s="5">
        <f>VLOOKUP(A43,'ESO dumped ZoneData'!$A$3:$D$9995,2,FALSE)</f>
        <v>42</v>
      </c>
      <c r="C43" s="5">
        <f>VLOOKUP(A43,'ESO dumped ZoneData'!$A$3:$D$9995,3,FALSE)</f>
        <v>41</v>
      </c>
      <c r="D43" s="3" t="str">
        <f>VLOOKUP(A43,'ESO dumped ZoneData'!$A$3:$D$9995,4,FALSE)</f>
        <v>Ash Mountain</v>
      </c>
      <c r="E43" s="3" t="str">
        <f t="array" ref="E43">IF(OR(EXACT(A43,'ESO Dungeon constants'!$D$3:$D$987)),"X","")</f>
        <v/>
      </c>
      <c r="F43" s="3" t="str">
        <f t="shared" si="0"/>
        <v/>
      </c>
      <c r="G43" s="3" t="str">
        <f t="shared" si="1"/>
        <v>Stonefalls</v>
      </c>
      <c r="H43" s="17">
        <f t="shared" si="2"/>
        <v>191</v>
      </c>
      <c r="I43" s="17">
        <f t="shared" si="3"/>
        <v>41</v>
      </c>
      <c r="J43">
        <v>0</v>
      </c>
      <c r="K43" s="3" t="str">
        <f>VLOOKUP(J43,'LibSets constants'!$A$4:$B$1000,2,FALSE)</f>
        <v>DLC_BASE_GAME</v>
      </c>
      <c r="L43" s="3" t="str">
        <f>VLOOKUP(J43,'LibSets constants'!$A$4:$C$1000,3,FALSE)</f>
        <v>Included in base game</v>
      </c>
    </row>
    <row r="44" spans="1:12" x14ac:dyDescent="0.25">
      <c r="A44" s="12">
        <v>192</v>
      </c>
      <c r="B44" s="5">
        <f>VLOOKUP(A44,'ESO dumped ZoneData'!$A$3:$D$9995,2,FALSE)</f>
        <v>43</v>
      </c>
      <c r="C44" s="5">
        <f>VLOOKUP(A44,'ESO dumped ZoneData'!$A$3:$D$9995,3,FALSE)</f>
        <v>41</v>
      </c>
      <c r="D44" s="3" t="str">
        <f>VLOOKUP(A44,'ESO dumped ZoneData'!$A$3:$D$9995,4,FALSE)</f>
        <v>Virak Keep</v>
      </c>
      <c r="E44" s="3" t="str">
        <f t="array" ref="E44">IF(OR(EXACT(A44,'ESO Dungeon constants'!$D$3:$D$987)),"X","")</f>
        <v/>
      </c>
      <c r="F44" s="3" t="str">
        <f t="shared" si="0"/>
        <v/>
      </c>
      <c r="G44" s="3" t="str">
        <f t="shared" si="1"/>
        <v>Stonefalls</v>
      </c>
      <c r="H44" s="17">
        <f t="shared" si="2"/>
        <v>192</v>
      </c>
      <c r="I44" s="17">
        <f t="shared" si="3"/>
        <v>41</v>
      </c>
      <c r="J44">
        <v>0</v>
      </c>
      <c r="K44" s="3" t="str">
        <f>VLOOKUP(J44,'LibSets constants'!$A$4:$B$1000,2,FALSE)</f>
        <v>DLC_BASE_GAME</v>
      </c>
      <c r="L44" s="3" t="str">
        <f>VLOOKUP(J44,'LibSets constants'!$A$4:$C$1000,3,FALSE)</f>
        <v>Included in base game</v>
      </c>
    </row>
    <row r="45" spans="1:12" x14ac:dyDescent="0.25">
      <c r="A45" s="12">
        <v>193</v>
      </c>
      <c r="B45" s="5">
        <f>VLOOKUP(A45,'ESO dumped ZoneData'!$A$3:$D$9995,2,FALSE)</f>
        <v>44</v>
      </c>
      <c r="C45" s="5">
        <f>VLOOKUP(A45,'ESO dumped ZoneData'!$A$3:$D$9995,3,FALSE)</f>
        <v>41</v>
      </c>
      <c r="D45" s="3" t="str">
        <f>VLOOKUP(A45,'ESO dumped ZoneData'!$A$3:$D$9995,4,FALSE)</f>
        <v>Tormented Spire</v>
      </c>
      <c r="E45" s="3" t="str">
        <f t="array" ref="E45">IF(OR(EXACT(A45,'ESO Dungeon constants'!$D$3:$D$987)),"X","")</f>
        <v/>
      </c>
      <c r="F45" s="3" t="str">
        <f t="shared" si="0"/>
        <v/>
      </c>
      <c r="G45" s="3" t="str">
        <f t="shared" si="1"/>
        <v>Stonefalls</v>
      </c>
      <c r="H45" s="17">
        <f t="shared" si="2"/>
        <v>193</v>
      </c>
      <c r="I45" s="17">
        <f t="shared" si="3"/>
        <v>41</v>
      </c>
      <c r="J45">
        <v>0</v>
      </c>
      <c r="K45" s="3" t="str">
        <f>VLOOKUP(J45,'LibSets constants'!$A$4:$B$1000,2,FALSE)</f>
        <v>DLC_BASE_GAME</v>
      </c>
      <c r="L45" s="3" t="str">
        <f>VLOOKUP(J45,'LibSets constants'!$A$4:$C$1000,3,FALSE)</f>
        <v>Included in base game</v>
      </c>
    </row>
    <row r="46" spans="1:12" x14ac:dyDescent="0.25">
      <c r="A46" s="12">
        <v>199</v>
      </c>
      <c r="B46" s="5">
        <f>VLOOKUP(A46,'ESO dumped ZoneData'!$A$3:$D$9995,2,FALSE)</f>
        <v>45</v>
      </c>
      <c r="C46" s="5">
        <f>VLOOKUP(A46,'ESO dumped ZoneData'!$A$3:$D$9995,3,FALSE)</f>
        <v>199</v>
      </c>
      <c r="D46" s="3" t="str">
        <f>VLOOKUP(A46,'ESO dumped ZoneData'!$A$3:$D$9995,4,FALSE)</f>
        <v>The Harborage</v>
      </c>
      <c r="E46" s="3" t="str">
        <f t="array" ref="E46">IF(OR(EXACT(A46,'ESO Dungeon constants'!$D$3:$D$987)),"X","")</f>
        <v/>
      </c>
      <c r="F46" s="3" t="str">
        <f t="shared" si="0"/>
        <v>X</v>
      </c>
      <c r="G46" s="3" t="str">
        <f t="shared" si="1"/>
        <v/>
      </c>
      <c r="H46" s="17">
        <f t="shared" si="2"/>
        <v>199</v>
      </c>
      <c r="I46" s="17">
        <f t="shared" si="3"/>
        <v>199</v>
      </c>
      <c r="J46">
        <v>0</v>
      </c>
      <c r="K46" s="3" t="str">
        <f>VLOOKUP(J46,'LibSets constants'!$A$4:$B$1000,2,FALSE)</f>
        <v>DLC_BASE_GAME</v>
      </c>
      <c r="L46" s="3" t="str">
        <f>VLOOKUP(J46,'LibSets constants'!$A$4:$C$1000,3,FALSE)</f>
        <v>Included in base game</v>
      </c>
    </row>
    <row r="47" spans="1:12" x14ac:dyDescent="0.25">
      <c r="A47" s="12">
        <v>200</v>
      </c>
      <c r="B47" s="5">
        <f>VLOOKUP(A47,'ESO dumped ZoneData'!$A$3:$D$9995,2,FALSE)</f>
        <v>46</v>
      </c>
      <c r="C47" s="5">
        <f>VLOOKUP(A47,'ESO dumped ZoneData'!$A$3:$D$9995,3,FALSE)</f>
        <v>199</v>
      </c>
      <c r="D47" s="3" t="str">
        <f>VLOOKUP(A47,'ESO dumped ZoneData'!$A$3:$D$9995,4,FALSE)</f>
        <v>The Foundry of Woe</v>
      </c>
      <c r="E47" s="3" t="str">
        <f t="array" ref="E47">IF(OR(EXACT(A47,'ESO Dungeon constants'!$D$3:$D$987)),"X","")</f>
        <v/>
      </c>
      <c r="F47" s="3" t="str">
        <f t="shared" si="0"/>
        <v/>
      </c>
      <c r="G47" s="3" t="str">
        <f t="shared" si="1"/>
        <v>The Harborage</v>
      </c>
      <c r="H47" s="17">
        <f t="shared" si="2"/>
        <v>200</v>
      </c>
      <c r="I47" s="17">
        <f t="shared" si="3"/>
        <v>199</v>
      </c>
      <c r="J47">
        <v>0</v>
      </c>
      <c r="K47" s="3" t="str">
        <f>VLOOKUP(J47,'LibSets constants'!$A$4:$B$1000,2,FALSE)</f>
        <v>DLC_BASE_GAME</v>
      </c>
      <c r="L47" s="3" t="str">
        <f>VLOOKUP(J47,'LibSets constants'!$A$4:$C$1000,3,FALSE)</f>
        <v>Included in base game</v>
      </c>
    </row>
    <row r="48" spans="1:12" x14ac:dyDescent="0.25">
      <c r="A48" s="12">
        <v>201</v>
      </c>
      <c r="B48" s="5">
        <f>VLOOKUP(A48,'ESO dumped ZoneData'!$A$3:$D$9995,2,FALSE)</f>
        <v>47</v>
      </c>
      <c r="C48" s="5">
        <f>VLOOKUP(A48,'ESO dumped ZoneData'!$A$3:$D$9995,3,FALSE)</f>
        <v>199</v>
      </c>
      <c r="D48" s="3" t="str">
        <f>VLOOKUP(A48,'ESO dumped ZoneData'!$A$3:$D$9995,4,FALSE)</f>
        <v>Castle of the Worm</v>
      </c>
      <c r="E48" s="3" t="str">
        <f t="array" ref="E48">IF(OR(EXACT(A48,'ESO Dungeon constants'!$D$3:$D$987)),"X","")</f>
        <v/>
      </c>
      <c r="F48" s="3" t="str">
        <f t="shared" si="0"/>
        <v/>
      </c>
      <c r="G48" s="3" t="str">
        <f t="shared" si="1"/>
        <v>The Harborage</v>
      </c>
      <c r="H48" s="17">
        <f t="shared" si="2"/>
        <v>201</v>
      </c>
      <c r="I48" s="17">
        <f t="shared" si="3"/>
        <v>199</v>
      </c>
      <c r="J48">
        <v>0</v>
      </c>
      <c r="K48" s="3" t="str">
        <f>VLOOKUP(J48,'LibSets constants'!$A$4:$B$1000,2,FALSE)</f>
        <v>DLC_BASE_GAME</v>
      </c>
      <c r="L48" s="3" t="str">
        <f>VLOOKUP(J48,'LibSets constants'!$A$4:$C$1000,3,FALSE)</f>
        <v>Included in base game</v>
      </c>
    </row>
    <row r="49" spans="1:12" x14ac:dyDescent="0.25">
      <c r="A49" s="12">
        <v>203</v>
      </c>
      <c r="B49" s="5">
        <f>VLOOKUP(A49,'ESO dumped ZoneData'!$A$3:$D$9995,2,FALSE)</f>
        <v>48</v>
      </c>
      <c r="C49" s="5">
        <f>VLOOKUP(A49,'ESO dumped ZoneData'!$A$3:$D$9995,3,FALSE)</f>
        <v>267</v>
      </c>
      <c r="D49" s="3" t="str">
        <f>VLOOKUP(A49,'ESO dumped ZoneData'!$A$3:$D$9995,4,FALSE)</f>
        <v>Cheesemonger's Hollow</v>
      </c>
      <c r="E49" s="3" t="str">
        <f t="array" ref="E49">IF(OR(EXACT(A49,'ESO Dungeon constants'!$D$3:$D$987)),"X","")</f>
        <v/>
      </c>
      <c r="F49" s="3" t="str">
        <f t="shared" si="0"/>
        <v/>
      </c>
      <c r="G49" s="3" t="str">
        <f t="shared" si="1"/>
        <v>Eyevea</v>
      </c>
      <c r="H49" s="17">
        <f t="shared" si="2"/>
        <v>203</v>
      </c>
      <c r="I49" s="17">
        <f t="shared" si="3"/>
        <v>267</v>
      </c>
      <c r="J49">
        <v>0</v>
      </c>
      <c r="K49" s="3" t="str">
        <f>VLOOKUP(J49,'LibSets constants'!$A$4:$B$1000,2,FALSE)</f>
        <v>DLC_BASE_GAME</v>
      </c>
      <c r="L49" s="3" t="str">
        <f>VLOOKUP(J49,'LibSets constants'!$A$4:$C$1000,3,FALSE)</f>
        <v>Included in base game</v>
      </c>
    </row>
    <row r="50" spans="1:12" x14ac:dyDescent="0.25">
      <c r="A50" s="12">
        <v>207</v>
      </c>
      <c r="B50" s="5">
        <f>VLOOKUP(A50,'ESO dumped ZoneData'!$A$3:$D$9995,2,FALSE)</f>
        <v>49</v>
      </c>
      <c r="C50" s="5">
        <f>VLOOKUP(A50,'ESO dumped ZoneData'!$A$3:$D$9995,3,FALSE)</f>
        <v>208</v>
      </c>
      <c r="D50" s="3" t="str">
        <f>VLOOKUP(A50,'ESO dumped ZoneData'!$A$3:$D$9995,4,FALSE)</f>
        <v>Mzeneldt</v>
      </c>
      <c r="E50" s="3" t="str">
        <f t="array" ref="E50">IF(OR(EXACT(A50,'ESO Dungeon constants'!$D$3:$D$987)),"X","")</f>
        <v/>
      </c>
      <c r="F50" s="3" t="str">
        <f t="shared" si="0"/>
        <v/>
      </c>
      <c r="G50" s="3" t="str">
        <f t="shared" si="1"/>
        <v>The Earth Forge</v>
      </c>
      <c r="H50" s="17">
        <f t="shared" si="2"/>
        <v>207</v>
      </c>
      <c r="I50" s="17">
        <f t="shared" si="3"/>
        <v>208</v>
      </c>
      <c r="J50">
        <v>0</v>
      </c>
      <c r="K50" s="3" t="str">
        <f>VLOOKUP(J50,'LibSets constants'!$A$4:$B$1000,2,FALSE)</f>
        <v>DLC_BASE_GAME</v>
      </c>
      <c r="L50" s="3" t="str">
        <f>VLOOKUP(J50,'LibSets constants'!$A$4:$C$1000,3,FALSE)</f>
        <v>Included in base game</v>
      </c>
    </row>
    <row r="51" spans="1:12" x14ac:dyDescent="0.25">
      <c r="A51" s="12">
        <v>208</v>
      </c>
      <c r="B51" s="5">
        <f>VLOOKUP(A51,'ESO dumped ZoneData'!$A$3:$D$9995,2,FALSE)</f>
        <v>50</v>
      </c>
      <c r="C51" s="5">
        <f>VLOOKUP(A51,'ESO dumped ZoneData'!$A$3:$D$9995,3,FALSE)</f>
        <v>208</v>
      </c>
      <c r="D51" s="3" t="str">
        <f>VLOOKUP(A51,'ESO dumped ZoneData'!$A$3:$D$9995,4,FALSE)</f>
        <v>The Earth Forge</v>
      </c>
      <c r="E51" s="3" t="str">
        <f t="array" ref="E51">IF(OR(EXACT(A51,'ESO Dungeon constants'!$D$3:$D$987)),"X","")</f>
        <v/>
      </c>
      <c r="F51" s="3" t="str">
        <f t="shared" si="0"/>
        <v>X</v>
      </c>
      <c r="G51" s="3" t="str">
        <f t="shared" si="1"/>
        <v/>
      </c>
      <c r="H51" s="17">
        <f t="shared" si="2"/>
        <v>208</v>
      </c>
      <c r="I51" s="17">
        <f t="shared" si="3"/>
        <v>208</v>
      </c>
      <c r="J51">
        <v>0</v>
      </c>
      <c r="K51" s="3" t="str">
        <f>VLOOKUP(J51,'LibSets constants'!$A$4:$B$1000,2,FALSE)</f>
        <v>DLC_BASE_GAME</v>
      </c>
      <c r="L51" s="3" t="str">
        <f>VLOOKUP(J51,'LibSets constants'!$A$4:$C$1000,3,FALSE)</f>
        <v>Included in base game</v>
      </c>
    </row>
    <row r="52" spans="1:12" x14ac:dyDescent="0.25">
      <c r="A52" s="12">
        <v>209</v>
      </c>
      <c r="B52" s="5">
        <f>VLOOKUP(A52,'ESO dumped ZoneData'!$A$3:$D$9995,2,FALSE)</f>
        <v>51</v>
      </c>
      <c r="C52" s="5">
        <f>VLOOKUP(A52,'ESO dumped ZoneData'!$A$3:$D$9995,3,FALSE)</f>
        <v>208</v>
      </c>
      <c r="D52" s="3" t="str">
        <f>VLOOKUP(A52,'ESO dumped ZoneData'!$A$3:$D$9995,4,FALSE)</f>
        <v>Halls of Submission</v>
      </c>
      <c r="E52" s="3" t="str">
        <f t="array" ref="E52">IF(OR(EXACT(A52,'ESO Dungeon constants'!$D$3:$D$987)),"X","")</f>
        <v/>
      </c>
      <c r="F52" s="3" t="str">
        <f t="shared" si="0"/>
        <v/>
      </c>
      <c r="G52" s="3" t="str">
        <f t="shared" si="1"/>
        <v>The Earth Forge</v>
      </c>
      <c r="H52" s="17">
        <f t="shared" si="2"/>
        <v>209</v>
      </c>
      <c r="I52" s="17">
        <f t="shared" si="3"/>
        <v>208</v>
      </c>
      <c r="J52">
        <v>0</v>
      </c>
      <c r="K52" s="3" t="str">
        <f>VLOOKUP(J52,'LibSets constants'!$A$4:$B$1000,2,FALSE)</f>
        <v>DLC_BASE_GAME</v>
      </c>
      <c r="L52" s="3" t="str">
        <f>VLOOKUP(J52,'LibSets constants'!$A$4:$C$1000,3,FALSE)</f>
        <v>Included in base game</v>
      </c>
    </row>
    <row r="53" spans="1:12" x14ac:dyDescent="0.25">
      <c r="A53" s="12">
        <v>212</v>
      </c>
      <c r="B53" s="5">
        <f>VLOOKUP(A53,'ESO dumped ZoneData'!$A$3:$D$9995,2,FALSE)</f>
        <v>52</v>
      </c>
      <c r="C53" s="5">
        <f>VLOOKUP(A53,'ESO dumped ZoneData'!$A$3:$D$9995,3,FALSE)</f>
        <v>57</v>
      </c>
      <c r="D53" s="3" t="str">
        <f>VLOOKUP(A53,'ESO dumped ZoneData'!$A$3:$D$9995,4,FALSE)</f>
        <v>Mournhold Sewers</v>
      </c>
      <c r="E53" s="3" t="str">
        <f t="array" ref="E53">IF(OR(EXACT(A53,'ESO Dungeon constants'!$D$3:$D$987)),"X","")</f>
        <v/>
      </c>
      <c r="F53" s="3" t="str">
        <f t="shared" si="0"/>
        <v/>
      </c>
      <c r="G53" s="3" t="str">
        <f t="shared" si="1"/>
        <v>Deshaan</v>
      </c>
      <c r="H53" s="17">
        <f t="shared" si="2"/>
        <v>212</v>
      </c>
      <c r="I53" s="17">
        <f t="shared" si="3"/>
        <v>57</v>
      </c>
      <c r="J53">
        <v>0</v>
      </c>
      <c r="K53" s="3" t="str">
        <f>VLOOKUP(J53,'LibSets constants'!$A$4:$B$1000,2,FALSE)</f>
        <v>DLC_BASE_GAME</v>
      </c>
      <c r="L53" s="3" t="str">
        <f>VLOOKUP(J53,'LibSets constants'!$A$4:$C$1000,3,FALSE)</f>
        <v>Included in base game</v>
      </c>
    </row>
    <row r="54" spans="1:12" x14ac:dyDescent="0.25">
      <c r="A54" s="12">
        <v>213</v>
      </c>
      <c r="B54" s="5">
        <f>VLOOKUP(A54,'ESO dumped ZoneData'!$A$3:$D$9995,2,FALSE)</f>
        <v>53</v>
      </c>
      <c r="C54" s="5">
        <f>VLOOKUP(A54,'ESO dumped ZoneData'!$A$3:$D$9995,3,FALSE)</f>
        <v>117</v>
      </c>
      <c r="D54" s="3" t="str">
        <f>VLOOKUP(A54,'ESO dumped ZoneData'!$A$3:$D$9995,4,FALSE)</f>
        <v>Sunscale Ruins</v>
      </c>
      <c r="E54" s="3" t="str">
        <f t="array" ref="E54">IF(OR(EXACT(A54,'ESO Dungeon constants'!$D$3:$D$987)),"X","")</f>
        <v/>
      </c>
      <c r="F54" s="3" t="str">
        <f t="shared" si="0"/>
        <v/>
      </c>
      <c r="G54" s="3" t="str">
        <f t="shared" si="1"/>
        <v>Shadowfen</v>
      </c>
      <c r="H54" s="17">
        <f t="shared" si="2"/>
        <v>213</v>
      </c>
      <c r="I54" s="17">
        <f t="shared" si="3"/>
        <v>117</v>
      </c>
      <c r="J54">
        <v>0</v>
      </c>
      <c r="K54" s="3" t="str">
        <f>VLOOKUP(J54,'LibSets constants'!$A$4:$B$1000,2,FALSE)</f>
        <v>DLC_BASE_GAME</v>
      </c>
      <c r="L54" s="3" t="str">
        <f>VLOOKUP(J54,'LibSets constants'!$A$4:$C$1000,3,FALSE)</f>
        <v>Included in base game</v>
      </c>
    </row>
    <row r="55" spans="1:12" x14ac:dyDescent="0.25">
      <c r="A55" s="12">
        <v>214</v>
      </c>
      <c r="B55" s="5">
        <f>VLOOKUP(A55,'ESO dumped ZoneData'!$A$3:$D$9995,2,FALSE)</f>
        <v>54</v>
      </c>
      <c r="C55" s="5">
        <f>VLOOKUP(A55,'ESO dumped ZoneData'!$A$3:$D$9995,3,FALSE)</f>
        <v>117</v>
      </c>
      <c r="D55" s="3" t="str">
        <f>VLOOKUP(A55,'ESO dumped ZoneData'!$A$3:$D$9995,4,FALSE)</f>
        <v>Lair of the Skin Stealer</v>
      </c>
      <c r="E55" s="3" t="str">
        <f t="array" ref="E55">IF(OR(EXACT(A55,'ESO Dungeon constants'!$D$3:$D$987)),"X","")</f>
        <v/>
      </c>
      <c r="F55" s="3" t="str">
        <f t="shared" si="0"/>
        <v/>
      </c>
      <c r="G55" s="3" t="str">
        <f t="shared" si="1"/>
        <v>Shadowfen</v>
      </c>
      <c r="H55" s="17">
        <f t="shared" si="2"/>
        <v>214</v>
      </c>
      <c r="I55" s="17">
        <f t="shared" si="3"/>
        <v>117</v>
      </c>
      <c r="J55">
        <v>0</v>
      </c>
      <c r="K55" s="3" t="str">
        <f>VLOOKUP(J55,'LibSets constants'!$A$4:$B$1000,2,FALSE)</f>
        <v>DLC_BASE_GAME</v>
      </c>
      <c r="L55" s="3" t="str">
        <f>VLOOKUP(J55,'LibSets constants'!$A$4:$C$1000,3,FALSE)</f>
        <v>Included in base game</v>
      </c>
    </row>
    <row r="56" spans="1:12" x14ac:dyDescent="0.25">
      <c r="A56" s="12">
        <v>215</v>
      </c>
      <c r="B56" s="5">
        <f>VLOOKUP(A56,'ESO dumped ZoneData'!$A$3:$D$9995,2,FALSE)</f>
        <v>55</v>
      </c>
      <c r="C56" s="5">
        <f>VLOOKUP(A56,'ESO dumped ZoneData'!$A$3:$D$9995,3,FALSE)</f>
        <v>117</v>
      </c>
      <c r="D56" s="3" t="str">
        <f>VLOOKUP(A56,'ESO dumped ZoneData'!$A$3:$D$9995,4,FALSE)</f>
        <v>Vision of the Hist</v>
      </c>
      <c r="E56" s="3" t="str">
        <f t="array" ref="E56">IF(OR(EXACT(A56,'ESO Dungeon constants'!$D$3:$D$987)),"X","")</f>
        <v/>
      </c>
      <c r="F56" s="3" t="str">
        <f t="shared" si="0"/>
        <v/>
      </c>
      <c r="G56" s="3" t="str">
        <f t="shared" si="1"/>
        <v>Shadowfen</v>
      </c>
      <c r="H56" s="17">
        <f t="shared" si="2"/>
        <v>215</v>
      </c>
      <c r="I56" s="17">
        <f t="shared" si="3"/>
        <v>117</v>
      </c>
      <c r="J56">
        <v>0</v>
      </c>
      <c r="K56" s="3" t="str">
        <f>VLOOKUP(J56,'LibSets constants'!$A$4:$B$1000,2,FALSE)</f>
        <v>DLC_BASE_GAME</v>
      </c>
      <c r="L56" s="3" t="str">
        <f>VLOOKUP(J56,'LibSets constants'!$A$4:$C$1000,3,FALSE)</f>
        <v>Included in base game</v>
      </c>
    </row>
    <row r="57" spans="1:12" x14ac:dyDescent="0.25">
      <c r="A57" s="12">
        <v>216</v>
      </c>
      <c r="B57" s="5">
        <f>VLOOKUP(A57,'ESO dumped ZoneData'!$A$3:$D$9995,2,FALSE)</f>
        <v>56</v>
      </c>
      <c r="C57" s="5">
        <f>VLOOKUP(A57,'ESO dumped ZoneData'!$A$3:$D$9995,3,FALSE)</f>
        <v>41</v>
      </c>
      <c r="D57" s="3" t="str">
        <f>VLOOKUP(A57,'ESO dumped ZoneData'!$A$3:$D$9995,4,FALSE)</f>
        <v>Crow's Wood</v>
      </c>
      <c r="E57" s="3" t="str">
        <f t="array" ref="E57">IF(OR(EXACT(A57,'ESO Dungeon constants'!$D$3:$D$987)),"X","")</f>
        <v/>
      </c>
      <c r="F57" s="3" t="str">
        <f t="shared" si="0"/>
        <v/>
      </c>
      <c r="G57" s="3" t="str">
        <f t="shared" si="1"/>
        <v>Stonefalls</v>
      </c>
      <c r="H57" s="17">
        <f t="shared" si="2"/>
        <v>216</v>
      </c>
      <c r="I57" s="17">
        <f t="shared" si="3"/>
        <v>41</v>
      </c>
      <c r="J57">
        <v>0</v>
      </c>
      <c r="K57" s="3" t="str">
        <f>VLOOKUP(J57,'LibSets constants'!$A$4:$B$1000,2,FALSE)</f>
        <v>DLC_BASE_GAME</v>
      </c>
      <c r="L57" s="3" t="str">
        <f>VLOOKUP(J57,'LibSets constants'!$A$4:$C$1000,3,FALSE)</f>
        <v>Included in base game</v>
      </c>
    </row>
    <row r="58" spans="1:12" x14ac:dyDescent="0.25">
      <c r="A58" s="12">
        <v>217</v>
      </c>
      <c r="B58" s="5">
        <f>VLOOKUP(A58,'ESO dumped ZoneData'!$A$3:$D$9995,2,FALSE)</f>
        <v>57</v>
      </c>
      <c r="C58" s="5">
        <f>VLOOKUP(A58,'ESO dumped ZoneData'!$A$3:$D$9995,3,FALSE)</f>
        <v>199</v>
      </c>
      <c r="D58" s="3" t="str">
        <f>VLOOKUP(A58,'ESO dumped ZoneData'!$A$3:$D$9995,4,FALSE)</f>
        <v>The Halls of Torment</v>
      </c>
      <c r="E58" s="3" t="str">
        <f t="array" ref="E58">IF(OR(EXACT(A58,'ESO Dungeon constants'!$D$3:$D$987)),"X","")</f>
        <v/>
      </c>
      <c r="F58" s="3" t="str">
        <f t="shared" si="0"/>
        <v/>
      </c>
      <c r="G58" s="3" t="str">
        <f t="shared" si="1"/>
        <v>The Harborage</v>
      </c>
      <c r="H58" s="17">
        <f t="shared" si="2"/>
        <v>217</v>
      </c>
      <c r="I58" s="17">
        <f t="shared" si="3"/>
        <v>199</v>
      </c>
      <c r="J58">
        <v>0</v>
      </c>
      <c r="K58" s="3" t="str">
        <f>VLOOKUP(J58,'LibSets constants'!$A$4:$B$1000,2,FALSE)</f>
        <v>DLC_BASE_GAME</v>
      </c>
      <c r="L58" s="3" t="str">
        <f>VLOOKUP(J58,'LibSets constants'!$A$4:$C$1000,3,FALSE)</f>
        <v>Included in base game</v>
      </c>
    </row>
    <row r="59" spans="1:12" x14ac:dyDescent="0.25">
      <c r="A59" s="12">
        <v>218</v>
      </c>
      <c r="B59" s="5">
        <f>VLOOKUP(A59,'ESO dumped ZoneData'!$A$3:$D$9995,2,FALSE)</f>
        <v>58</v>
      </c>
      <c r="C59" s="5">
        <f>VLOOKUP(A59,'ESO dumped ZoneData'!$A$3:$D$9995,3,FALSE)</f>
        <v>267</v>
      </c>
      <c r="D59" s="3" t="str">
        <f>VLOOKUP(A59,'ESO dumped ZoneData'!$A$3:$D$9995,4,FALSE)</f>
        <v>Circus of Cheerful Slaughter</v>
      </c>
      <c r="E59" s="3" t="str">
        <f t="array" ref="E59">IF(OR(EXACT(A59,'ESO Dungeon constants'!$D$3:$D$987)),"X","")</f>
        <v/>
      </c>
      <c r="F59" s="3" t="str">
        <f t="shared" si="0"/>
        <v/>
      </c>
      <c r="G59" s="3" t="str">
        <f t="shared" si="1"/>
        <v>Eyevea</v>
      </c>
      <c r="H59" s="17">
        <f t="shared" si="2"/>
        <v>218</v>
      </c>
      <c r="I59" s="17">
        <f t="shared" si="3"/>
        <v>267</v>
      </c>
      <c r="J59">
        <v>0</v>
      </c>
      <c r="K59" s="3" t="str">
        <f>VLOOKUP(J59,'LibSets constants'!$A$4:$B$1000,2,FALSE)</f>
        <v>DLC_BASE_GAME</v>
      </c>
      <c r="L59" s="3" t="str">
        <f>VLOOKUP(J59,'LibSets constants'!$A$4:$C$1000,3,FALSE)</f>
        <v>Included in base game</v>
      </c>
    </row>
    <row r="60" spans="1:12" x14ac:dyDescent="0.25">
      <c r="A60" s="12">
        <v>219</v>
      </c>
      <c r="B60" s="5">
        <f>VLOOKUP(A60,'ESO dumped ZoneData'!$A$3:$D$9995,2,FALSE)</f>
        <v>59</v>
      </c>
      <c r="C60" s="5">
        <f>VLOOKUP(A60,'ESO dumped ZoneData'!$A$3:$D$9995,3,FALSE)</f>
        <v>267</v>
      </c>
      <c r="D60" s="3" t="str">
        <f>VLOOKUP(A60,'ESO dumped ZoneData'!$A$3:$D$9995,4,FALSE)</f>
        <v>Chateau of the Ravenous Rodent</v>
      </c>
      <c r="E60" s="3" t="str">
        <f t="array" ref="E60">IF(OR(EXACT(A60,'ESO Dungeon constants'!$D$3:$D$987)),"X","")</f>
        <v/>
      </c>
      <c r="F60" s="3" t="str">
        <f t="shared" si="0"/>
        <v/>
      </c>
      <c r="G60" s="3" t="str">
        <f t="shared" si="1"/>
        <v>Eyevea</v>
      </c>
      <c r="H60" s="17">
        <f t="shared" si="2"/>
        <v>219</v>
      </c>
      <c r="I60" s="17">
        <f t="shared" si="3"/>
        <v>267</v>
      </c>
      <c r="J60">
        <v>0</v>
      </c>
      <c r="K60" s="3" t="str">
        <f>VLOOKUP(J60,'LibSets constants'!$A$4:$B$1000,2,FALSE)</f>
        <v>DLC_BASE_GAME</v>
      </c>
      <c r="L60" s="3" t="str">
        <f>VLOOKUP(J60,'LibSets constants'!$A$4:$C$1000,3,FALSE)</f>
        <v>Included in base game</v>
      </c>
    </row>
    <row r="61" spans="1:12" x14ac:dyDescent="0.25">
      <c r="A61" s="12">
        <v>222</v>
      </c>
      <c r="B61" s="5">
        <f>VLOOKUP(A61,'ESO dumped ZoneData'!$A$3:$D$9995,2,FALSE)</f>
        <v>60</v>
      </c>
      <c r="C61" s="5">
        <f>VLOOKUP(A61,'ESO dumped ZoneData'!$A$3:$D$9995,3,FALSE)</f>
        <v>3</v>
      </c>
      <c r="D61" s="3" t="str">
        <f>VLOOKUP(A61,'ESO dumped ZoneData'!$A$3:$D$9995,4,FALSE)</f>
        <v>Dresan Keep</v>
      </c>
      <c r="E61" s="3" t="str">
        <f t="array" ref="E61">IF(OR(EXACT(A61,'ESO Dungeon constants'!$D$3:$D$987)),"X","")</f>
        <v/>
      </c>
      <c r="F61" s="3" t="str">
        <f t="shared" si="0"/>
        <v/>
      </c>
      <c r="G61" s="3" t="str">
        <f t="shared" si="1"/>
        <v>Glenumbra</v>
      </c>
      <c r="H61" s="17">
        <f t="shared" si="2"/>
        <v>222</v>
      </c>
      <c r="I61" s="17">
        <f t="shared" si="3"/>
        <v>3</v>
      </c>
      <c r="J61">
        <v>0</v>
      </c>
      <c r="K61" s="3" t="str">
        <f>VLOOKUP(J61,'LibSets constants'!$A$4:$B$1000,2,FALSE)</f>
        <v>DLC_BASE_GAME</v>
      </c>
      <c r="L61" s="3" t="str">
        <f>VLOOKUP(J61,'LibSets constants'!$A$4:$C$1000,3,FALSE)</f>
        <v>Included in base game</v>
      </c>
    </row>
    <row r="62" spans="1:12" x14ac:dyDescent="0.25">
      <c r="A62" s="12">
        <v>223</v>
      </c>
      <c r="B62" s="5">
        <f>VLOOKUP(A62,'ESO dumped ZoneData'!$A$3:$D$9995,2,FALSE)</f>
        <v>61</v>
      </c>
      <c r="C62" s="5">
        <f>VLOOKUP(A62,'ESO dumped ZoneData'!$A$3:$D$9995,3,FALSE)</f>
        <v>3</v>
      </c>
      <c r="D62" s="3" t="str">
        <f>VLOOKUP(A62,'ESO dumped ZoneData'!$A$3:$D$9995,4,FALSE)</f>
        <v>Tomb of Lost Kings</v>
      </c>
      <c r="E62" s="3" t="str">
        <f t="array" ref="E62">IF(OR(EXACT(A62,'ESO Dungeon constants'!$D$3:$D$987)),"X","")</f>
        <v/>
      </c>
      <c r="F62" s="3" t="str">
        <f t="shared" si="0"/>
        <v/>
      </c>
      <c r="G62" s="3" t="str">
        <f t="shared" si="1"/>
        <v>Glenumbra</v>
      </c>
      <c r="H62" s="17">
        <f t="shared" si="2"/>
        <v>223</v>
      </c>
      <c r="I62" s="17">
        <f t="shared" si="3"/>
        <v>3</v>
      </c>
      <c r="J62">
        <v>0</v>
      </c>
      <c r="K62" s="3" t="str">
        <f>VLOOKUP(J62,'LibSets constants'!$A$4:$B$1000,2,FALSE)</f>
        <v>DLC_BASE_GAME</v>
      </c>
      <c r="L62" s="3" t="str">
        <f>VLOOKUP(J62,'LibSets constants'!$A$4:$C$1000,3,FALSE)</f>
        <v>Included in base game</v>
      </c>
    </row>
    <row r="63" spans="1:12" x14ac:dyDescent="0.25">
      <c r="A63" s="12">
        <v>224</v>
      </c>
      <c r="B63" s="5">
        <f>VLOOKUP(A63,'ESO dumped ZoneData'!$A$3:$D$9995,2,FALSE)</f>
        <v>62</v>
      </c>
      <c r="C63" s="5">
        <f>VLOOKUP(A63,'ESO dumped ZoneData'!$A$3:$D$9995,3,FALSE)</f>
        <v>20</v>
      </c>
      <c r="D63" s="3" t="str">
        <f>VLOOKUP(A63,'ESO dumped ZoneData'!$A$3:$D$9995,4,FALSE)</f>
        <v>Breagha-Fin</v>
      </c>
      <c r="E63" s="3" t="str">
        <f t="array" ref="E63">IF(OR(EXACT(A63,'ESO Dungeon constants'!$D$3:$D$987)),"X","")</f>
        <v/>
      </c>
      <c r="F63" s="3" t="str">
        <f t="shared" si="0"/>
        <v/>
      </c>
      <c r="G63" s="3" t="str">
        <f t="shared" si="1"/>
        <v>Rivenspire</v>
      </c>
      <c r="H63" s="17">
        <f t="shared" si="2"/>
        <v>224</v>
      </c>
      <c r="I63" s="17">
        <f t="shared" si="3"/>
        <v>20</v>
      </c>
      <c r="J63">
        <v>0</v>
      </c>
      <c r="K63" s="3" t="str">
        <f>VLOOKUP(J63,'LibSets constants'!$A$4:$B$1000,2,FALSE)</f>
        <v>DLC_BASE_GAME</v>
      </c>
      <c r="L63" s="3" t="str">
        <f>VLOOKUP(J63,'LibSets constants'!$A$4:$C$1000,3,FALSE)</f>
        <v>Included in base game</v>
      </c>
    </row>
    <row r="64" spans="1:12" x14ac:dyDescent="0.25">
      <c r="A64" s="12">
        <v>227</v>
      </c>
      <c r="B64" s="5">
        <f>VLOOKUP(A64,'ESO dumped ZoneData'!$A$3:$D$9995,2,FALSE)</f>
        <v>63</v>
      </c>
      <c r="C64" s="5">
        <f>VLOOKUP(A64,'ESO dumped ZoneData'!$A$3:$D$9995,3,FALSE)</f>
        <v>92</v>
      </c>
      <c r="D64" s="3" t="str">
        <f>VLOOKUP(A64,'ESO dumped ZoneData'!$A$3:$D$9995,4,FALSE)</f>
        <v>The Sunken Road</v>
      </c>
      <c r="E64" s="3" t="str">
        <f t="array" ref="E64">IF(OR(EXACT(A64,'ESO Dungeon constants'!$D$3:$D$987)),"X","")</f>
        <v/>
      </c>
      <c r="F64" s="3" t="str">
        <f t="shared" si="0"/>
        <v/>
      </c>
      <c r="G64" s="3" t="str">
        <f t="shared" si="1"/>
        <v>Bangkorai</v>
      </c>
      <c r="H64" s="17">
        <f t="shared" si="2"/>
        <v>227</v>
      </c>
      <c r="I64" s="17">
        <f t="shared" si="3"/>
        <v>92</v>
      </c>
      <c r="J64">
        <v>0</v>
      </c>
      <c r="K64" s="3" t="str">
        <f>VLOOKUP(J64,'LibSets constants'!$A$4:$B$1000,2,FALSE)</f>
        <v>DLC_BASE_GAME</v>
      </c>
      <c r="L64" s="3" t="str">
        <f>VLOOKUP(J64,'LibSets constants'!$A$4:$C$1000,3,FALSE)</f>
        <v>Included in base game</v>
      </c>
    </row>
    <row r="65" spans="1:12" x14ac:dyDescent="0.25">
      <c r="A65" s="12">
        <v>228</v>
      </c>
      <c r="B65" s="5">
        <f>VLOOKUP(A65,'ESO dumped ZoneData'!$A$3:$D$9995,2,FALSE)</f>
        <v>64</v>
      </c>
      <c r="C65" s="5">
        <f>VLOOKUP(A65,'ESO dumped ZoneData'!$A$3:$D$9995,3,FALSE)</f>
        <v>92</v>
      </c>
      <c r="D65" s="3" t="str">
        <f>VLOOKUP(A65,'ESO dumped ZoneData'!$A$3:$D$9995,4,FALSE)</f>
        <v>Bangkorai Garrison</v>
      </c>
      <c r="E65" s="3" t="str">
        <f t="array" ref="E65">IF(OR(EXACT(A65,'ESO Dungeon constants'!$D$3:$D$987)),"X","")</f>
        <v/>
      </c>
      <c r="F65" s="3" t="str">
        <f t="shared" si="0"/>
        <v/>
      </c>
      <c r="G65" s="3" t="str">
        <f t="shared" si="1"/>
        <v>Bangkorai</v>
      </c>
      <c r="H65" s="17">
        <f t="shared" si="2"/>
        <v>228</v>
      </c>
      <c r="I65" s="17">
        <f t="shared" si="3"/>
        <v>92</v>
      </c>
      <c r="J65">
        <v>0</v>
      </c>
      <c r="K65" s="3" t="str">
        <f>VLOOKUP(J65,'LibSets constants'!$A$4:$B$1000,2,FALSE)</f>
        <v>DLC_BASE_GAME</v>
      </c>
      <c r="L65" s="3" t="str">
        <f>VLOOKUP(J65,'LibSets constants'!$A$4:$C$1000,3,FALSE)</f>
        <v>Included in base game</v>
      </c>
    </row>
    <row r="66" spans="1:12" x14ac:dyDescent="0.25">
      <c r="A66" s="12">
        <v>229</v>
      </c>
      <c r="B66" s="5">
        <f>VLOOKUP(A66,'ESO dumped ZoneData'!$A$3:$D$9995,2,FALSE)</f>
        <v>65</v>
      </c>
      <c r="C66" s="5">
        <f>VLOOKUP(A66,'ESO dumped ZoneData'!$A$3:$D$9995,3,FALSE)</f>
        <v>92</v>
      </c>
      <c r="D66" s="3" t="str">
        <f>VLOOKUP(A66,'ESO dumped ZoneData'!$A$3:$D$9995,4,FALSE)</f>
        <v>Nilata Ruins</v>
      </c>
      <c r="E66" s="3" t="str">
        <f t="array" ref="E66">IF(OR(EXACT(A66,'ESO Dungeon constants'!$D$3:$D$987)),"X","")</f>
        <v/>
      </c>
      <c r="F66" s="3" t="str">
        <f t="shared" ref="F66:F129" si="4">IF(EXACT(A66,C66),"X","")</f>
        <v/>
      </c>
      <c r="G66" s="3" t="str">
        <f t="shared" ref="G66:G129" si="5">IF(A66&lt;&gt;C66,VLOOKUP(C66,$A$2:$D$9949,4,FALSE),"")</f>
        <v>Bangkorai</v>
      </c>
      <c r="H66" s="17">
        <f t="shared" ref="H66:H129" si="6">A66</f>
        <v>229</v>
      </c>
      <c r="I66" s="17">
        <f t="shared" ref="I66:I129" si="7">C66</f>
        <v>92</v>
      </c>
      <c r="J66">
        <v>0</v>
      </c>
      <c r="K66" s="3" t="str">
        <f>VLOOKUP(J66,'LibSets constants'!$A$4:$B$1000,2,FALSE)</f>
        <v>DLC_BASE_GAME</v>
      </c>
      <c r="L66" s="3" t="str">
        <f>VLOOKUP(J66,'LibSets constants'!$A$4:$C$1000,3,FALSE)</f>
        <v>Included in base game</v>
      </c>
    </row>
    <row r="67" spans="1:12" x14ac:dyDescent="0.25">
      <c r="A67" s="12">
        <v>231</v>
      </c>
      <c r="B67" s="5">
        <f>VLOOKUP(A67,'ESO dumped ZoneData'!$A$3:$D$9995,2,FALSE)</f>
        <v>66</v>
      </c>
      <c r="C67" s="5">
        <f>VLOOKUP(A67,'ESO dumped ZoneData'!$A$3:$D$9995,3,FALSE)</f>
        <v>92</v>
      </c>
      <c r="D67" s="3" t="str">
        <f>VLOOKUP(A67,'ESO dumped ZoneData'!$A$3:$D$9995,4,FALSE)</f>
        <v>Hall of Heroes</v>
      </c>
      <c r="E67" s="3" t="str">
        <f t="array" ref="E67">IF(OR(EXACT(A67,'ESO Dungeon constants'!$D$3:$D$987)),"X","")</f>
        <v/>
      </c>
      <c r="F67" s="3" t="str">
        <f t="shared" si="4"/>
        <v/>
      </c>
      <c r="G67" s="3" t="str">
        <f t="shared" si="5"/>
        <v>Bangkorai</v>
      </c>
      <c r="H67" s="17">
        <f t="shared" si="6"/>
        <v>231</v>
      </c>
      <c r="I67" s="17">
        <f t="shared" si="7"/>
        <v>92</v>
      </c>
      <c r="J67">
        <v>0</v>
      </c>
      <c r="K67" s="3" t="str">
        <f>VLOOKUP(J67,'LibSets constants'!$A$4:$B$1000,2,FALSE)</f>
        <v>DLC_BASE_GAME</v>
      </c>
      <c r="L67" s="3" t="str">
        <f>VLOOKUP(J67,'LibSets constants'!$A$4:$C$1000,3,FALSE)</f>
        <v>Included in base game</v>
      </c>
    </row>
    <row r="68" spans="1:12" x14ac:dyDescent="0.25">
      <c r="A68" s="12">
        <v>232</v>
      </c>
      <c r="B68" s="5">
        <f>VLOOKUP(A68,'ESO dumped ZoneData'!$A$3:$D$9995,2,FALSE)</f>
        <v>67</v>
      </c>
      <c r="C68" s="5">
        <f>VLOOKUP(A68,'ESO dumped ZoneData'!$A$3:$D$9995,3,FALSE)</f>
        <v>117</v>
      </c>
      <c r="D68" s="3" t="str">
        <f>VLOOKUP(A68,'ESO dumped ZoneData'!$A$3:$D$9995,4,FALSE)</f>
        <v>Silyanorn Ruins</v>
      </c>
      <c r="E68" s="3" t="str">
        <f t="array" ref="E68">IF(OR(EXACT(A68,'ESO Dungeon constants'!$D$3:$D$987)),"X","")</f>
        <v/>
      </c>
      <c r="F68" s="3" t="str">
        <f t="shared" si="4"/>
        <v/>
      </c>
      <c r="G68" s="3" t="str">
        <f t="shared" si="5"/>
        <v>Shadowfen</v>
      </c>
      <c r="H68" s="17">
        <f t="shared" si="6"/>
        <v>232</v>
      </c>
      <c r="I68" s="17">
        <f t="shared" si="7"/>
        <v>117</v>
      </c>
      <c r="J68">
        <v>0</v>
      </c>
      <c r="K68" s="3" t="str">
        <f>VLOOKUP(J68,'LibSets constants'!$A$4:$B$1000,2,FALSE)</f>
        <v>DLC_BASE_GAME</v>
      </c>
      <c r="L68" s="3" t="str">
        <f>VLOOKUP(J68,'LibSets constants'!$A$4:$C$1000,3,FALSE)</f>
        <v>Included in base game</v>
      </c>
    </row>
    <row r="69" spans="1:12" x14ac:dyDescent="0.25">
      <c r="A69" s="12">
        <v>233</v>
      </c>
      <c r="B69" s="5">
        <f>VLOOKUP(A69,'ESO dumped ZoneData'!$A$3:$D$9995,2,FALSE)</f>
        <v>68</v>
      </c>
      <c r="C69" s="5">
        <f>VLOOKUP(A69,'ESO dumped ZoneData'!$A$3:$D$9995,3,FALSE)</f>
        <v>117</v>
      </c>
      <c r="D69" s="3" t="str">
        <f>VLOOKUP(A69,'ESO dumped ZoneData'!$A$3:$D$9995,4,FALSE)</f>
        <v>Ruins of Ten-Maur-Wolk</v>
      </c>
      <c r="E69" s="3" t="str">
        <f t="array" ref="E69">IF(OR(EXACT(A69,'ESO Dungeon constants'!$D$3:$D$987)),"X","")</f>
        <v/>
      </c>
      <c r="F69" s="3" t="str">
        <f t="shared" si="4"/>
        <v/>
      </c>
      <c r="G69" s="3" t="str">
        <f t="shared" si="5"/>
        <v>Shadowfen</v>
      </c>
      <c r="H69" s="17">
        <f t="shared" si="6"/>
        <v>233</v>
      </c>
      <c r="I69" s="17">
        <f t="shared" si="7"/>
        <v>117</v>
      </c>
      <c r="J69">
        <v>0</v>
      </c>
      <c r="K69" s="3" t="str">
        <f>VLOOKUP(J69,'LibSets constants'!$A$4:$B$1000,2,FALSE)</f>
        <v>DLC_BASE_GAME</v>
      </c>
      <c r="L69" s="3" t="str">
        <f>VLOOKUP(J69,'LibSets constants'!$A$4:$C$1000,3,FALSE)</f>
        <v>Included in base game</v>
      </c>
    </row>
    <row r="70" spans="1:12" x14ac:dyDescent="0.25">
      <c r="A70" s="12">
        <v>234</v>
      </c>
      <c r="B70" s="5">
        <f>VLOOKUP(A70,'ESO dumped ZoneData'!$A$3:$D$9995,2,FALSE)</f>
        <v>69</v>
      </c>
      <c r="C70" s="5">
        <f>VLOOKUP(A70,'ESO dumped ZoneData'!$A$3:$D$9995,3,FALSE)</f>
        <v>117</v>
      </c>
      <c r="D70" s="3" t="str">
        <f>VLOOKUP(A70,'ESO dumped ZoneData'!$A$3:$D$9995,4,FALSE)</f>
        <v>Odious Chapel</v>
      </c>
      <c r="E70" s="3" t="str">
        <f t="array" ref="E70">IF(OR(EXACT(A70,'ESO Dungeon constants'!$D$3:$D$987)),"X","")</f>
        <v/>
      </c>
      <c r="F70" s="3" t="str">
        <f t="shared" si="4"/>
        <v/>
      </c>
      <c r="G70" s="3" t="str">
        <f t="shared" si="5"/>
        <v>Shadowfen</v>
      </c>
      <c r="H70" s="17">
        <f t="shared" si="6"/>
        <v>234</v>
      </c>
      <c r="I70" s="17">
        <f t="shared" si="7"/>
        <v>117</v>
      </c>
      <c r="J70">
        <v>0</v>
      </c>
      <c r="K70" s="3" t="str">
        <f>VLOOKUP(J70,'LibSets constants'!$A$4:$B$1000,2,FALSE)</f>
        <v>DLC_BASE_GAME</v>
      </c>
      <c r="L70" s="3" t="str">
        <f>VLOOKUP(J70,'LibSets constants'!$A$4:$C$1000,3,FALSE)</f>
        <v>Included in base game</v>
      </c>
    </row>
    <row r="71" spans="1:12" x14ac:dyDescent="0.25">
      <c r="A71" s="12">
        <v>235</v>
      </c>
      <c r="B71" s="5">
        <f>VLOOKUP(A71,'ESO dumped ZoneData'!$A$3:$D$9995,2,FALSE)</f>
        <v>70</v>
      </c>
      <c r="C71" s="5">
        <f>VLOOKUP(A71,'ESO dumped ZoneData'!$A$3:$D$9995,3,FALSE)</f>
        <v>117</v>
      </c>
      <c r="D71" s="3" t="str">
        <f>VLOOKUP(A71,'ESO dumped ZoneData'!$A$3:$D$9995,4,FALSE)</f>
        <v>Temple of Sul</v>
      </c>
      <c r="E71" s="3" t="str">
        <f t="array" ref="E71">IF(OR(EXACT(A71,'ESO Dungeon constants'!$D$3:$D$987)),"X","")</f>
        <v/>
      </c>
      <c r="F71" s="3" t="str">
        <f t="shared" si="4"/>
        <v/>
      </c>
      <c r="G71" s="3" t="str">
        <f t="shared" si="5"/>
        <v>Shadowfen</v>
      </c>
      <c r="H71" s="17">
        <f t="shared" si="6"/>
        <v>235</v>
      </c>
      <c r="I71" s="17">
        <f t="shared" si="7"/>
        <v>117</v>
      </c>
      <c r="J71">
        <v>0</v>
      </c>
      <c r="K71" s="3" t="str">
        <f>VLOOKUP(J71,'LibSets constants'!$A$4:$B$1000,2,FALSE)</f>
        <v>DLC_BASE_GAME</v>
      </c>
      <c r="L71" s="3" t="str">
        <f>VLOOKUP(J71,'LibSets constants'!$A$4:$C$1000,3,FALSE)</f>
        <v>Included in base game</v>
      </c>
    </row>
    <row r="72" spans="1:12" x14ac:dyDescent="0.25">
      <c r="A72" s="12">
        <v>236</v>
      </c>
      <c r="B72" s="5">
        <f>VLOOKUP(A72,'ESO dumped ZoneData'!$A$3:$D$9995,2,FALSE)</f>
        <v>71</v>
      </c>
      <c r="C72" s="5">
        <f>VLOOKUP(A72,'ESO dumped ZoneData'!$A$3:$D$9995,3,FALSE)</f>
        <v>117</v>
      </c>
      <c r="D72" s="3" t="str">
        <f>VLOOKUP(A72,'ESO dumped ZoneData'!$A$3:$D$9995,4,FALSE)</f>
        <v>White Rose Prison Dungeon</v>
      </c>
      <c r="E72" s="3" t="str">
        <f t="array" ref="E72">IF(OR(EXACT(A72,'ESO Dungeon constants'!$D$3:$D$987)),"X","")</f>
        <v/>
      </c>
      <c r="F72" s="3" t="str">
        <f t="shared" si="4"/>
        <v/>
      </c>
      <c r="G72" s="3" t="str">
        <f t="shared" si="5"/>
        <v>Shadowfen</v>
      </c>
      <c r="H72" s="17">
        <f t="shared" si="6"/>
        <v>236</v>
      </c>
      <c r="I72" s="17">
        <f t="shared" si="7"/>
        <v>117</v>
      </c>
      <c r="J72">
        <v>0</v>
      </c>
      <c r="K72" s="3" t="str">
        <f>VLOOKUP(J72,'LibSets constants'!$A$4:$B$1000,2,FALSE)</f>
        <v>DLC_BASE_GAME</v>
      </c>
      <c r="L72" s="3" t="str">
        <f>VLOOKUP(J72,'LibSets constants'!$A$4:$C$1000,3,FALSE)</f>
        <v>Included in base game</v>
      </c>
    </row>
    <row r="73" spans="1:12" x14ac:dyDescent="0.25">
      <c r="A73" s="12">
        <v>237</v>
      </c>
      <c r="B73" s="5">
        <f>VLOOKUP(A73,'ESO dumped ZoneData'!$A$3:$D$9995,2,FALSE)</f>
        <v>72</v>
      </c>
      <c r="C73" s="5">
        <f>VLOOKUP(A73,'ESO dumped ZoneData'!$A$3:$D$9995,3,FALSE)</f>
        <v>104</v>
      </c>
      <c r="D73" s="3" t="str">
        <f>VLOOKUP(A73,'ESO dumped ZoneData'!$A$3:$D$9995,4,FALSE)</f>
        <v>Impervious Vault</v>
      </c>
      <c r="E73" s="3" t="str">
        <f t="array" ref="E73">IF(OR(EXACT(A73,'ESO Dungeon constants'!$D$3:$D$987)),"X","")</f>
        <v/>
      </c>
      <c r="F73" s="3" t="str">
        <f t="shared" si="4"/>
        <v/>
      </c>
      <c r="G73" s="3" t="str">
        <f t="shared" si="5"/>
        <v>Alik'r Desert</v>
      </c>
      <c r="H73" s="17">
        <f t="shared" si="6"/>
        <v>237</v>
      </c>
      <c r="I73" s="17">
        <f t="shared" si="7"/>
        <v>104</v>
      </c>
      <c r="J73">
        <v>0</v>
      </c>
      <c r="K73" s="3" t="str">
        <f>VLOOKUP(J73,'LibSets constants'!$A$4:$B$1000,2,FALSE)</f>
        <v>DLC_BASE_GAME</v>
      </c>
      <c r="L73" s="3" t="str">
        <f>VLOOKUP(J73,'LibSets constants'!$A$4:$C$1000,3,FALSE)</f>
        <v>Included in base game</v>
      </c>
    </row>
    <row r="74" spans="1:12" x14ac:dyDescent="0.25">
      <c r="A74" s="12">
        <v>238</v>
      </c>
      <c r="B74" s="5">
        <f>VLOOKUP(A74,'ESO dumped ZoneData'!$A$3:$D$9995,2,FALSE)</f>
        <v>73</v>
      </c>
      <c r="C74" s="5">
        <f>VLOOKUP(A74,'ESO dumped ZoneData'!$A$3:$D$9995,3,FALSE)</f>
        <v>104</v>
      </c>
      <c r="D74" s="3" t="str">
        <f>VLOOKUP(A74,'ESO dumped ZoneData'!$A$3:$D$9995,4,FALSE)</f>
        <v>Salas En</v>
      </c>
      <c r="E74" s="3" t="str">
        <f t="array" ref="E74">IF(OR(EXACT(A74,'ESO Dungeon constants'!$D$3:$D$987)),"X","")</f>
        <v/>
      </c>
      <c r="F74" s="3" t="str">
        <f t="shared" si="4"/>
        <v/>
      </c>
      <c r="G74" s="3" t="str">
        <f t="shared" si="5"/>
        <v>Alik'r Desert</v>
      </c>
      <c r="H74" s="17">
        <f t="shared" si="6"/>
        <v>238</v>
      </c>
      <c r="I74" s="17">
        <f t="shared" si="7"/>
        <v>104</v>
      </c>
      <c r="J74">
        <v>0</v>
      </c>
      <c r="K74" s="3" t="str">
        <f>VLOOKUP(J74,'LibSets constants'!$A$4:$B$1000,2,FALSE)</f>
        <v>DLC_BASE_GAME</v>
      </c>
      <c r="L74" s="3" t="str">
        <f>VLOOKUP(J74,'LibSets constants'!$A$4:$C$1000,3,FALSE)</f>
        <v>Included in base game</v>
      </c>
    </row>
    <row r="75" spans="1:12" x14ac:dyDescent="0.25">
      <c r="A75" s="12">
        <v>239</v>
      </c>
      <c r="B75" s="5">
        <f>VLOOKUP(A75,'ESO dumped ZoneData'!$A$3:$D$9995,2,FALSE)</f>
        <v>74</v>
      </c>
      <c r="C75" s="5">
        <f>VLOOKUP(A75,'ESO dumped ZoneData'!$A$3:$D$9995,3,FALSE)</f>
        <v>104</v>
      </c>
      <c r="D75" s="3" t="str">
        <f>VLOOKUP(A75,'ESO dumped ZoneData'!$A$3:$D$9995,4,FALSE)</f>
        <v>Kulati Mines</v>
      </c>
      <c r="E75" s="3" t="str">
        <f t="array" ref="E75">IF(OR(EXACT(A75,'ESO Dungeon constants'!$D$3:$D$987)),"X","")</f>
        <v/>
      </c>
      <c r="F75" s="3" t="str">
        <f t="shared" si="4"/>
        <v/>
      </c>
      <c r="G75" s="3" t="str">
        <f t="shared" si="5"/>
        <v>Alik'r Desert</v>
      </c>
      <c r="H75" s="17">
        <f t="shared" si="6"/>
        <v>239</v>
      </c>
      <c r="I75" s="17">
        <f t="shared" si="7"/>
        <v>104</v>
      </c>
      <c r="J75">
        <v>0</v>
      </c>
      <c r="K75" s="3" t="str">
        <f>VLOOKUP(J75,'LibSets constants'!$A$4:$B$1000,2,FALSE)</f>
        <v>DLC_BASE_GAME</v>
      </c>
      <c r="L75" s="3" t="str">
        <f>VLOOKUP(J75,'LibSets constants'!$A$4:$C$1000,3,FALSE)</f>
        <v>Included in base game</v>
      </c>
    </row>
    <row r="76" spans="1:12" x14ac:dyDescent="0.25">
      <c r="A76" s="12">
        <v>241</v>
      </c>
      <c r="B76" s="5">
        <f>VLOOKUP(A76,'ESO dumped ZoneData'!$A$3:$D$9995,2,FALSE)</f>
        <v>75</v>
      </c>
      <c r="C76" s="5">
        <f>VLOOKUP(A76,'ESO dumped ZoneData'!$A$3:$D$9995,3,FALSE)</f>
        <v>41</v>
      </c>
      <c r="D76" s="3" t="str">
        <f>VLOOKUP(A76,'ESO dumped ZoneData'!$A$3:$D$9995,4,FALSE)</f>
        <v>House Indoril Crypt</v>
      </c>
      <c r="E76" s="3" t="str">
        <f t="array" ref="E76">IF(OR(EXACT(A76,'ESO Dungeon constants'!$D$3:$D$987)),"X","")</f>
        <v/>
      </c>
      <c r="F76" s="3" t="str">
        <f t="shared" si="4"/>
        <v/>
      </c>
      <c r="G76" s="3" t="str">
        <f t="shared" si="5"/>
        <v>Stonefalls</v>
      </c>
      <c r="H76" s="17">
        <f t="shared" si="6"/>
        <v>241</v>
      </c>
      <c r="I76" s="17">
        <f t="shared" si="7"/>
        <v>41</v>
      </c>
      <c r="J76">
        <v>0</v>
      </c>
      <c r="K76" s="3" t="str">
        <f>VLOOKUP(J76,'LibSets constants'!$A$4:$B$1000,2,FALSE)</f>
        <v>DLC_BASE_GAME</v>
      </c>
      <c r="L76" s="3" t="str">
        <f>VLOOKUP(J76,'LibSets constants'!$A$4:$C$1000,3,FALSE)</f>
        <v>Included in base game</v>
      </c>
    </row>
    <row r="77" spans="1:12" x14ac:dyDescent="0.25">
      <c r="A77" s="12">
        <v>242</v>
      </c>
      <c r="B77" s="5">
        <f>VLOOKUP(A77,'ESO dumped ZoneData'!$A$3:$D$9995,2,FALSE)</f>
        <v>76</v>
      </c>
      <c r="C77" s="5">
        <f>VLOOKUP(A77,'ESO dumped ZoneData'!$A$3:$D$9995,3,FALSE)</f>
        <v>41</v>
      </c>
      <c r="D77" s="3" t="str">
        <f>VLOOKUP(A77,'ESO dumped ZoneData'!$A$3:$D$9995,4,FALSE)</f>
        <v>Fort Arand Dungeons</v>
      </c>
      <c r="E77" s="3" t="str">
        <f t="array" ref="E77">IF(OR(EXACT(A77,'ESO Dungeon constants'!$D$3:$D$987)),"X","")</f>
        <v/>
      </c>
      <c r="F77" s="3" t="str">
        <f t="shared" si="4"/>
        <v/>
      </c>
      <c r="G77" s="3" t="str">
        <f t="shared" si="5"/>
        <v>Stonefalls</v>
      </c>
      <c r="H77" s="17">
        <f t="shared" si="6"/>
        <v>242</v>
      </c>
      <c r="I77" s="17">
        <f t="shared" si="7"/>
        <v>41</v>
      </c>
      <c r="J77">
        <v>0</v>
      </c>
      <c r="K77" s="3" t="str">
        <f>VLOOKUP(J77,'LibSets constants'!$A$4:$B$1000,2,FALSE)</f>
        <v>DLC_BASE_GAME</v>
      </c>
      <c r="L77" s="3" t="str">
        <f>VLOOKUP(J77,'LibSets constants'!$A$4:$C$1000,3,FALSE)</f>
        <v>Included in base game</v>
      </c>
    </row>
    <row r="78" spans="1:12" x14ac:dyDescent="0.25">
      <c r="A78" s="12">
        <v>243</v>
      </c>
      <c r="B78" s="5">
        <f>VLOOKUP(A78,'ESO dumped ZoneData'!$A$3:$D$9995,2,FALSE)</f>
        <v>77</v>
      </c>
      <c r="C78" s="5">
        <f>VLOOKUP(A78,'ESO dumped ZoneData'!$A$3:$D$9995,3,FALSE)</f>
        <v>41</v>
      </c>
      <c r="D78" s="3" t="str">
        <f>VLOOKUP(A78,'ESO dumped ZoneData'!$A$3:$D$9995,4,FALSE)</f>
        <v>Coral Heart Chamber</v>
      </c>
      <c r="E78" s="3" t="str">
        <f t="array" ref="E78">IF(OR(EXACT(A78,'ESO Dungeon constants'!$D$3:$D$987)),"X","")</f>
        <v/>
      </c>
      <c r="F78" s="3" t="str">
        <f t="shared" si="4"/>
        <v/>
      </c>
      <c r="G78" s="3" t="str">
        <f t="shared" si="5"/>
        <v>Stonefalls</v>
      </c>
      <c r="H78" s="17">
        <f t="shared" si="6"/>
        <v>243</v>
      </c>
      <c r="I78" s="17">
        <f t="shared" si="7"/>
        <v>41</v>
      </c>
      <c r="J78">
        <v>0</v>
      </c>
      <c r="K78" s="3" t="str">
        <f>VLOOKUP(J78,'LibSets constants'!$A$4:$B$1000,2,FALSE)</f>
        <v>DLC_BASE_GAME</v>
      </c>
      <c r="L78" s="3" t="str">
        <f>VLOOKUP(J78,'LibSets constants'!$A$4:$C$1000,3,FALSE)</f>
        <v>Included in base game</v>
      </c>
    </row>
    <row r="79" spans="1:12" x14ac:dyDescent="0.25">
      <c r="A79" s="12">
        <v>245</v>
      </c>
      <c r="B79" s="5">
        <f>VLOOKUP(A79,'ESO dumped ZoneData'!$A$3:$D$9995,2,FALSE)</f>
        <v>78</v>
      </c>
      <c r="C79" s="5">
        <f>VLOOKUP(A79,'ESO dumped ZoneData'!$A$3:$D$9995,3,FALSE)</f>
        <v>41</v>
      </c>
      <c r="D79" s="3" t="str">
        <f>VLOOKUP(A79,'ESO dumped ZoneData'!$A$3:$D$9995,4,FALSE)</f>
        <v>Heimlyn Keep Reliquary</v>
      </c>
      <c r="E79" s="3" t="str">
        <f t="array" ref="E79">IF(OR(EXACT(A79,'ESO Dungeon constants'!$D$3:$D$987)),"X","")</f>
        <v/>
      </c>
      <c r="F79" s="3" t="str">
        <f t="shared" si="4"/>
        <v/>
      </c>
      <c r="G79" s="3" t="str">
        <f t="shared" si="5"/>
        <v>Stonefalls</v>
      </c>
      <c r="H79" s="17">
        <f t="shared" si="6"/>
        <v>245</v>
      </c>
      <c r="I79" s="17">
        <f t="shared" si="7"/>
        <v>41</v>
      </c>
      <c r="J79">
        <v>0</v>
      </c>
      <c r="K79" s="3" t="str">
        <f>VLOOKUP(J79,'LibSets constants'!$A$4:$B$1000,2,FALSE)</f>
        <v>DLC_BASE_GAME</v>
      </c>
      <c r="L79" s="3" t="str">
        <f>VLOOKUP(J79,'LibSets constants'!$A$4:$C$1000,3,FALSE)</f>
        <v>Included in base game</v>
      </c>
    </row>
    <row r="80" spans="1:12" x14ac:dyDescent="0.25">
      <c r="A80" s="12">
        <v>246</v>
      </c>
      <c r="B80" s="5">
        <f>VLOOKUP(A80,'ESO dumped ZoneData'!$A$3:$D$9995,2,FALSE)</f>
        <v>79</v>
      </c>
      <c r="C80" s="5">
        <f>VLOOKUP(A80,'ESO dumped ZoneData'!$A$3:$D$9995,3,FALSE)</f>
        <v>41</v>
      </c>
      <c r="D80" s="3" t="str">
        <f>VLOOKUP(A80,'ESO dumped ZoneData'!$A$3:$D$9995,4,FALSE)</f>
        <v>Iliath Temple Mines</v>
      </c>
      <c r="E80" s="3" t="str">
        <f t="array" ref="E80">IF(OR(EXACT(A80,'ESO Dungeon constants'!$D$3:$D$987)),"X","")</f>
        <v/>
      </c>
      <c r="F80" s="3" t="str">
        <f t="shared" si="4"/>
        <v/>
      </c>
      <c r="G80" s="3" t="str">
        <f t="shared" si="5"/>
        <v>Stonefalls</v>
      </c>
      <c r="H80" s="17">
        <f t="shared" si="6"/>
        <v>246</v>
      </c>
      <c r="I80" s="17">
        <f t="shared" si="7"/>
        <v>41</v>
      </c>
      <c r="J80">
        <v>0</v>
      </c>
      <c r="K80" s="3" t="str">
        <f>VLOOKUP(J80,'LibSets constants'!$A$4:$B$1000,2,FALSE)</f>
        <v>DLC_BASE_GAME</v>
      </c>
      <c r="L80" s="3" t="str">
        <f>VLOOKUP(J80,'LibSets constants'!$A$4:$C$1000,3,FALSE)</f>
        <v>Included in base game</v>
      </c>
    </row>
    <row r="81" spans="1:12" x14ac:dyDescent="0.25">
      <c r="A81" s="12">
        <v>247</v>
      </c>
      <c r="B81" s="5">
        <f>VLOOKUP(A81,'ESO dumped ZoneData'!$A$3:$D$9995,2,FALSE)</f>
        <v>80</v>
      </c>
      <c r="C81" s="5">
        <f>VLOOKUP(A81,'ESO dumped ZoneData'!$A$3:$D$9995,3,FALSE)</f>
        <v>41</v>
      </c>
      <c r="D81" s="3" t="str">
        <f>VLOOKUP(A81,'ESO dumped ZoneData'!$A$3:$D$9995,4,FALSE)</f>
        <v>House Dres Crypts</v>
      </c>
      <c r="E81" s="3" t="str">
        <f t="array" ref="E81">IF(OR(EXACT(A81,'ESO Dungeon constants'!$D$3:$D$987)),"X","")</f>
        <v/>
      </c>
      <c r="F81" s="3" t="str">
        <f t="shared" si="4"/>
        <v/>
      </c>
      <c r="G81" s="3" t="str">
        <f t="shared" si="5"/>
        <v>Stonefalls</v>
      </c>
      <c r="H81" s="17">
        <f t="shared" si="6"/>
        <v>247</v>
      </c>
      <c r="I81" s="17">
        <f t="shared" si="7"/>
        <v>41</v>
      </c>
      <c r="J81">
        <v>0</v>
      </c>
      <c r="K81" s="3" t="str">
        <f>VLOOKUP(J81,'LibSets constants'!$A$4:$B$1000,2,FALSE)</f>
        <v>DLC_BASE_GAME</v>
      </c>
      <c r="L81" s="3" t="str">
        <f>VLOOKUP(J81,'LibSets constants'!$A$4:$C$1000,3,FALSE)</f>
        <v>Included in base game</v>
      </c>
    </row>
    <row r="82" spans="1:12" x14ac:dyDescent="0.25">
      <c r="A82" s="12">
        <v>248</v>
      </c>
      <c r="B82" s="5">
        <f>VLOOKUP(A82,'ESO dumped ZoneData'!$A$3:$D$9995,2,FALSE)</f>
        <v>81</v>
      </c>
      <c r="C82" s="5">
        <f>VLOOKUP(A82,'ESO dumped ZoneData'!$A$3:$D$9995,3,FALSE)</f>
        <v>57</v>
      </c>
      <c r="D82" s="3" t="str">
        <f>VLOOKUP(A82,'ESO dumped ZoneData'!$A$3:$D$9995,4,FALSE)</f>
        <v>Mzithumz</v>
      </c>
      <c r="E82" s="3" t="str">
        <f t="array" ref="E82">IF(OR(EXACT(A82,'ESO Dungeon constants'!$D$3:$D$987)),"X","")</f>
        <v/>
      </c>
      <c r="F82" s="3" t="str">
        <f t="shared" si="4"/>
        <v/>
      </c>
      <c r="G82" s="3" t="str">
        <f t="shared" si="5"/>
        <v>Deshaan</v>
      </c>
      <c r="H82" s="17">
        <f t="shared" si="6"/>
        <v>248</v>
      </c>
      <c r="I82" s="17">
        <f t="shared" si="7"/>
        <v>57</v>
      </c>
      <c r="J82">
        <v>0</v>
      </c>
      <c r="K82" s="3" t="str">
        <f>VLOOKUP(J82,'LibSets constants'!$A$4:$B$1000,2,FALSE)</f>
        <v>DLC_BASE_GAME</v>
      </c>
      <c r="L82" s="3" t="str">
        <f>VLOOKUP(J82,'LibSets constants'!$A$4:$C$1000,3,FALSE)</f>
        <v>Included in base game</v>
      </c>
    </row>
    <row r="83" spans="1:12" x14ac:dyDescent="0.25">
      <c r="A83" s="12">
        <v>249</v>
      </c>
      <c r="B83" s="5">
        <f>VLOOKUP(A83,'ESO dumped ZoneData'!$A$3:$D$9995,2,FALSE)</f>
        <v>82</v>
      </c>
      <c r="C83" s="5">
        <f>VLOOKUP(A83,'ESO dumped ZoneData'!$A$3:$D$9995,3,FALSE)</f>
        <v>57</v>
      </c>
      <c r="D83" s="3" t="str">
        <f>VLOOKUP(A83,'ESO dumped ZoneData'!$A$3:$D$9995,4,FALSE)</f>
        <v>Tal'Deic Crypts</v>
      </c>
      <c r="E83" s="3" t="str">
        <f t="array" ref="E83">IF(OR(EXACT(A83,'ESO Dungeon constants'!$D$3:$D$987)),"X","")</f>
        <v/>
      </c>
      <c r="F83" s="3" t="str">
        <f t="shared" si="4"/>
        <v/>
      </c>
      <c r="G83" s="3" t="str">
        <f t="shared" si="5"/>
        <v>Deshaan</v>
      </c>
      <c r="H83" s="17">
        <f t="shared" si="6"/>
        <v>249</v>
      </c>
      <c r="I83" s="17">
        <f t="shared" si="7"/>
        <v>57</v>
      </c>
      <c r="J83">
        <v>0</v>
      </c>
      <c r="K83" s="3" t="str">
        <f>VLOOKUP(J83,'LibSets constants'!$A$4:$B$1000,2,FALSE)</f>
        <v>DLC_BASE_GAME</v>
      </c>
      <c r="L83" s="3" t="str">
        <f>VLOOKUP(J83,'LibSets constants'!$A$4:$C$1000,3,FALSE)</f>
        <v>Included in base game</v>
      </c>
    </row>
    <row r="84" spans="1:12" x14ac:dyDescent="0.25">
      <c r="A84" s="12">
        <v>250</v>
      </c>
      <c r="B84" s="5">
        <f>VLOOKUP(A84,'ESO dumped ZoneData'!$A$3:$D$9995,2,FALSE)</f>
        <v>83</v>
      </c>
      <c r="C84" s="5">
        <f>VLOOKUP(A84,'ESO dumped ZoneData'!$A$3:$D$9995,3,FALSE)</f>
        <v>57</v>
      </c>
      <c r="D84" s="3" t="str">
        <f>VLOOKUP(A84,'ESO dumped ZoneData'!$A$3:$D$9995,4,FALSE)</f>
        <v>Narsis Ruins</v>
      </c>
      <c r="E84" s="3" t="str">
        <f t="array" ref="E84">IF(OR(EXACT(A84,'ESO Dungeon constants'!$D$3:$D$987)),"X","")</f>
        <v/>
      </c>
      <c r="F84" s="3" t="str">
        <f t="shared" si="4"/>
        <v/>
      </c>
      <c r="G84" s="3" t="str">
        <f t="shared" si="5"/>
        <v>Deshaan</v>
      </c>
      <c r="H84" s="17">
        <f t="shared" si="6"/>
        <v>250</v>
      </c>
      <c r="I84" s="17">
        <f t="shared" si="7"/>
        <v>57</v>
      </c>
      <c r="J84">
        <v>0</v>
      </c>
      <c r="K84" s="3" t="str">
        <f>VLOOKUP(J84,'LibSets constants'!$A$4:$B$1000,2,FALSE)</f>
        <v>DLC_BASE_GAME</v>
      </c>
      <c r="L84" s="3" t="str">
        <f>VLOOKUP(J84,'LibSets constants'!$A$4:$C$1000,3,FALSE)</f>
        <v>Included in base game</v>
      </c>
    </row>
    <row r="85" spans="1:12" x14ac:dyDescent="0.25">
      <c r="A85" s="12">
        <v>252</v>
      </c>
      <c r="B85" s="5">
        <f>VLOOKUP(A85,'ESO dumped ZoneData'!$A$3:$D$9995,2,FALSE)</f>
        <v>84</v>
      </c>
      <c r="C85" s="5">
        <f>VLOOKUP(A85,'ESO dumped ZoneData'!$A$3:$D$9995,3,FALSE)</f>
        <v>57</v>
      </c>
      <c r="D85" s="3" t="str">
        <f>VLOOKUP(A85,'ESO dumped ZoneData'!$A$3:$D$9995,4,FALSE)</f>
        <v>The Hollow Cave</v>
      </c>
      <c r="E85" s="3" t="str">
        <f t="array" ref="E85">IF(OR(EXACT(A85,'ESO Dungeon constants'!$D$3:$D$987)),"X","")</f>
        <v/>
      </c>
      <c r="F85" s="3" t="str">
        <f t="shared" si="4"/>
        <v/>
      </c>
      <c r="G85" s="3" t="str">
        <f t="shared" si="5"/>
        <v>Deshaan</v>
      </c>
      <c r="H85" s="17">
        <f t="shared" si="6"/>
        <v>252</v>
      </c>
      <c r="I85" s="17">
        <f t="shared" si="7"/>
        <v>57</v>
      </c>
      <c r="J85">
        <v>0</v>
      </c>
      <c r="K85" s="3" t="str">
        <f>VLOOKUP(J85,'LibSets constants'!$A$4:$B$1000,2,FALSE)</f>
        <v>DLC_BASE_GAME</v>
      </c>
      <c r="L85" s="3" t="str">
        <f>VLOOKUP(J85,'LibSets constants'!$A$4:$C$1000,3,FALSE)</f>
        <v>Included in base game</v>
      </c>
    </row>
    <row r="86" spans="1:12" x14ac:dyDescent="0.25">
      <c r="A86" s="12">
        <v>253</v>
      </c>
      <c r="B86" s="5">
        <f>VLOOKUP(A86,'ESO dumped ZoneData'!$A$3:$D$9995,2,FALSE)</f>
        <v>85</v>
      </c>
      <c r="C86" s="5">
        <f>VLOOKUP(A86,'ESO dumped ZoneData'!$A$3:$D$9995,3,FALSE)</f>
        <v>57</v>
      </c>
      <c r="D86" s="3" t="str">
        <f>VLOOKUP(A86,'ESO dumped ZoneData'!$A$3:$D$9995,4,FALSE)</f>
        <v>Shad Astula Underhalls</v>
      </c>
      <c r="E86" s="3" t="str">
        <f t="array" ref="E86">IF(OR(EXACT(A86,'ESO Dungeon constants'!$D$3:$D$987)),"X","")</f>
        <v/>
      </c>
      <c r="F86" s="3" t="str">
        <f t="shared" si="4"/>
        <v/>
      </c>
      <c r="G86" s="3" t="str">
        <f t="shared" si="5"/>
        <v>Deshaan</v>
      </c>
      <c r="H86" s="17">
        <f t="shared" si="6"/>
        <v>253</v>
      </c>
      <c r="I86" s="17">
        <f t="shared" si="7"/>
        <v>57</v>
      </c>
      <c r="J86">
        <v>0</v>
      </c>
      <c r="K86" s="3" t="str">
        <f>VLOOKUP(J86,'LibSets constants'!$A$4:$B$1000,2,FALSE)</f>
        <v>DLC_BASE_GAME</v>
      </c>
      <c r="L86" s="3" t="str">
        <f>VLOOKUP(J86,'LibSets constants'!$A$4:$C$1000,3,FALSE)</f>
        <v>Included in base game</v>
      </c>
    </row>
    <row r="87" spans="1:12" x14ac:dyDescent="0.25">
      <c r="A87" s="12">
        <v>254</v>
      </c>
      <c r="B87" s="5">
        <f>VLOOKUP(A87,'ESO dumped ZoneData'!$A$3:$D$9995,2,FALSE)</f>
        <v>86</v>
      </c>
      <c r="C87" s="5">
        <f>VLOOKUP(A87,'ESO dumped ZoneData'!$A$3:$D$9995,3,FALSE)</f>
        <v>57</v>
      </c>
      <c r="D87" s="3" t="str">
        <f>VLOOKUP(A87,'ESO dumped ZoneData'!$A$3:$D$9995,4,FALSE)</f>
        <v>Deepcrag Den</v>
      </c>
      <c r="E87" s="3" t="str">
        <f t="array" ref="E87">IF(OR(EXACT(A87,'ESO Dungeon constants'!$D$3:$D$987)),"X","")</f>
        <v/>
      </c>
      <c r="F87" s="3" t="str">
        <f t="shared" si="4"/>
        <v/>
      </c>
      <c r="G87" s="3" t="str">
        <f t="shared" si="5"/>
        <v>Deshaan</v>
      </c>
      <c r="H87" s="17">
        <f t="shared" si="6"/>
        <v>254</v>
      </c>
      <c r="I87" s="17">
        <f t="shared" si="7"/>
        <v>57</v>
      </c>
      <c r="J87">
        <v>0</v>
      </c>
      <c r="K87" s="3" t="str">
        <f>VLOOKUP(J87,'LibSets constants'!$A$4:$B$1000,2,FALSE)</f>
        <v>DLC_BASE_GAME</v>
      </c>
      <c r="L87" s="3" t="str">
        <f>VLOOKUP(J87,'LibSets constants'!$A$4:$C$1000,3,FALSE)</f>
        <v>Included in base game</v>
      </c>
    </row>
    <row r="88" spans="1:12" x14ac:dyDescent="0.25">
      <c r="A88" s="12">
        <v>255</v>
      </c>
      <c r="B88" s="5">
        <f>VLOOKUP(A88,'ESO dumped ZoneData'!$A$3:$D$9995,2,FALSE)</f>
        <v>87</v>
      </c>
      <c r="C88" s="5">
        <f>VLOOKUP(A88,'ESO dumped ZoneData'!$A$3:$D$9995,3,FALSE)</f>
        <v>57</v>
      </c>
      <c r="D88" s="3" t="str">
        <f>VLOOKUP(A88,'ESO dumped ZoneData'!$A$3:$D$9995,4,FALSE)</f>
        <v>Bthanual</v>
      </c>
      <c r="E88" s="3" t="str">
        <f t="array" ref="E88">IF(OR(EXACT(A88,'ESO Dungeon constants'!$D$3:$D$987)),"X","")</f>
        <v/>
      </c>
      <c r="F88" s="3" t="str">
        <f t="shared" si="4"/>
        <v/>
      </c>
      <c r="G88" s="3" t="str">
        <f t="shared" si="5"/>
        <v>Deshaan</v>
      </c>
      <c r="H88" s="17">
        <f t="shared" si="6"/>
        <v>255</v>
      </c>
      <c r="I88" s="17">
        <f t="shared" si="7"/>
        <v>57</v>
      </c>
      <c r="J88">
        <v>0</v>
      </c>
      <c r="K88" s="3" t="str">
        <f>VLOOKUP(J88,'LibSets constants'!$A$4:$B$1000,2,FALSE)</f>
        <v>DLC_BASE_GAME</v>
      </c>
      <c r="L88" s="3" t="str">
        <f>VLOOKUP(J88,'LibSets constants'!$A$4:$C$1000,3,FALSE)</f>
        <v>Included in base game</v>
      </c>
    </row>
    <row r="89" spans="1:12" x14ac:dyDescent="0.25">
      <c r="A89" s="12">
        <v>256</v>
      </c>
      <c r="B89" s="5">
        <f>VLOOKUP(A89,'ESO dumped ZoneData'!$A$3:$D$9995,2,FALSE)</f>
        <v>88</v>
      </c>
      <c r="C89" s="5">
        <f>VLOOKUP(A89,'ESO dumped ZoneData'!$A$3:$D$9995,3,FALSE)</f>
        <v>3</v>
      </c>
      <c r="D89" s="3" t="str">
        <f>VLOOKUP(A89,'ESO dumped ZoneData'!$A$3:$D$9995,4,FALSE)</f>
        <v>Crosswych Mine</v>
      </c>
      <c r="E89" s="3" t="str">
        <f t="array" ref="E89">IF(OR(EXACT(A89,'ESO Dungeon constants'!$D$3:$D$987)),"X","")</f>
        <v/>
      </c>
      <c r="F89" s="3" t="str">
        <f t="shared" si="4"/>
        <v/>
      </c>
      <c r="G89" s="3" t="str">
        <f t="shared" si="5"/>
        <v>Glenumbra</v>
      </c>
      <c r="H89" s="17">
        <f t="shared" si="6"/>
        <v>256</v>
      </c>
      <c r="I89" s="17">
        <f t="shared" si="7"/>
        <v>3</v>
      </c>
      <c r="J89">
        <v>0</v>
      </c>
      <c r="K89" s="3" t="str">
        <f>VLOOKUP(J89,'LibSets constants'!$A$4:$B$1000,2,FALSE)</f>
        <v>DLC_BASE_GAME</v>
      </c>
      <c r="L89" s="3" t="str">
        <f>VLOOKUP(J89,'LibSets constants'!$A$4:$C$1000,3,FALSE)</f>
        <v>Included in base game</v>
      </c>
    </row>
    <row r="90" spans="1:12" x14ac:dyDescent="0.25">
      <c r="A90" s="12">
        <v>257</v>
      </c>
      <c r="B90" s="5">
        <f>VLOOKUP(A90,'ESO dumped ZoneData'!$A$3:$D$9995,2,FALSE)</f>
        <v>89</v>
      </c>
      <c r="C90" s="5">
        <f>VLOOKUP(A90,'ESO dumped ZoneData'!$A$3:$D$9995,3,FALSE)</f>
        <v>103</v>
      </c>
      <c r="D90" s="3" t="str">
        <f>VLOOKUP(A90,'ESO dumped ZoneData'!$A$3:$D$9995,4,FALSE)</f>
        <v>Vaults of Vernim</v>
      </c>
      <c r="E90" s="3" t="str">
        <f t="array" ref="E90">IF(OR(EXACT(A90,'ESO Dungeon constants'!$D$3:$D$987)),"X","")</f>
        <v/>
      </c>
      <c r="F90" s="3" t="str">
        <f t="shared" si="4"/>
        <v/>
      </c>
      <c r="G90" s="3" t="str">
        <f t="shared" si="5"/>
        <v>The Rift</v>
      </c>
      <c r="H90" s="17">
        <f t="shared" si="6"/>
        <v>257</v>
      </c>
      <c r="I90" s="17">
        <f t="shared" si="7"/>
        <v>103</v>
      </c>
      <c r="J90">
        <v>0</v>
      </c>
      <c r="K90" s="3" t="str">
        <f>VLOOKUP(J90,'LibSets constants'!$A$4:$B$1000,2,FALSE)</f>
        <v>DLC_BASE_GAME</v>
      </c>
      <c r="L90" s="3" t="str">
        <f>VLOOKUP(J90,'LibSets constants'!$A$4:$C$1000,3,FALSE)</f>
        <v>Included in base game</v>
      </c>
    </row>
    <row r="91" spans="1:12" x14ac:dyDescent="0.25">
      <c r="A91" s="12">
        <v>258</v>
      </c>
      <c r="B91" s="5">
        <f>VLOOKUP(A91,'ESO dumped ZoneData'!$A$3:$D$9995,2,FALSE)</f>
        <v>90</v>
      </c>
      <c r="C91" s="5">
        <f>VLOOKUP(A91,'ESO dumped ZoneData'!$A$3:$D$9995,3,FALSE)</f>
        <v>103</v>
      </c>
      <c r="D91" s="3" t="str">
        <f>VLOOKUP(A91,'ESO dumped ZoneData'!$A$3:$D$9995,4,FALSE)</f>
        <v>Arcwind Point</v>
      </c>
      <c r="E91" s="3" t="str">
        <f t="array" ref="E91">IF(OR(EXACT(A91,'ESO Dungeon constants'!$D$3:$D$987)),"X","")</f>
        <v/>
      </c>
      <c r="F91" s="3" t="str">
        <f t="shared" si="4"/>
        <v/>
      </c>
      <c r="G91" s="3" t="str">
        <f t="shared" si="5"/>
        <v>The Rift</v>
      </c>
      <c r="H91" s="17">
        <f t="shared" si="6"/>
        <v>258</v>
      </c>
      <c r="I91" s="17">
        <f t="shared" si="7"/>
        <v>103</v>
      </c>
      <c r="J91">
        <v>0</v>
      </c>
      <c r="K91" s="3" t="str">
        <f>VLOOKUP(J91,'LibSets constants'!$A$4:$B$1000,2,FALSE)</f>
        <v>DLC_BASE_GAME</v>
      </c>
      <c r="L91" s="3" t="str">
        <f>VLOOKUP(J91,'LibSets constants'!$A$4:$C$1000,3,FALSE)</f>
        <v>Included in base game</v>
      </c>
    </row>
    <row r="92" spans="1:12" x14ac:dyDescent="0.25">
      <c r="A92" s="12">
        <v>259</v>
      </c>
      <c r="B92" s="5">
        <f>VLOOKUP(A92,'ESO dumped ZoneData'!$A$3:$D$9995,2,FALSE)</f>
        <v>91</v>
      </c>
      <c r="C92" s="5">
        <f>VLOOKUP(A92,'ESO dumped ZoneData'!$A$3:$D$9995,3,FALSE)</f>
        <v>103</v>
      </c>
      <c r="D92" s="3" t="str">
        <f>VLOOKUP(A92,'ESO dumped ZoneData'!$A$3:$D$9995,4,FALSE)</f>
        <v>Trolhetta</v>
      </c>
      <c r="E92" s="3" t="str">
        <f t="array" ref="E92">IF(OR(EXACT(A92,'ESO Dungeon constants'!$D$3:$D$987)),"X","")</f>
        <v/>
      </c>
      <c r="F92" s="3" t="str">
        <f t="shared" si="4"/>
        <v/>
      </c>
      <c r="G92" s="3" t="str">
        <f t="shared" si="5"/>
        <v>The Rift</v>
      </c>
      <c r="H92" s="17">
        <f t="shared" si="6"/>
        <v>259</v>
      </c>
      <c r="I92" s="17">
        <f t="shared" si="7"/>
        <v>103</v>
      </c>
      <c r="J92">
        <v>0</v>
      </c>
      <c r="K92" s="3" t="str">
        <f>VLOOKUP(J92,'LibSets constants'!$A$4:$B$1000,2,FALSE)</f>
        <v>DLC_BASE_GAME</v>
      </c>
      <c r="L92" s="3" t="str">
        <f>VLOOKUP(J92,'LibSets constants'!$A$4:$C$1000,3,FALSE)</f>
        <v>Included in base game</v>
      </c>
    </row>
    <row r="93" spans="1:12" x14ac:dyDescent="0.25">
      <c r="A93" s="12">
        <v>260</v>
      </c>
      <c r="B93" s="5">
        <f>VLOOKUP(A93,'ESO dumped ZoneData'!$A$3:$D$9995,2,FALSE)</f>
        <v>92</v>
      </c>
      <c r="C93" s="5">
        <f>VLOOKUP(A93,'ESO dumped ZoneData'!$A$3:$D$9995,3,FALSE)</f>
        <v>101</v>
      </c>
      <c r="D93" s="3" t="str">
        <f>VLOOKUP(A93,'ESO dumped ZoneData'!$A$3:$D$9995,4,FALSE)</f>
        <v>Lost Knife Cave</v>
      </c>
      <c r="E93" s="3" t="str">
        <f t="array" ref="E93">IF(OR(EXACT(A93,'ESO Dungeon constants'!$D$3:$D$987)),"X","")</f>
        <v/>
      </c>
      <c r="F93" s="3" t="str">
        <f t="shared" si="4"/>
        <v/>
      </c>
      <c r="G93" s="3" t="str">
        <f t="shared" si="5"/>
        <v>Eastmarch</v>
      </c>
      <c r="H93" s="17">
        <f t="shared" si="6"/>
        <v>260</v>
      </c>
      <c r="I93" s="17">
        <f t="shared" si="7"/>
        <v>101</v>
      </c>
      <c r="J93">
        <v>0</v>
      </c>
      <c r="K93" s="3" t="str">
        <f>VLOOKUP(J93,'LibSets constants'!$A$4:$B$1000,2,FALSE)</f>
        <v>DLC_BASE_GAME</v>
      </c>
      <c r="L93" s="3" t="str">
        <f>VLOOKUP(J93,'LibSets constants'!$A$4:$C$1000,3,FALSE)</f>
        <v>Included in base game</v>
      </c>
    </row>
    <row r="94" spans="1:12" x14ac:dyDescent="0.25">
      <c r="A94" s="12">
        <v>261</v>
      </c>
      <c r="B94" s="5">
        <f>VLOOKUP(A94,'ESO dumped ZoneData'!$A$3:$D$9995,2,FALSE)</f>
        <v>93</v>
      </c>
      <c r="C94" s="5">
        <f>VLOOKUP(A94,'ESO dumped ZoneData'!$A$3:$D$9995,3,FALSE)</f>
        <v>101</v>
      </c>
      <c r="D94" s="3" t="str">
        <f>VLOOKUP(A94,'ESO dumped ZoneData'!$A$3:$D$9995,4,FALSE)</f>
        <v>Bonestrewn Barrow</v>
      </c>
      <c r="E94" s="3" t="str">
        <f t="array" ref="E94">IF(OR(EXACT(A94,'ESO Dungeon constants'!$D$3:$D$987)),"X","")</f>
        <v/>
      </c>
      <c r="F94" s="3" t="str">
        <f t="shared" si="4"/>
        <v/>
      </c>
      <c r="G94" s="3" t="str">
        <f t="shared" si="5"/>
        <v>Eastmarch</v>
      </c>
      <c r="H94" s="17">
        <f t="shared" si="6"/>
        <v>261</v>
      </c>
      <c r="I94" s="17">
        <f t="shared" si="7"/>
        <v>101</v>
      </c>
      <c r="J94">
        <v>0</v>
      </c>
      <c r="K94" s="3" t="str">
        <f>VLOOKUP(J94,'LibSets constants'!$A$4:$B$1000,2,FALSE)</f>
        <v>DLC_BASE_GAME</v>
      </c>
      <c r="L94" s="3" t="str">
        <f>VLOOKUP(J94,'LibSets constants'!$A$4:$C$1000,3,FALSE)</f>
        <v>Included in base game</v>
      </c>
    </row>
    <row r="95" spans="1:12" x14ac:dyDescent="0.25">
      <c r="A95" s="12">
        <v>262</v>
      </c>
      <c r="B95" s="5">
        <f>VLOOKUP(A95,'ESO dumped ZoneData'!$A$3:$D$9995,2,FALSE)</f>
        <v>94</v>
      </c>
      <c r="C95" s="5">
        <f>VLOOKUP(A95,'ESO dumped ZoneData'!$A$3:$D$9995,3,FALSE)</f>
        <v>101</v>
      </c>
      <c r="D95" s="3" t="str">
        <f>VLOOKUP(A95,'ESO dumped ZoneData'!$A$3:$D$9995,4,FALSE)</f>
        <v>Wittestadr Crypts</v>
      </c>
      <c r="E95" s="3" t="str">
        <f t="array" ref="E95">IF(OR(EXACT(A95,'ESO Dungeon constants'!$D$3:$D$987)),"X","")</f>
        <v/>
      </c>
      <c r="F95" s="3" t="str">
        <f t="shared" si="4"/>
        <v/>
      </c>
      <c r="G95" s="3" t="str">
        <f t="shared" si="5"/>
        <v>Eastmarch</v>
      </c>
      <c r="H95" s="17">
        <f t="shared" si="6"/>
        <v>262</v>
      </c>
      <c r="I95" s="17">
        <f t="shared" si="7"/>
        <v>101</v>
      </c>
      <c r="J95">
        <v>0</v>
      </c>
      <c r="K95" s="3" t="str">
        <f>VLOOKUP(J95,'LibSets constants'!$A$4:$B$1000,2,FALSE)</f>
        <v>DLC_BASE_GAME</v>
      </c>
      <c r="L95" s="3" t="str">
        <f>VLOOKUP(J95,'LibSets constants'!$A$4:$C$1000,3,FALSE)</f>
        <v>Included in base game</v>
      </c>
    </row>
    <row r="96" spans="1:12" x14ac:dyDescent="0.25">
      <c r="A96" s="12">
        <v>263</v>
      </c>
      <c r="B96" s="5">
        <f>VLOOKUP(A96,'ESO dumped ZoneData'!$A$3:$D$9995,2,FALSE)</f>
        <v>95</v>
      </c>
      <c r="C96" s="5">
        <f>VLOOKUP(A96,'ESO dumped ZoneData'!$A$3:$D$9995,3,FALSE)</f>
        <v>101</v>
      </c>
      <c r="D96" s="3" t="str">
        <f>VLOOKUP(A96,'ESO dumped ZoneData'!$A$3:$D$9995,4,FALSE)</f>
        <v>Mistwatch Crevasse</v>
      </c>
      <c r="E96" s="3" t="str">
        <f t="array" ref="E96">IF(OR(EXACT(A96,'ESO Dungeon constants'!$D$3:$D$987)),"X","")</f>
        <v/>
      </c>
      <c r="F96" s="3" t="str">
        <f t="shared" si="4"/>
        <v/>
      </c>
      <c r="G96" s="3" t="str">
        <f t="shared" si="5"/>
        <v>Eastmarch</v>
      </c>
      <c r="H96" s="17">
        <f t="shared" si="6"/>
        <v>263</v>
      </c>
      <c r="I96" s="17">
        <f t="shared" si="7"/>
        <v>101</v>
      </c>
      <c r="J96">
        <v>0</v>
      </c>
      <c r="K96" s="3" t="str">
        <f>VLOOKUP(J96,'LibSets constants'!$A$4:$B$1000,2,FALSE)</f>
        <v>DLC_BASE_GAME</v>
      </c>
      <c r="L96" s="3" t="str">
        <f>VLOOKUP(J96,'LibSets constants'!$A$4:$C$1000,3,FALSE)</f>
        <v>Included in base game</v>
      </c>
    </row>
    <row r="97" spans="1:12" x14ac:dyDescent="0.25">
      <c r="A97" s="12">
        <v>264</v>
      </c>
      <c r="B97" s="5">
        <f>VLOOKUP(A97,'ESO dumped ZoneData'!$A$3:$D$9995,2,FALSE)</f>
        <v>96</v>
      </c>
      <c r="C97" s="5">
        <f>VLOOKUP(A97,'ESO dumped ZoneData'!$A$3:$D$9995,3,FALSE)</f>
        <v>101</v>
      </c>
      <c r="D97" s="3" t="str">
        <f>VLOOKUP(A97,'ESO dumped ZoneData'!$A$3:$D$9995,4,FALSE)</f>
        <v>Fort Morvunskar</v>
      </c>
      <c r="E97" s="3" t="str">
        <f t="array" ref="E97">IF(OR(EXACT(A97,'ESO Dungeon constants'!$D$3:$D$987)),"X","")</f>
        <v/>
      </c>
      <c r="F97" s="3" t="str">
        <f t="shared" si="4"/>
        <v/>
      </c>
      <c r="G97" s="3" t="str">
        <f t="shared" si="5"/>
        <v>Eastmarch</v>
      </c>
      <c r="H97" s="17">
        <f t="shared" si="6"/>
        <v>264</v>
      </c>
      <c r="I97" s="17">
        <f t="shared" si="7"/>
        <v>101</v>
      </c>
      <c r="J97">
        <v>0</v>
      </c>
      <c r="K97" s="3" t="str">
        <f>VLOOKUP(J97,'LibSets constants'!$A$4:$B$1000,2,FALSE)</f>
        <v>DLC_BASE_GAME</v>
      </c>
      <c r="L97" s="3" t="str">
        <f>VLOOKUP(J97,'LibSets constants'!$A$4:$C$1000,3,FALSE)</f>
        <v>Included in base game</v>
      </c>
    </row>
    <row r="98" spans="1:12" x14ac:dyDescent="0.25">
      <c r="A98" s="12">
        <v>265</v>
      </c>
      <c r="B98" s="5">
        <f>VLOOKUP(A98,'ESO dumped ZoneData'!$A$3:$D$9995,2,FALSE)</f>
        <v>97</v>
      </c>
      <c r="C98" s="5">
        <f>VLOOKUP(A98,'ESO dumped ZoneData'!$A$3:$D$9995,3,FALSE)</f>
        <v>101</v>
      </c>
      <c r="D98" s="3" t="str">
        <f>VLOOKUP(A98,'ESO dumped ZoneData'!$A$3:$D$9995,4,FALSE)</f>
        <v>Mzulft</v>
      </c>
      <c r="E98" s="3" t="str">
        <f t="array" ref="E98">IF(OR(EXACT(A98,'ESO Dungeon constants'!$D$3:$D$987)),"X","")</f>
        <v/>
      </c>
      <c r="F98" s="3" t="str">
        <f t="shared" si="4"/>
        <v/>
      </c>
      <c r="G98" s="3" t="str">
        <f t="shared" si="5"/>
        <v>Eastmarch</v>
      </c>
      <c r="H98" s="17">
        <f t="shared" si="6"/>
        <v>265</v>
      </c>
      <c r="I98" s="17">
        <f t="shared" si="7"/>
        <v>101</v>
      </c>
      <c r="J98">
        <v>0</v>
      </c>
      <c r="K98" s="3" t="str">
        <f>VLOOKUP(J98,'LibSets constants'!$A$4:$B$1000,2,FALSE)</f>
        <v>DLC_BASE_GAME</v>
      </c>
      <c r="L98" s="3" t="str">
        <f>VLOOKUP(J98,'LibSets constants'!$A$4:$C$1000,3,FALSE)</f>
        <v>Included in base game</v>
      </c>
    </row>
    <row r="99" spans="1:12" x14ac:dyDescent="0.25">
      <c r="A99" s="12">
        <v>266</v>
      </c>
      <c r="B99" s="5">
        <f>VLOOKUP(A99,'ESO dumped ZoneData'!$A$3:$D$9995,2,FALSE)</f>
        <v>98</v>
      </c>
      <c r="C99" s="5">
        <f>VLOOKUP(A99,'ESO dumped ZoneData'!$A$3:$D$9995,3,FALSE)</f>
        <v>101</v>
      </c>
      <c r="D99" s="3" t="str">
        <f>VLOOKUP(A99,'ESO dumped ZoneData'!$A$3:$D$9995,4,FALSE)</f>
        <v>Cragwallow</v>
      </c>
      <c r="E99" s="3" t="str">
        <f t="array" ref="E99">IF(OR(EXACT(A99,'ESO Dungeon constants'!$D$3:$D$987)),"X","")</f>
        <v/>
      </c>
      <c r="F99" s="3" t="str">
        <f t="shared" si="4"/>
        <v/>
      </c>
      <c r="G99" s="3" t="str">
        <f t="shared" si="5"/>
        <v>Eastmarch</v>
      </c>
      <c r="H99" s="17">
        <f t="shared" si="6"/>
        <v>266</v>
      </c>
      <c r="I99" s="17">
        <f t="shared" si="7"/>
        <v>101</v>
      </c>
      <c r="J99">
        <v>0</v>
      </c>
      <c r="K99" s="3" t="str">
        <f>VLOOKUP(J99,'LibSets constants'!$A$4:$B$1000,2,FALSE)</f>
        <v>DLC_BASE_GAME</v>
      </c>
      <c r="L99" s="3" t="str">
        <f>VLOOKUP(J99,'LibSets constants'!$A$4:$C$1000,3,FALSE)</f>
        <v>Included in base game</v>
      </c>
    </row>
    <row r="100" spans="1:12" x14ac:dyDescent="0.25">
      <c r="A100" s="12">
        <v>267</v>
      </c>
      <c r="B100" s="5">
        <f>VLOOKUP(A100,'ESO dumped ZoneData'!$A$3:$D$9995,2,FALSE)</f>
        <v>99</v>
      </c>
      <c r="C100" s="5">
        <f>VLOOKUP(A100,'ESO dumped ZoneData'!$A$3:$D$9995,3,FALSE)</f>
        <v>267</v>
      </c>
      <c r="D100" s="3" t="str">
        <f>VLOOKUP(A100,'ESO dumped ZoneData'!$A$3:$D$9995,4,FALSE)</f>
        <v>Eyevea</v>
      </c>
      <c r="E100" s="3" t="str">
        <f t="array" ref="E100">IF(OR(EXACT(A100,'ESO Dungeon constants'!$D$3:$D$987)),"X","")</f>
        <v/>
      </c>
      <c r="F100" s="3" t="str">
        <f t="shared" si="4"/>
        <v>X</v>
      </c>
      <c r="G100" s="3" t="str">
        <f t="shared" si="5"/>
        <v/>
      </c>
      <c r="H100" s="17">
        <f t="shared" si="6"/>
        <v>267</v>
      </c>
      <c r="I100" s="17">
        <f t="shared" si="7"/>
        <v>267</v>
      </c>
      <c r="J100">
        <v>0</v>
      </c>
      <c r="K100" s="3" t="str">
        <f>VLOOKUP(J100,'LibSets constants'!$A$4:$B$1000,2,FALSE)</f>
        <v>DLC_BASE_GAME</v>
      </c>
      <c r="L100" s="3" t="str">
        <f>VLOOKUP(J100,'LibSets constants'!$A$4:$C$1000,3,FALSE)</f>
        <v>Included in base game</v>
      </c>
    </row>
    <row r="101" spans="1:12" x14ac:dyDescent="0.25">
      <c r="A101" s="12">
        <v>268</v>
      </c>
      <c r="B101" s="5">
        <f>VLOOKUP(A101,'ESO dumped ZoneData'!$A$3:$D$9995,2,FALSE)</f>
        <v>100</v>
      </c>
      <c r="C101" s="5">
        <f>VLOOKUP(A101,'ESO dumped ZoneData'!$A$3:$D$9995,3,FALSE)</f>
        <v>58</v>
      </c>
      <c r="D101" s="3" t="str">
        <f>VLOOKUP(A101,'ESO dumped ZoneData'!$A$3:$D$9995,4,FALSE)</f>
        <v>Stormwarden Undercroft</v>
      </c>
      <c r="E101" s="3" t="str">
        <f t="array" ref="E101">IF(OR(EXACT(A101,'ESO Dungeon constants'!$D$3:$D$987)),"X","")</f>
        <v/>
      </c>
      <c r="F101" s="3" t="str">
        <f t="shared" si="4"/>
        <v/>
      </c>
      <c r="G101" s="3" t="str">
        <f t="shared" si="5"/>
        <v>Malabal Tor</v>
      </c>
      <c r="H101" s="17">
        <f t="shared" si="6"/>
        <v>268</v>
      </c>
      <c r="I101" s="17">
        <f t="shared" si="7"/>
        <v>58</v>
      </c>
      <c r="J101">
        <v>0</v>
      </c>
      <c r="K101" s="3" t="str">
        <f>VLOOKUP(J101,'LibSets constants'!$A$4:$B$1000,2,FALSE)</f>
        <v>DLC_BASE_GAME</v>
      </c>
      <c r="L101" s="3" t="str">
        <f>VLOOKUP(J101,'LibSets constants'!$A$4:$C$1000,3,FALSE)</f>
        <v>Included in base game</v>
      </c>
    </row>
    <row r="102" spans="1:12" x14ac:dyDescent="0.25">
      <c r="A102" s="12">
        <v>269</v>
      </c>
      <c r="B102" s="5">
        <f>VLOOKUP(A102,'ESO dumped ZoneData'!$A$3:$D$9995,2,FALSE)</f>
        <v>101</v>
      </c>
      <c r="C102" s="5">
        <f>VLOOKUP(A102,'ESO dumped ZoneData'!$A$3:$D$9995,3,FALSE)</f>
        <v>58</v>
      </c>
      <c r="D102" s="3" t="str">
        <f>VLOOKUP(A102,'ESO dumped ZoneData'!$A$3:$D$9995,4,FALSE)</f>
        <v>Abamath Ruins</v>
      </c>
      <c r="E102" s="3" t="str">
        <f t="array" ref="E102">IF(OR(EXACT(A102,'ESO Dungeon constants'!$D$3:$D$987)),"X","")</f>
        <v/>
      </c>
      <c r="F102" s="3" t="str">
        <f t="shared" si="4"/>
        <v/>
      </c>
      <c r="G102" s="3" t="str">
        <f t="shared" si="5"/>
        <v>Malabal Tor</v>
      </c>
      <c r="H102" s="17">
        <f t="shared" si="6"/>
        <v>269</v>
      </c>
      <c r="I102" s="17">
        <f t="shared" si="7"/>
        <v>58</v>
      </c>
      <c r="J102">
        <v>0</v>
      </c>
      <c r="K102" s="3" t="str">
        <f>VLOOKUP(J102,'LibSets constants'!$A$4:$B$1000,2,FALSE)</f>
        <v>DLC_BASE_GAME</v>
      </c>
      <c r="L102" s="3" t="str">
        <f>VLOOKUP(J102,'LibSets constants'!$A$4:$C$1000,3,FALSE)</f>
        <v>Included in base game</v>
      </c>
    </row>
    <row r="103" spans="1:12" x14ac:dyDescent="0.25">
      <c r="A103" s="12">
        <v>270</v>
      </c>
      <c r="B103" s="5">
        <f>VLOOKUP(A103,'ESO dumped ZoneData'!$A$3:$D$9995,2,FALSE)</f>
        <v>102</v>
      </c>
      <c r="C103" s="5">
        <f>VLOOKUP(A103,'ESO dumped ZoneData'!$A$3:$D$9995,3,FALSE)</f>
        <v>117</v>
      </c>
      <c r="D103" s="3" t="str">
        <f>VLOOKUP(A103,'ESO dumped ZoneData'!$A$3:$D$9995,4,FALSE)</f>
        <v>Shrine of the Black Maw</v>
      </c>
      <c r="E103" s="3" t="str">
        <f t="array" ref="E103">IF(OR(EXACT(A103,'ESO Dungeon constants'!$D$3:$D$987)),"X","")</f>
        <v/>
      </c>
      <c r="F103" s="3" t="str">
        <f t="shared" si="4"/>
        <v/>
      </c>
      <c r="G103" s="3" t="str">
        <f t="shared" si="5"/>
        <v>Shadowfen</v>
      </c>
      <c r="H103" s="17">
        <f t="shared" si="6"/>
        <v>270</v>
      </c>
      <c r="I103" s="17">
        <f t="shared" si="7"/>
        <v>117</v>
      </c>
      <c r="J103">
        <v>0</v>
      </c>
      <c r="K103" s="3" t="str">
        <f>VLOOKUP(J103,'LibSets constants'!$A$4:$B$1000,2,FALSE)</f>
        <v>DLC_BASE_GAME</v>
      </c>
      <c r="L103" s="3" t="str">
        <f>VLOOKUP(J103,'LibSets constants'!$A$4:$C$1000,3,FALSE)</f>
        <v>Included in base game</v>
      </c>
    </row>
    <row r="104" spans="1:12" x14ac:dyDescent="0.25">
      <c r="A104" s="12">
        <v>271</v>
      </c>
      <c r="B104" s="5">
        <f>VLOOKUP(A104,'ESO dumped ZoneData'!$A$3:$D$9995,2,FALSE)</f>
        <v>103</v>
      </c>
      <c r="C104" s="5">
        <f>VLOOKUP(A104,'ESO dumped ZoneData'!$A$3:$D$9995,3,FALSE)</f>
        <v>117</v>
      </c>
      <c r="D104" s="3" t="str">
        <f>VLOOKUP(A104,'ESO dumped ZoneData'!$A$3:$D$9995,4,FALSE)</f>
        <v>Broken Tusk</v>
      </c>
      <c r="E104" s="3" t="str">
        <f t="array" ref="E104">IF(OR(EXACT(A104,'ESO Dungeon constants'!$D$3:$D$987)),"X","")</f>
        <v/>
      </c>
      <c r="F104" s="3" t="str">
        <f t="shared" si="4"/>
        <v/>
      </c>
      <c r="G104" s="3" t="str">
        <f t="shared" si="5"/>
        <v>Shadowfen</v>
      </c>
      <c r="H104" s="17">
        <f t="shared" si="6"/>
        <v>271</v>
      </c>
      <c r="I104" s="17">
        <f t="shared" si="7"/>
        <v>117</v>
      </c>
      <c r="J104">
        <v>0</v>
      </c>
      <c r="K104" s="3" t="str">
        <f>VLOOKUP(J104,'LibSets constants'!$A$4:$B$1000,2,FALSE)</f>
        <v>DLC_BASE_GAME</v>
      </c>
      <c r="L104" s="3" t="str">
        <f>VLOOKUP(J104,'LibSets constants'!$A$4:$C$1000,3,FALSE)</f>
        <v>Included in base game</v>
      </c>
    </row>
    <row r="105" spans="1:12" x14ac:dyDescent="0.25">
      <c r="A105" s="12">
        <v>272</v>
      </c>
      <c r="B105" s="5">
        <f>VLOOKUP(A105,'ESO dumped ZoneData'!$A$3:$D$9995,2,FALSE)</f>
        <v>104</v>
      </c>
      <c r="C105" s="5">
        <f>VLOOKUP(A105,'ESO dumped ZoneData'!$A$3:$D$9995,3,FALSE)</f>
        <v>117</v>
      </c>
      <c r="D105" s="3" t="str">
        <f>VLOOKUP(A105,'ESO dumped ZoneData'!$A$3:$D$9995,4,FALSE)</f>
        <v>Atanaz Ruins</v>
      </c>
      <c r="E105" s="3" t="str">
        <f t="array" ref="E105">IF(OR(EXACT(A105,'ESO Dungeon constants'!$D$3:$D$987)),"X","")</f>
        <v/>
      </c>
      <c r="F105" s="3" t="str">
        <f t="shared" si="4"/>
        <v/>
      </c>
      <c r="G105" s="3" t="str">
        <f t="shared" si="5"/>
        <v>Shadowfen</v>
      </c>
      <c r="H105" s="17">
        <f t="shared" si="6"/>
        <v>272</v>
      </c>
      <c r="I105" s="17">
        <f t="shared" si="7"/>
        <v>117</v>
      </c>
      <c r="J105">
        <v>0</v>
      </c>
      <c r="K105" s="3" t="str">
        <f>VLOOKUP(J105,'LibSets constants'!$A$4:$B$1000,2,FALSE)</f>
        <v>DLC_BASE_GAME</v>
      </c>
      <c r="L105" s="3" t="str">
        <f>VLOOKUP(J105,'LibSets constants'!$A$4:$C$1000,3,FALSE)</f>
        <v>Included in base game</v>
      </c>
    </row>
    <row r="106" spans="1:12" x14ac:dyDescent="0.25">
      <c r="A106" s="12">
        <v>273</v>
      </c>
      <c r="B106" s="5">
        <f>VLOOKUP(A106,'ESO dumped ZoneData'!$A$3:$D$9995,2,FALSE)</f>
        <v>105</v>
      </c>
      <c r="C106" s="5">
        <f>VLOOKUP(A106,'ESO dumped ZoneData'!$A$3:$D$9995,3,FALSE)</f>
        <v>117</v>
      </c>
      <c r="D106" s="3" t="str">
        <f>VLOOKUP(A106,'ESO dumped ZoneData'!$A$3:$D$9995,4,FALSE)</f>
        <v>Chid-Moska Ruins</v>
      </c>
      <c r="E106" s="3" t="str">
        <f t="array" ref="E106">IF(OR(EXACT(A106,'ESO Dungeon constants'!$D$3:$D$987)),"X","")</f>
        <v/>
      </c>
      <c r="F106" s="3" t="str">
        <f t="shared" si="4"/>
        <v/>
      </c>
      <c r="G106" s="3" t="str">
        <f t="shared" si="5"/>
        <v>Shadowfen</v>
      </c>
      <c r="H106" s="17">
        <f t="shared" si="6"/>
        <v>273</v>
      </c>
      <c r="I106" s="17">
        <f t="shared" si="7"/>
        <v>117</v>
      </c>
      <c r="J106">
        <v>0</v>
      </c>
      <c r="K106" s="3" t="str">
        <f>VLOOKUP(J106,'LibSets constants'!$A$4:$B$1000,2,FALSE)</f>
        <v>DLC_BASE_GAME</v>
      </c>
      <c r="L106" s="3" t="str">
        <f>VLOOKUP(J106,'LibSets constants'!$A$4:$C$1000,3,FALSE)</f>
        <v>Included in base game</v>
      </c>
    </row>
    <row r="107" spans="1:12" x14ac:dyDescent="0.25">
      <c r="A107" s="12">
        <v>274</v>
      </c>
      <c r="B107" s="5">
        <f>VLOOKUP(A107,'ESO dumped ZoneData'!$A$3:$D$9995,2,FALSE)</f>
        <v>106</v>
      </c>
      <c r="C107" s="5">
        <f>VLOOKUP(A107,'ESO dumped ZoneData'!$A$3:$D$9995,3,FALSE)</f>
        <v>117</v>
      </c>
      <c r="D107" s="3" t="str">
        <f>VLOOKUP(A107,'ESO dumped ZoneData'!$A$3:$D$9995,4,FALSE)</f>
        <v>Onkobra Kwama Mine</v>
      </c>
      <c r="E107" s="3" t="str">
        <f t="array" ref="E107">IF(OR(EXACT(A107,'ESO Dungeon constants'!$D$3:$D$987)),"X","")</f>
        <v/>
      </c>
      <c r="F107" s="3" t="str">
        <f t="shared" si="4"/>
        <v/>
      </c>
      <c r="G107" s="3" t="str">
        <f t="shared" si="5"/>
        <v>Shadowfen</v>
      </c>
      <c r="H107" s="17">
        <f t="shared" si="6"/>
        <v>274</v>
      </c>
      <c r="I107" s="17">
        <f t="shared" si="7"/>
        <v>117</v>
      </c>
      <c r="J107">
        <v>0</v>
      </c>
      <c r="K107" s="3" t="str">
        <f>VLOOKUP(J107,'LibSets constants'!$A$4:$B$1000,2,FALSE)</f>
        <v>DLC_BASE_GAME</v>
      </c>
      <c r="L107" s="3" t="str">
        <f>VLOOKUP(J107,'LibSets constants'!$A$4:$C$1000,3,FALSE)</f>
        <v>Included in base game</v>
      </c>
    </row>
    <row r="108" spans="1:12" x14ac:dyDescent="0.25">
      <c r="A108" s="12">
        <v>275</v>
      </c>
      <c r="B108" s="5">
        <f>VLOOKUP(A108,'ESO dumped ZoneData'!$A$3:$D$9995,2,FALSE)</f>
        <v>107</v>
      </c>
      <c r="C108" s="5">
        <f>VLOOKUP(A108,'ESO dumped ZoneData'!$A$3:$D$9995,3,FALSE)</f>
        <v>117</v>
      </c>
      <c r="D108" s="3" t="str">
        <f>VLOOKUP(A108,'ESO dumped ZoneData'!$A$3:$D$9995,4,FALSE)</f>
        <v>Gandranen Ruins</v>
      </c>
      <c r="E108" s="3" t="str">
        <f t="array" ref="E108">IF(OR(EXACT(A108,'ESO Dungeon constants'!$D$3:$D$987)),"X","")</f>
        <v/>
      </c>
      <c r="F108" s="3" t="str">
        <f t="shared" si="4"/>
        <v/>
      </c>
      <c r="G108" s="3" t="str">
        <f t="shared" si="5"/>
        <v>Shadowfen</v>
      </c>
      <c r="H108" s="17">
        <f t="shared" si="6"/>
        <v>275</v>
      </c>
      <c r="I108" s="17">
        <f t="shared" si="7"/>
        <v>117</v>
      </c>
      <c r="J108">
        <v>0</v>
      </c>
      <c r="K108" s="3" t="str">
        <f>VLOOKUP(J108,'LibSets constants'!$A$4:$B$1000,2,FALSE)</f>
        <v>DLC_BASE_GAME</v>
      </c>
      <c r="L108" s="3" t="str">
        <f>VLOOKUP(J108,'LibSets constants'!$A$4:$C$1000,3,FALSE)</f>
        <v>Included in base game</v>
      </c>
    </row>
    <row r="109" spans="1:12" x14ac:dyDescent="0.25">
      <c r="A109" s="12">
        <v>279</v>
      </c>
      <c r="B109" s="5">
        <f>VLOOKUP(A109,'ESO dumped ZoneData'!$A$3:$D$9995,2,FALSE)</f>
        <v>108</v>
      </c>
      <c r="C109" s="5">
        <f>VLOOKUP(A109,'ESO dumped ZoneData'!$A$3:$D$9995,3,FALSE)</f>
        <v>279</v>
      </c>
      <c r="D109" s="3" t="str">
        <f>VLOOKUP(A109,'ESO dumped ZoneData'!$A$3:$D$9995,4,FALSE)</f>
        <v>Pregame</v>
      </c>
      <c r="E109" s="3" t="str">
        <f t="array" ref="E109">IF(OR(EXACT(A109,'ESO Dungeon constants'!$D$3:$D$987)),"X","")</f>
        <v/>
      </c>
      <c r="F109" s="3" t="str">
        <f t="shared" si="4"/>
        <v>X</v>
      </c>
      <c r="G109" s="3" t="str">
        <f t="shared" si="5"/>
        <v/>
      </c>
      <c r="H109" s="17">
        <f t="shared" si="6"/>
        <v>279</v>
      </c>
      <c r="I109" s="17">
        <f t="shared" si="7"/>
        <v>279</v>
      </c>
      <c r="J109">
        <v>0</v>
      </c>
      <c r="K109" s="3" t="str">
        <f>VLOOKUP(J109,'LibSets constants'!$A$4:$B$1000,2,FALSE)</f>
        <v>DLC_BASE_GAME</v>
      </c>
      <c r="L109" s="3" t="str">
        <f>VLOOKUP(J109,'LibSets constants'!$A$4:$C$1000,3,FALSE)</f>
        <v>Included in base game</v>
      </c>
    </row>
    <row r="110" spans="1:12" x14ac:dyDescent="0.25">
      <c r="A110" s="12">
        <v>280</v>
      </c>
      <c r="B110" s="5">
        <f>VLOOKUP(A110,'ESO dumped ZoneData'!$A$3:$D$9995,2,FALSE)</f>
        <v>109</v>
      </c>
      <c r="C110" s="5">
        <f>VLOOKUP(A110,'ESO dumped ZoneData'!$A$3:$D$9995,3,FALSE)</f>
        <v>280</v>
      </c>
      <c r="D110" s="3" t="str">
        <f>VLOOKUP(A110,'ESO dumped ZoneData'!$A$3:$D$9995,4,FALSE)</f>
        <v>Bleakrock Isle</v>
      </c>
      <c r="E110" s="3" t="str">
        <f t="array" ref="E110">IF(OR(EXACT(A110,'ESO Dungeon constants'!$D$3:$D$987)),"X","")</f>
        <v/>
      </c>
      <c r="F110" s="3" t="str">
        <f t="shared" si="4"/>
        <v>X</v>
      </c>
      <c r="G110" s="3" t="str">
        <f t="shared" si="5"/>
        <v/>
      </c>
      <c r="H110" s="17">
        <f t="shared" si="6"/>
        <v>280</v>
      </c>
      <c r="I110" s="17">
        <f t="shared" si="7"/>
        <v>280</v>
      </c>
      <c r="J110">
        <v>0</v>
      </c>
      <c r="K110" s="3" t="str">
        <f>VLOOKUP(J110,'LibSets constants'!$A$4:$B$1000,2,FALSE)</f>
        <v>DLC_BASE_GAME</v>
      </c>
      <c r="L110" s="3" t="str">
        <f>VLOOKUP(J110,'LibSets constants'!$A$4:$C$1000,3,FALSE)</f>
        <v>Included in base game</v>
      </c>
    </row>
    <row r="111" spans="1:12" x14ac:dyDescent="0.25">
      <c r="A111" s="12">
        <v>281</v>
      </c>
      <c r="B111" s="5">
        <f>VLOOKUP(A111,'ESO dumped ZoneData'!$A$3:$D$9995,2,FALSE)</f>
        <v>110</v>
      </c>
      <c r="C111" s="5">
        <f>VLOOKUP(A111,'ESO dumped ZoneData'!$A$3:$D$9995,3,FALSE)</f>
        <v>281</v>
      </c>
      <c r="D111" s="3" t="str">
        <f>VLOOKUP(A111,'ESO dumped ZoneData'!$A$3:$D$9995,4,FALSE)</f>
        <v>Bal Foyen</v>
      </c>
      <c r="E111" s="3" t="str">
        <f t="array" ref="E111">IF(OR(EXACT(A111,'ESO Dungeon constants'!$D$3:$D$987)),"X","")</f>
        <v/>
      </c>
      <c r="F111" s="3" t="str">
        <f t="shared" si="4"/>
        <v>X</v>
      </c>
      <c r="G111" s="3" t="str">
        <f t="shared" si="5"/>
        <v/>
      </c>
      <c r="H111" s="17">
        <f t="shared" si="6"/>
        <v>281</v>
      </c>
      <c r="I111" s="17">
        <f t="shared" si="7"/>
        <v>281</v>
      </c>
      <c r="J111">
        <v>0</v>
      </c>
      <c r="K111" s="3" t="str">
        <f>VLOOKUP(J111,'LibSets constants'!$A$4:$B$1000,2,FALSE)</f>
        <v>DLC_BASE_GAME</v>
      </c>
      <c r="L111" s="3" t="str">
        <f>VLOOKUP(J111,'LibSets constants'!$A$4:$C$1000,3,FALSE)</f>
        <v>Included in base game</v>
      </c>
    </row>
    <row r="112" spans="1:12" x14ac:dyDescent="0.25">
      <c r="A112" s="12">
        <v>283</v>
      </c>
      <c r="B112" s="5">
        <f>VLOOKUP(A112,'ESO dumped ZoneData'!$A$3:$D$9995,2,FALSE)</f>
        <v>111</v>
      </c>
      <c r="C112" s="5">
        <f>VLOOKUP(A112,'ESO dumped ZoneData'!$A$3:$D$9995,3,FALSE)</f>
        <v>41</v>
      </c>
      <c r="D112" s="3" t="str">
        <f>VLOOKUP(A112,'ESO dumped ZoneData'!$A$3:$D$9995,4,FALSE)</f>
        <v>Fungal Grotto I</v>
      </c>
      <c r="E112" s="3" t="str">
        <f t="array" ref="E112">IF(OR(EXACT(A112,'ESO Dungeon constants'!$D$3:$D$987)),"X","")</f>
        <v>X</v>
      </c>
      <c r="F112" s="3" t="str">
        <f t="shared" si="4"/>
        <v/>
      </c>
      <c r="G112" s="3" t="str">
        <f t="shared" si="5"/>
        <v>Stonefalls</v>
      </c>
      <c r="H112" s="17">
        <f t="shared" si="6"/>
        <v>283</v>
      </c>
      <c r="I112" s="17">
        <f t="shared" si="7"/>
        <v>41</v>
      </c>
      <c r="J112">
        <v>0</v>
      </c>
      <c r="K112" s="3" t="str">
        <f>VLOOKUP(J112,'LibSets constants'!$A$4:$B$1000,2,FALSE)</f>
        <v>DLC_BASE_GAME</v>
      </c>
      <c r="L112" s="3" t="str">
        <f>VLOOKUP(J112,'LibSets constants'!$A$4:$C$1000,3,FALSE)</f>
        <v>Included in base game</v>
      </c>
    </row>
    <row r="113" spans="1:12" x14ac:dyDescent="0.25">
      <c r="A113" s="12">
        <v>284</v>
      </c>
      <c r="B113" s="5">
        <f>VLOOKUP(A113,'ESO dumped ZoneData'!$A$3:$D$9995,2,FALSE)</f>
        <v>112</v>
      </c>
      <c r="C113" s="5">
        <f>VLOOKUP(A113,'ESO dumped ZoneData'!$A$3:$D$9995,3,FALSE)</f>
        <v>3</v>
      </c>
      <c r="D113" s="3" t="str">
        <f>VLOOKUP(A113,'ESO dumped ZoneData'!$A$3:$D$9995,4,FALSE)</f>
        <v>Bad Man's Hallows</v>
      </c>
      <c r="E113" s="3" t="str">
        <f t="array" ref="E113">IF(OR(EXACT(A113,'ESO Dungeon constants'!$D$3:$D$987)),"X","")</f>
        <v/>
      </c>
      <c r="F113" s="3" t="str">
        <f t="shared" si="4"/>
        <v/>
      </c>
      <c r="G113" s="3" t="str">
        <f t="shared" si="5"/>
        <v>Glenumbra</v>
      </c>
      <c r="H113" s="17">
        <f t="shared" si="6"/>
        <v>284</v>
      </c>
      <c r="I113" s="17">
        <f t="shared" si="7"/>
        <v>3</v>
      </c>
      <c r="J113">
        <v>0</v>
      </c>
      <c r="K113" s="3" t="str">
        <f>VLOOKUP(J113,'LibSets constants'!$A$4:$B$1000,2,FALSE)</f>
        <v>DLC_BASE_GAME</v>
      </c>
      <c r="L113" s="3" t="str">
        <f>VLOOKUP(J113,'LibSets constants'!$A$4:$C$1000,3,FALSE)</f>
        <v>Included in base game</v>
      </c>
    </row>
    <row r="114" spans="1:12" x14ac:dyDescent="0.25">
      <c r="A114" s="12">
        <v>287</v>
      </c>
      <c r="B114" s="5">
        <f>VLOOKUP(A114,'ESO dumped ZoneData'!$A$3:$D$9995,2,FALSE)</f>
        <v>113</v>
      </c>
      <c r="C114" s="5">
        <f>VLOOKUP(A114,'ESO dumped ZoneData'!$A$3:$D$9995,3,FALSE)</f>
        <v>41</v>
      </c>
      <c r="D114" s="3" t="str">
        <f>VLOOKUP(A114,'ESO dumped ZoneData'!$A$3:$D$9995,4,FALSE)</f>
        <v>Inner Sea Armature</v>
      </c>
      <c r="E114" s="3" t="str">
        <f t="array" ref="E114">IF(OR(EXACT(A114,'ESO Dungeon constants'!$D$3:$D$987)),"X","")</f>
        <v/>
      </c>
      <c r="F114" s="3" t="str">
        <f t="shared" si="4"/>
        <v/>
      </c>
      <c r="G114" s="3" t="str">
        <f t="shared" si="5"/>
        <v>Stonefalls</v>
      </c>
      <c r="H114" s="17">
        <f t="shared" si="6"/>
        <v>287</v>
      </c>
      <c r="I114" s="17">
        <f t="shared" si="7"/>
        <v>41</v>
      </c>
      <c r="J114">
        <v>0</v>
      </c>
      <c r="K114" s="3" t="str">
        <f>VLOOKUP(J114,'LibSets constants'!$A$4:$B$1000,2,FALSE)</f>
        <v>DLC_BASE_GAME</v>
      </c>
      <c r="L114" s="3" t="str">
        <f>VLOOKUP(J114,'LibSets constants'!$A$4:$C$1000,3,FALSE)</f>
        <v>Included in base game</v>
      </c>
    </row>
    <row r="115" spans="1:12" x14ac:dyDescent="0.25">
      <c r="A115" s="12">
        <v>288</v>
      </c>
      <c r="B115" s="5">
        <f>VLOOKUP(A115,'ESO dumped ZoneData'!$A$3:$D$9995,2,FALSE)</f>
        <v>114</v>
      </c>
      <c r="C115" s="5">
        <f>VLOOKUP(A115,'ESO dumped ZoneData'!$A$3:$D$9995,3,FALSE)</f>
        <v>41</v>
      </c>
      <c r="D115" s="3" t="str">
        <f>VLOOKUP(A115,'ESO dumped ZoneData'!$A$3:$D$9995,4,FALSE)</f>
        <v>Mephala's Nest</v>
      </c>
      <c r="E115" s="3" t="str">
        <f t="array" ref="E115">IF(OR(EXACT(A115,'ESO Dungeon constants'!$D$3:$D$987)),"X","")</f>
        <v/>
      </c>
      <c r="F115" s="3" t="str">
        <f t="shared" si="4"/>
        <v/>
      </c>
      <c r="G115" s="3" t="str">
        <f t="shared" si="5"/>
        <v>Stonefalls</v>
      </c>
      <c r="H115" s="17">
        <f t="shared" si="6"/>
        <v>288</v>
      </c>
      <c r="I115" s="17">
        <f t="shared" si="7"/>
        <v>41</v>
      </c>
      <c r="J115">
        <v>0</v>
      </c>
      <c r="K115" s="3" t="str">
        <f>VLOOKUP(J115,'LibSets constants'!$A$4:$B$1000,2,FALSE)</f>
        <v>DLC_BASE_GAME</v>
      </c>
      <c r="L115" s="3" t="str">
        <f>VLOOKUP(J115,'LibSets constants'!$A$4:$C$1000,3,FALSE)</f>
        <v>Included in base game</v>
      </c>
    </row>
    <row r="116" spans="1:12" x14ac:dyDescent="0.25">
      <c r="A116" s="12">
        <v>289</v>
      </c>
      <c r="B116" s="5">
        <f>VLOOKUP(A116,'ESO dumped ZoneData'!$A$3:$D$9995,2,FALSE)</f>
        <v>115</v>
      </c>
      <c r="C116" s="5">
        <f>VLOOKUP(A116,'ESO dumped ZoneData'!$A$3:$D$9995,3,FALSE)</f>
        <v>41</v>
      </c>
      <c r="D116" s="3" t="str">
        <f>VLOOKUP(A116,'ESO dumped ZoneData'!$A$3:$D$9995,4,FALSE)</f>
        <v>Softloam Cavern</v>
      </c>
      <c r="E116" s="3" t="str">
        <f t="array" ref="E116">IF(OR(EXACT(A116,'ESO Dungeon constants'!$D$3:$D$987)),"X","")</f>
        <v/>
      </c>
      <c r="F116" s="3" t="str">
        <f t="shared" si="4"/>
        <v/>
      </c>
      <c r="G116" s="3" t="str">
        <f t="shared" si="5"/>
        <v>Stonefalls</v>
      </c>
      <c r="H116" s="17">
        <f t="shared" si="6"/>
        <v>289</v>
      </c>
      <c r="I116" s="17">
        <f t="shared" si="7"/>
        <v>41</v>
      </c>
      <c r="J116">
        <v>0</v>
      </c>
      <c r="K116" s="3" t="str">
        <f>VLOOKUP(J116,'LibSets constants'!$A$4:$B$1000,2,FALSE)</f>
        <v>DLC_BASE_GAME</v>
      </c>
      <c r="L116" s="3" t="str">
        <f>VLOOKUP(J116,'LibSets constants'!$A$4:$C$1000,3,FALSE)</f>
        <v>Included in base game</v>
      </c>
    </row>
    <row r="117" spans="1:12" x14ac:dyDescent="0.25">
      <c r="A117" s="12">
        <v>290</v>
      </c>
      <c r="B117" s="5">
        <f>VLOOKUP(A117,'ESO dumped ZoneData'!$A$3:$D$9995,2,FALSE)</f>
        <v>116</v>
      </c>
      <c r="C117" s="5">
        <f>VLOOKUP(A117,'ESO dumped ZoneData'!$A$3:$D$9995,3,FALSE)</f>
        <v>41</v>
      </c>
      <c r="D117" s="3" t="str">
        <f>VLOOKUP(A117,'ESO dumped ZoneData'!$A$3:$D$9995,4,FALSE)</f>
        <v>Hightide Hollow</v>
      </c>
      <c r="E117" s="3" t="str">
        <f t="array" ref="E117">IF(OR(EXACT(A117,'ESO Dungeon constants'!$D$3:$D$987)),"X","")</f>
        <v/>
      </c>
      <c r="F117" s="3" t="str">
        <f t="shared" si="4"/>
        <v/>
      </c>
      <c r="G117" s="3" t="str">
        <f t="shared" si="5"/>
        <v>Stonefalls</v>
      </c>
      <c r="H117" s="17">
        <f t="shared" si="6"/>
        <v>290</v>
      </c>
      <c r="I117" s="17">
        <f t="shared" si="7"/>
        <v>41</v>
      </c>
      <c r="J117">
        <v>0</v>
      </c>
      <c r="K117" s="3" t="str">
        <f>VLOOKUP(J117,'LibSets constants'!$A$4:$B$1000,2,FALSE)</f>
        <v>DLC_BASE_GAME</v>
      </c>
      <c r="L117" s="3" t="str">
        <f>VLOOKUP(J117,'LibSets constants'!$A$4:$C$1000,3,FALSE)</f>
        <v>Included in base game</v>
      </c>
    </row>
    <row r="118" spans="1:12" x14ac:dyDescent="0.25">
      <c r="A118" s="12">
        <v>291</v>
      </c>
      <c r="B118" s="5">
        <f>VLOOKUP(A118,'ESO dumped ZoneData'!$A$3:$D$9995,2,FALSE)</f>
        <v>117</v>
      </c>
      <c r="C118" s="5">
        <f>VLOOKUP(A118,'ESO dumped ZoneData'!$A$3:$D$9995,3,FALSE)</f>
        <v>41</v>
      </c>
      <c r="D118" s="3" t="str">
        <f>VLOOKUP(A118,'ESO dumped ZoneData'!$A$3:$D$9995,4,FALSE)</f>
        <v>Sheogorath's Tongue</v>
      </c>
      <c r="E118" s="3" t="str">
        <f t="array" ref="E118">IF(OR(EXACT(A118,'ESO Dungeon constants'!$D$3:$D$987)),"X","")</f>
        <v/>
      </c>
      <c r="F118" s="3" t="str">
        <f t="shared" si="4"/>
        <v/>
      </c>
      <c r="G118" s="3" t="str">
        <f t="shared" si="5"/>
        <v>Stonefalls</v>
      </c>
      <c r="H118" s="17">
        <f t="shared" si="6"/>
        <v>291</v>
      </c>
      <c r="I118" s="17">
        <f t="shared" si="7"/>
        <v>41</v>
      </c>
      <c r="J118">
        <v>0</v>
      </c>
      <c r="K118" s="3" t="str">
        <f>VLOOKUP(J118,'LibSets constants'!$A$4:$B$1000,2,FALSE)</f>
        <v>DLC_BASE_GAME</v>
      </c>
      <c r="L118" s="3" t="str">
        <f>VLOOKUP(J118,'LibSets constants'!$A$4:$C$1000,3,FALSE)</f>
        <v>Included in base game</v>
      </c>
    </row>
    <row r="119" spans="1:12" x14ac:dyDescent="0.25">
      <c r="A119" s="12">
        <v>296</v>
      </c>
      <c r="B119" s="5">
        <f>VLOOKUP(A119,'ESO dumped ZoneData'!$A$3:$D$9995,2,FALSE)</f>
        <v>118</v>
      </c>
      <c r="C119" s="5">
        <f>VLOOKUP(A119,'ESO dumped ZoneData'!$A$3:$D$9995,3,FALSE)</f>
        <v>41</v>
      </c>
      <c r="D119" s="3" t="str">
        <f>VLOOKUP(A119,'ESO dumped ZoneData'!$A$3:$D$9995,4,FALSE)</f>
        <v>Emberflint Mine</v>
      </c>
      <c r="E119" s="3" t="str">
        <f t="array" ref="E119">IF(OR(EXACT(A119,'ESO Dungeon constants'!$D$3:$D$987)),"X","")</f>
        <v/>
      </c>
      <c r="F119" s="3" t="str">
        <f t="shared" si="4"/>
        <v/>
      </c>
      <c r="G119" s="3" t="str">
        <f t="shared" si="5"/>
        <v>Stonefalls</v>
      </c>
      <c r="H119" s="17">
        <f t="shared" si="6"/>
        <v>296</v>
      </c>
      <c r="I119" s="17">
        <f t="shared" si="7"/>
        <v>41</v>
      </c>
      <c r="J119">
        <v>0</v>
      </c>
      <c r="K119" s="3" t="str">
        <f>VLOOKUP(J119,'LibSets constants'!$A$4:$B$1000,2,FALSE)</f>
        <v>DLC_BASE_GAME</v>
      </c>
      <c r="L119" s="3" t="str">
        <f>VLOOKUP(J119,'LibSets constants'!$A$4:$C$1000,3,FALSE)</f>
        <v>Included in base game</v>
      </c>
    </row>
    <row r="120" spans="1:12" x14ac:dyDescent="0.25">
      <c r="A120" s="12">
        <v>306</v>
      </c>
      <c r="B120" s="5">
        <f>VLOOKUP(A120,'ESO dumped ZoneData'!$A$3:$D$9995,2,FALSE)</f>
        <v>119</v>
      </c>
      <c r="C120" s="5">
        <f>VLOOKUP(A120,'ESO dumped ZoneData'!$A$3:$D$9995,3,FALSE)</f>
        <v>57</v>
      </c>
      <c r="D120" s="3" t="str">
        <f>VLOOKUP(A120,'ESO dumped ZoneData'!$A$3:$D$9995,4,FALSE)</f>
        <v>Forgotten Crypts</v>
      </c>
      <c r="E120" s="3" t="str">
        <f t="array" ref="E120">IF(OR(EXACT(A120,'ESO Dungeon constants'!$D$3:$D$987)),"X","")</f>
        <v/>
      </c>
      <c r="F120" s="3" t="str">
        <f t="shared" si="4"/>
        <v/>
      </c>
      <c r="G120" s="3" t="str">
        <f t="shared" si="5"/>
        <v>Deshaan</v>
      </c>
      <c r="H120" s="17">
        <f t="shared" si="6"/>
        <v>306</v>
      </c>
      <c r="I120" s="17">
        <f t="shared" si="7"/>
        <v>57</v>
      </c>
      <c r="J120">
        <v>0</v>
      </c>
      <c r="K120" s="3" t="str">
        <f>VLOOKUP(J120,'LibSets constants'!$A$4:$B$1000,2,FALSE)</f>
        <v>DLC_BASE_GAME</v>
      </c>
      <c r="L120" s="3" t="str">
        <f>VLOOKUP(J120,'LibSets constants'!$A$4:$C$1000,3,FALSE)</f>
        <v>Included in base game</v>
      </c>
    </row>
    <row r="121" spans="1:12" x14ac:dyDescent="0.25">
      <c r="A121" s="12">
        <v>308</v>
      </c>
      <c r="B121" s="5">
        <f>VLOOKUP(A121,'ESO dumped ZoneData'!$A$3:$D$9995,2,FALSE)</f>
        <v>120</v>
      </c>
      <c r="C121" s="5">
        <f>VLOOKUP(A121,'ESO dumped ZoneData'!$A$3:$D$9995,3,FALSE)</f>
        <v>104</v>
      </c>
      <c r="D121" s="3" t="str">
        <f>VLOOKUP(A121,'ESO dumped ZoneData'!$A$3:$D$9995,4,FALSE)</f>
        <v>Lost City of the Na-Totambu</v>
      </c>
      <c r="E121" s="3" t="str">
        <f t="array" ref="E121">IF(OR(EXACT(A121,'ESO Dungeon constants'!$D$3:$D$987)),"X","")</f>
        <v/>
      </c>
      <c r="F121" s="3" t="str">
        <f t="shared" si="4"/>
        <v/>
      </c>
      <c r="G121" s="3" t="str">
        <f t="shared" si="5"/>
        <v>Alik'r Desert</v>
      </c>
      <c r="H121" s="17">
        <f t="shared" si="6"/>
        <v>308</v>
      </c>
      <c r="I121" s="17">
        <f t="shared" si="7"/>
        <v>104</v>
      </c>
      <c r="J121">
        <v>0</v>
      </c>
      <c r="K121" s="3" t="str">
        <f>VLOOKUP(J121,'LibSets constants'!$A$4:$B$1000,2,FALSE)</f>
        <v>DLC_BASE_GAME</v>
      </c>
      <c r="L121" s="3" t="str">
        <f>VLOOKUP(J121,'LibSets constants'!$A$4:$C$1000,3,FALSE)</f>
        <v>Included in base game</v>
      </c>
    </row>
    <row r="122" spans="1:12" x14ac:dyDescent="0.25">
      <c r="A122" s="12">
        <v>309</v>
      </c>
      <c r="B122" s="5">
        <f>VLOOKUP(A122,'ESO dumped ZoneData'!$A$3:$D$9995,2,FALSE)</f>
        <v>121</v>
      </c>
      <c r="C122" s="5">
        <f>VLOOKUP(A122,'ESO dumped ZoneData'!$A$3:$D$9995,3,FALSE)</f>
        <v>3</v>
      </c>
      <c r="D122" s="3" t="str">
        <f>VLOOKUP(A122,'ESO dumped ZoneData'!$A$3:$D$9995,4,FALSE)</f>
        <v>Ilessan Tower</v>
      </c>
      <c r="E122" s="3" t="str">
        <f t="array" ref="E122">IF(OR(EXACT(A122,'ESO Dungeon constants'!$D$3:$D$987)),"X","")</f>
        <v/>
      </c>
      <c r="F122" s="3" t="str">
        <f t="shared" si="4"/>
        <v/>
      </c>
      <c r="G122" s="3" t="str">
        <f t="shared" si="5"/>
        <v>Glenumbra</v>
      </c>
      <c r="H122" s="17">
        <f t="shared" si="6"/>
        <v>309</v>
      </c>
      <c r="I122" s="17">
        <f t="shared" si="7"/>
        <v>3</v>
      </c>
      <c r="J122">
        <v>0</v>
      </c>
      <c r="K122" s="3" t="str">
        <f>VLOOKUP(J122,'LibSets constants'!$A$4:$B$1000,2,FALSE)</f>
        <v>DLC_BASE_GAME</v>
      </c>
      <c r="L122" s="3" t="str">
        <f>VLOOKUP(J122,'LibSets constants'!$A$4:$C$1000,3,FALSE)</f>
        <v>Included in base game</v>
      </c>
    </row>
    <row r="123" spans="1:12" x14ac:dyDescent="0.25">
      <c r="A123" s="12">
        <v>310</v>
      </c>
      <c r="B123" s="5">
        <f>VLOOKUP(A123,'ESO dumped ZoneData'!$A$3:$D$9995,2,FALSE)</f>
        <v>122</v>
      </c>
      <c r="C123" s="5">
        <f>VLOOKUP(A123,'ESO dumped ZoneData'!$A$3:$D$9995,3,FALSE)</f>
        <v>3</v>
      </c>
      <c r="D123" s="3" t="str">
        <f>VLOOKUP(A123,'ESO dumped ZoneData'!$A$3:$D$9995,4,FALSE)</f>
        <v>Silumm</v>
      </c>
      <c r="E123" s="3" t="str">
        <f t="array" ref="E123">IF(OR(EXACT(A123,'ESO Dungeon constants'!$D$3:$D$987)),"X","")</f>
        <v/>
      </c>
      <c r="F123" s="3" t="str">
        <f t="shared" si="4"/>
        <v/>
      </c>
      <c r="G123" s="3" t="str">
        <f t="shared" si="5"/>
        <v>Glenumbra</v>
      </c>
      <c r="H123" s="17">
        <f t="shared" si="6"/>
        <v>310</v>
      </c>
      <c r="I123" s="17">
        <f t="shared" si="7"/>
        <v>3</v>
      </c>
      <c r="J123">
        <v>0</v>
      </c>
      <c r="K123" s="3" t="str">
        <f>VLOOKUP(J123,'LibSets constants'!$A$4:$B$1000,2,FALSE)</f>
        <v>DLC_BASE_GAME</v>
      </c>
      <c r="L123" s="3" t="str">
        <f>VLOOKUP(J123,'LibSets constants'!$A$4:$C$1000,3,FALSE)</f>
        <v>Included in base game</v>
      </c>
    </row>
    <row r="124" spans="1:12" x14ac:dyDescent="0.25">
      <c r="A124" s="12">
        <v>311</v>
      </c>
      <c r="B124" s="5">
        <f>VLOOKUP(A124,'ESO dumped ZoneData'!$A$3:$D$9995,2,FALSE)</f>
        <v>123</v>
      </c>
      <c r="C124" s="5">
        <f>VLOOKUP(A124,'ESO dumped ZoneData'!$A$3:$D$9995,3,FALSE)</f>
        <v>3</v>
      </c>
      <c r="D124" s="3" t="str">
        <f>VLOOKUP(A124,'ESO dumped ZoneData'!$A$3:$D$9995,4,FALSE)</f>
        <v>The Mines of Khuras</v>
      </c>
      <c r="E124" s="3" t="str">
        <f t="array" ref="E124">IF(OR(EXACT(A124,'ESO Dungeon constants'!$D$3:$D$987)),"X","")</f>
        <v/>
      </c>
      <c r="F124" s="3" t="str">
        <f t="shared" si="4"/>
        <v/>
      </c>
      <c r="G124" s="3" t="str">
        <f t="shared" si="5"/>
        <v>Glenumbra</v>
      </c>
      <c r="H124" s="17">
        <f t="shared" si="6"/>
        <v>311</v>
      </c>
      <c r="I124" s="17">
        <f t="shared" si="7"/>
        <v>3</v>
      </c>
      <c r="J124">
        <v>0</v>
      </c>
      <c r="K124" s="3" t="str">
        <f>VLOOKUP(J124,'LibSets constants'!$A$4:$B$1000,2,FALSE)</f>
        <v>DLC_BASE_GAME</v>
      </c>
      <c r="L124" s="3" t="str">
        <f>VLOOKUP(J124,'LibSets constants'!$A$4:$C$1000,3,FALSE)</f>
        <v>Included in base game</v>
      </c>
    </row>
    <row r="125" spans="1:12" x14ac:dyDescent="0.25">
      <c r="A125" s="12">
        <v>312</v>
      </c>
      <c r="B125" s="5">
        <f>VLOOKUP(A125,'ESO dumped ZoneData'!$A$3:$D$9995,2,FALSE)</f>
        <v>124</v>
      </c>
      <c r="C125" s="5">
        <f>VLOOKUP(A125,'ESO dumped ZoneData'!$A$3:$D$9995,3,FALSE)</f>
        <v>3</v>
      </c>
      <c r="D125" s="3" t="str">
        <f>VLOOKUP(A125,'ESO dumped ZoneData'!$A$3:$D$9995,4,FALSE)</f>
        <v>Enduum</v>
      </c>
      <c r="E125" s="3" t="str">
        <f t="array" ref="E125">IF(OR(EXACT(A125,'ESO Dungeon constants'!$D$3:$D$987)),"X","")</f>
        <v/>
      </c>
      <c r="F125" s="3" t="str">
        <f t="shared" si="4"/>
        <v/>
      </c>
      <c r="G125" s="3" t="str">
        <f t="shared" si="5"/>
        <v>Glenumbra</v>
      </c>
      <c r="H125" s="17">
        <f t="shared" si="6"/>
        <v>312</v>
      </c>
      <c r="I125" s="17">
        <f t="shared" si="7"/>
        <v>3</v>
      </c>
      <c r="J125">
        <v>0</v>
      </c>
      <c r="K125" s="3" t="str">
        <f>VLOOKUP(J125,'LibSets constants'!$A$4:$B$1000,2,FALSE)</f>
        <v>DLC_BASE_GAME</v>
      </c>
      <c r="L125" s="3" t="str">
        <f>VLOOKUP(J125,'LibSets constants'!$A$4:$C$1000,3,FALSE)</f>
        <v>Included in base game</v>
      </c>
    </row>
    <row r="126" spans="1:12" x14ac:dyDescent="0.25">
      <c r="A126" s="12">
        <v>313</v>
      </c>
      <c r="B126" s="5">
        <f>VLOOKUP(A126,'ESO dumped ZoneData'!$A$3:$D$9995,2,FALSE)</f>
        <v>125</v>
      </c>
      <c r="C126" s="5">
        <f>VLOOKUP(A126,'ESO dumped ZoneData'!$A$3:$D$9995,3,FALSE)</f>
        <v>3</v>
      </c>
      <c r="D126" s="3" t="str">
        <f>VLOOKUP(A126,'ESO dumped ZoneData'!$A$3:$D$9995,4,FALSE)</f>
        <v>Ebon Crypt</v>
      </c>
      <c r="E126" s="3" t="str">
        <f t="array" ref="E126">IF(OR(EXACT(A126,'ESO Dungeon constants'!$D$3:$D$987)),"X","")</f>
        <v/>
      </c>
      <c r="F126" s="3" t="str">
        <f t="shared" si="4"/>
        <v/>
      </c>
      <c r="G126" s="3" t="str">
        <f t="shared" si="5"/>
        <v>Glenumbra</v>
      </c>
      <c r="H126" s="17">
        <f t="shared" si="6"/>
        <v>313</v>
      </c>
      <c r="I126" s="17">
        <f t="shared" si="7"/>
        <v>3</v>
      </c>
      <c r="J126">
        <v>0</v>
      </c>
      <c r="K126" s="3" t="str">
        <f>VLOOKUP(J126,'LibSets constants'!$A$4:$B$1000,2,FALSE)</f>
        <v>DLC_BASE_GAME</v>
      </c>
      <c r="L126" s="3" t="str">
        <f>VLOOKUP(J126,'LibSets constants'!$A$4:$C$1000,3,FALSE)</f>
        <v>Included in base game</v>
      </c>
    </row>
    <row r="127" spans="1:12" x14ac:dyDescent="0.25">
      <c r="A127" s="12">
        <v>314</v>
      </c>
      <c r="B127" s="5">
        <f>VLOOKUP(A127,'ESO dumped ZoneData'!$A$3:$D$9995,2,FALSE)</f>
        <v>126</v>
      </c>
      <c r="C127" s="5">
        <f>VLOOKUP(A127,'ESO dumped ZoneData'!$A$3:$D$9995,3,FALSE)</f>
        <v>3</v>
      </c>
      <c r="D127" s="3" t="str">
        <f>VLOOKUP(A127,'ESO dumped ZoneData'!$A$3:$D$9995,4,FALSE)</f>
        <v>Cryptwatch Fort</v>
      </c>
      <c r="E127" s="3" t="str">
        <f t="array" ref="E127">IF(OR(EXACT(A127,'ESO Dungeon constants'!$D$3:$D$987)),"X","")</f>
        <v/>
      </c>
      <c r="F127" s="3" t="str">
        <f t="shared" si="4"/>
        <v/>
      </c>
      <c r="G127" s="3" t="str">
        <f t="shared" si="5"/>
        <v>Glenumbra</v>
      </c>
      <c r="H127" s="17">
        <f t="shared" si="6"/>
        <v>314</v>
      </c>
      <c r="I127" s="17">
        <f t="shared" si="7"/>
        <v>3</v>
      </c>
      <c r="J127">
        <v>0</v>
      </c>
      <c r="K127" s="3" t="str">
        <f>VLOOKUP(J127,'LibSets constants'!$A$4:$B$1000,2,FALSE)</f>
        <v>DLC_BASE_GAME</v>
      </c>
      <c r="L127" s="3" t="str">
        <f>VLOOKUP(J127,'LibSets constants'!$A$4:$C$1000,3,FALSE)</f>
        <v>Included in base game</v>
      </c>
    </row>
    <row r="128" spans="1:12" x14ac:dyDescent="0.25">
      <c r="A128" s="12">
        <v>315</v>
      </c>
      <c r="B128" s="5">
        <f>VLOOKUP(A128,'ESO dumped ZoneData'!$A$3:$D$9995,2,FALSE)</f>
        <v>127</v>
      </c>
      <c r="C128" s="5">
        <f>VLOOKUP(A128,'ESO dumped ZoneData'!$A$3:$D$9995,3,FALSE)</f>
        <v>19</v>
      </c>
      <c r="D128" s="3" t="str">
        <f>VLOOKUP(A128,'ESO dumped ZoneData'!$A$3:$D$9995,4,FALSE)</f>
        <v>Portdun Watch</v>
      </c>
      <c r="E128" s="3" t="str">
        <f t="array" ref="E128">IF(OR(EXACT(A128,'ESO Dungeon constants'!$D$3:$D$987)),"X","")</f>
        <v/>
      </c>
      <c r="F128" s="3" t="str">
        <f t="shared" si="4"/>
        <v/>
      </c>
      <c r="G128" s="3" t="str">
        <f t="shared" si="5"/>
        <v>Stormhaven</v>
      </c>
      <c r="H128" s="17">
        <f t="shared" si="6"/>
        <v>315</v>
      </c>
      <c r="I128" s="17">
        <f t="shared" si="7"/>
        <v>19</v>
      </c>
      <c r="J128">
        <v>0</v>
      </c>
      <c r="K128" s="3" t="str">
        <f>VLOOKUP(J128,'LibSets constants'!$A$4:$B$1000,2,FALSE)</f>
        <v>DLC_BASE_GAME</v>
      </c>
      <c r="L128" s="3" t="str">
        <f>VLOOKUP(J128,'LibSets constants'!$A$4:$C$1000,3,FALSE)</f>
        <v>Included in base game</v>
      </c>
    </row>
    <row r="129" spans="1:12" x14ac:dyDescent="0.25">
      <c r="A129" s="12">
        <v>316</v>
      </c>
      <c r="B129" s="5">
        <f>VLOOKUP(A129,'ESO dumped ZoneData'!$A$3:$D$9995,2,FALSE)</f>
        <v>128</v>
      </c>
      <c r="C129" s="5">
        <f>VLOOKUP(A129,'ESO dumped ZoneData'!$A$3:$D$9995,3,FALSE)</f>
        <v>19</v>
      </c>
      <c r="D129" s="3" t="str">
        <f>VLOOKUP(A129,'ESO dumped ZoneData'!$A$3:$D$9995,4,FALSE)</f>
        <v>Koeglin Mine</v>
      </c>
      <c r="E129" s="3" t="str">
        <f t="array" ref="E129">IF(OR(EXACT(A129,'ESO Dungeon constants'!$D$3:$D$987)),"X","")</f>
        <v/>
      </c>
      <c r="F129" s="3" t="str">
        <f t="shared" si="4"/>
        <v/>
      </c>
      <c r="G129" s="3" t="str">
        <f t="shared" si="5"/>
        <v>Stormhaven</v>
      </c>
      <c r="H129" s="17">
        <f t="shared" si="6"/>
        <v>316</v>
      </c>
      <c r="I129" s="17">
        <f t="shared" si="7"/>
        <v>19</v>
      </c>
      <c r="J129">
        <v>0</v>
      </c>
      <c r="K129" s="3" t="str">
        <f>VLOOKUP(J129,'LibSets constants'!$A$4:$B$1000,2,FALSE)</f>
        <v>DLC_BASE_GAME</v>
      </c>
      <c r="L129" s="3" t="str">
        <f>VLOOKUP(J129,'LibSets constants'!$A$4:$C$1000,3,FALSE)</f>
        <v>Included in base game</v>
      </c>
    </row>
    <row r="130" spans="1:12" x14ac:dyDescent="0.25">
      <c r="A130" s="12">
        <v>317</v>
      </c>
      <c r="B130" s="5">
        <f>VLOOKUP(A130,'ESO dumped ZoneData'!$A$3:$D$9995,2,FALSE)</f>
        <v>129</v>
      </c>
      <c r="C130" s="5">
        <f>VLOOKUP(A130,'ESO dumped ZoneData'!$A$3:$D$9995,3,FALSE)</f>
        <v>19</v>
      </c>
      <c r="D130" s="3" t="str">
        <f>VLOOKUP(A130,'ESO dumped ZoneData'!$A$3:$D$9995,4,FALSE)</f>
        <v>Pariah Catacombs</v>
      </c>
      <c r="E130" s="3" t="str">
        <f t="array" ref="E130">IF(OR(EXACT(A130,'ESO Dungeon constants'!$D$3:$D$987)),"X","")</f>
        <v/>
      </c>
      <c r="F130" s="3" t="str">
        <f t="shared" ref="F130:F193" si="8">IF(EXACT(A130,C130),"X","")</f>
        <v/>
      </c>
      <c r="G130" s="3" t="str">
        <f t="shared" ref="G130:G193" si="9">IF(A130&lt;&gt;C130,VLOOKUP(C130,$A$2:$D$9949,4,FALSE),"")</f>
        <v>Stormhaven</v>
      </c>
      <c r="H130" s="17">
        <f t="shared" ref="H130:H193" si="10">A130</f>
        <v>317</v>
      </c>
      <c r="I130" s="17">
        <f t="shared" ref="I130:I193" si="11">C130</f>
        <v>19</v>
      </c>
      <c r="J130">
        <v>0</v>
      </c>
      <c r="K130" s="3" t="str">
        <f>VLOOKUP(J130,'LibSets constants'!$A$4:$B$1000,2,FALSE)</f>
        <v>DLC_BASE_GAME</v>
      </c>
      <c r="L130" s="3" t="str">
        <f>VLOOKUP(J130,'LibSets constants'!$A$4:$C$1000,3,FALSE)</f>
        <v>Included in base game</v>
      </c>
    </row>
    <row r="131" spans="1:12" x14ac:dyDescent="0.25">
      <c r="A131" s="12">
        <v>318</v>
      </c>
      <c r="B131" s="5">
        <f>VLOOKUP(A131,'ESO dumped ZoneData'!$A$3:$D$9995,2,FALSE)</f>
        <v>130</v>
      </c>
      <c r="C131" s="5">
        <f>VLOOKUP(A131,'ESO dumped ZoneData'!$A$3:$D$9995,3,FALSE)</f>
        <v>19</v>
      </c>
      <c r="D131" s="3" t="str">
        <f>VLOOKUP(A131,'ESO dumped ZoneData'!$A$3:$D$9995,4,FALSE)</f>
        <v>Farangel's Delve</v>
      </c>
      <c r="E131" s="3" t="str">
        <f t="array" ref="E131">IF(OR(EXACT(A131,'ESO Dungeon constants'!$D$3:$D$987)),"X","")</f>
        <v/>
      </c>
      <c r="F131" s="3" t="str">
        <f t="shared" si="8"/>
        <v/>
      </c>
      <c r="G131" s="3" t="str">
        <f t="shared" si="9"/>
        <v>Stormhaven</v>
      </c>
      <c r="H131" s="17">
        <f t="shared" si="10"/>
        <v>318</v>
      </c>
      <c r="I131" s="17">
        <f t="shared" si="11"/>
        <v>19</v>
      </c>
      <c r="J131">
        <v>0</v>
      </c>
      <c r="K131" s="3" t="str">
        <f>VLOOKUP(J131,'LibSets constants'!$A$4:$B$1000,2,FALSE)</f>
        <v>DLC_BASE_GAME</v>
      </c>
      <c r="L131" s="3" t="str">
        <f>VLOOKUP(J131,'LibSets constants'!$A$4:$C$1000,3,FALSE)</f>
        <v>Included in base game</v>
      </c>
    </row>
    <row r="132" spans="1:12" x14ac:dyDescent="0.25">
      <c r="A132" s="12">
        <v>319</v>
      </c>
      <c r="B132" s="5">
        <f>VLOOKUP(A132,'ESO dumped ZoneData'!$A$3:$D$9995,2,FALSE)</f>
        <v>131</v>
      </c>
      <c r="C132" s="5">
        <f>VLOOKUP(A132,'ESO dumped ZoneData'!$A$3:$D$9995,3,FALSE)</f>
        <v>19</v>
      </c>
      <c r="D132" s="3" t="str">
        <f>VLOOKUP(A132,'ESO dumped ZoneData'!$A$3:$D$9995,4,FALSE)</f>
        <v>Bearclaw Mine</v>
      </c>
      <c r="E132" s="3" t="str">
        <f t="array" ref="E132">IF(OR(EXACT(A132,'ESO Dungeon constants'!$D$3:$D$987)),"X","")</f>
        <v/>
      </c>
      <c r="F132" s="3" t="str">
        <f t="shared" si="8"/>
        <v/>
      </c>
      <c r="G132" s="3" t="str">
        <f t="shared" si="9"/>
        <v>Stormhaven</v>
      </c>
      <c r="H132" s="17">
        <f t="shared" si="10"/>
        <v>319</v>
      </c>
      <c r="I132" s="17">
        <f t="shared" si="11"/>
        <v>19</v>
      </c>
      <c r="J132">
        <v>0</v>
      </c>
      <c r="K132" s="3" t="str">
        <f>VLOOKUP(J132,'LibSets constants'!$A$4:$B$1000,2,FALSE)</f>
        <v>DLC_BASE_GAME</v>
      </c>
      <c r="L132" s="3" t="str">
        <f>VLOOKUP(J132,'LibSets constants'!$A$4:$C$1000,3,FALSE)</f>
        <v>Included in base game</v>
      </c>
    </row>
    <row r="133" spans="1:12" x14ac:dyDescent="0.25">
      <c r="A133" s="12">
        <v>320</v>
      </c>
      <c r="B133" s="5">
        <f>VLOOKUP(A133,'ESO dumped ZoneData'!$A$3:$D$9995,2,FALSE)</f>
        <v>132</v>
      </c>
      <c r="C133" s="5">
        <f>VLOOKUP(A133,'ESO dumped ZoneData'!$A$3:$D$9995,3,FALSE)</f>
        <v>19</v>
      </c>
      <c r="D133" s="3" t="str">
        <f>VLOOKUP(A133,'ESO dumped ZoneData'!$A$3:$D$9995,4,FALSE)</f>
        <v>Norvulk Ruins</v>
      </c>
      <c r="E133" s="3" t="str">
        <f t="array" ref="E133">IF(OR(EXACT(A133,'ESO Dungeon constants'!$D$3:$D$987)),"X","")</f>
        <v/>
      </c>
      <c r="F133" s="3" t="str">
        <f t="shared" si="8"/>
        <v/>
      </c>
      <c r="G133" s="3" t="str">
        <f t="shared" si="9"/>
        <v>Stormhaven</v>
      </c>
      <c r="H133" s="17">
        <f t="shared" si="10"/>
        <v>320</v>
      </c>
      <c r="I133" s="17">
        <f t="shared" si="11"/>
        <v>19</v>
      </c>
      <c r="J133">
        <v>0</v>
      </c>
      <c r="K133" s="3" t="str">
        <f>VLOOKUP(J133,'LibSets constants'!$A$4:$B$1000,2,FALSE)</f>
        <v>DLC_BASE_GAME</v>
      </c>
      <c r="L133" s="3" t="str">
        <f>VLOOKUP(J133,'LibSets constants'!$A$4:$C$1000,3,FALSE)</f>
        <v>Included in base game</v>
      </c>
    </row>
    <row r="134" spans="1:12" x14ac:dyDescent="0.25">
      <c r="A134" s="12">
        <v>321</v>
      </c>
      <c r="B134" s="5">
        <f>VLOOKUP(A134,'ESO dumped ZoneData'!$A$3:$D$9995,2,FALSE)</f>
        <v>133</v>
      </c>
      <c r="C134" s="5">
        <f>VLOOKUP(A134,'ESO dumped ZoneData'!$A$3:$D$9995,3,FALSE)</f>
        <v>20</v>
      </c>
      <c r="D134" s="3" t="str">
        <f>VLOOKUP(A134,'ESO dumped ZoneData'!$A$3:$D$9995,4,FALSE)</f>
        <v>Crestshade Mine</v>
      </c>
      <c r="E134" s="3" t="str">
        <f t="array" ref="E134">IF(OR(EXACT(A134,'ESO Dungeon constants'!$D$3:$D$987)),"X","")</f>
        <v/>
      </c>
      <c r="F134" s="3" t="str">
        <f t="shared" si="8"/>
        <v/>
      </c>
      <c r="G134" s="3" t="str">
        <f t="shared" si="9"/>
        <v>Rivenspire</v>
      </c>
      <c r="H134" s="17">
        <f t="shared" si="10"/>
        <v>321</v>
      </c>
      <c r="I134" s="17">
        <f t="shared" si="11"/>
        <v>20</v>
      </c>
      <c r="J134">
        <v>0</v>
      </c>
      <c r="K134" s="3" t="str">
        <f>VLOOKUP(J134,'LibSets constants'!$A$4:$B$1000,2,FALSE)</f>
        <v>DLC_BASE_GAME</v>
      </c>
      <c r="L134" s="3" t="str">
        <f>VLOOKUP(J134,'LibSets constants'!$A$4:$C$1000,3,FALSE)</f>
        <v>Included in base game</v>
      </c>
    </row>
    <row r="135" spans="1:12" x14ac:dyDescent="0.25">
      <c r="A135" s="12">
        <v>322</v>
      </c>
      <c r="B135" s="5">
        <f>VLOOKUP(A135,'ESO dumped ZoneData'!$A$3:$D$9995,2,FALSE)</f>
        <v>134</v>
      </c>
      <c r="C135" s="5">
        <f>VLOOKUP(A135,'ESO dumped ZoneData'!$A$3:$D$9995,3,FALSE)</f>
        <v>20</v>
      </c>
      <c r="D135" s="3" t="str">
        <f>VLOOKUP(A135,'ESO dumped ZoneData'!$A$3:$D$9995,4,FALSE)</f>
        <v>Flyleaf Catacombs</v>
      </c>
      <c r="E135" s="3" t="str">
        <f t="array" ref="E135">IF(OR(EXACT(A135,'ESO Dungeon constants'!$D$3:$D$987)),"X","")</f>
        <v/>
      </c>
      <c r="F135" s="3" t="str">
        <f t="shared" si="8"/>
        <v/>
      </c>
      <c r="G135" s="3" t="str">
        <f t="shared" si="9"/>
        <v>Rivenspire</v>
      </c>
      <c r="H135" s="17">
        <f t="shared" si="10"/>
        <v>322</v>
      </c>
      <c r="I135" s="17">
        <f t="shared" si="11"/>
        <v>20</v>
      </c>
      <c r="J135">
        <v>0</v>
      </c>
      <c r="K135" s="3" t="str">
        <f>VLOOKUP(J135,'LibSets constants'!$A$4:$B$1000,2,FALSE)</f>
        <v>DLC_BASE_GAME</v>
      </c>
      <c r="L135" s="3" t="str">
        <f>VLOOKUP(J135,'LibSets constants'!$A$4:$C$1000,3,FALSE)</f>
        <v>Included in base game</v>
      </c>
    </row>
    <row r="136" spans="1:12" x14ac:dyDescent="0.25">
      <c r="A136" s="12">
        <v>323</v>
      </c>
      <c r="B136" s="5">
        <f>VLOOKUP(A136,'ESO dumped ZoneData'!$A$3:$D$9995,2,FALSE)</f>
        <v>135</v>
      </c>
      <c r="C136" s="5">
        <f>VLOOKUP(A136,'ESO dumped ZoneData'!$A$3:$D$9995,3,FALSE)</f>
        <v>20</v>
      </c>
      <c r="D136" s="3" t="str">
        <f>VLOOKUP(A136,'ESO dumped ZoneData'!$A$3:$D$9995,4,FALSE)</f>
        <v>Tribulation Crypt</v>
      </c>
      <c r="E136" s="3" t="str">
        <f t="array" ref="E136">IF(OR(EXACT(A136,'ESO Dungeon constants'!$D$3:$D$987)),"X","")</f>
        <v/>
      </c>
      <c r="F136" s="3" t="str">
        <f t="shared" si="8"/>
        <v/>
      </c>
      <c r="G136" s="3" t="str">
        <f t="shared" si="9"/>
        <v>Rivenspire</v>
      </c>
      <c r="H136" s="17">
        <f t="shared" si="10"/>
        <v>323</v>
      </c>
      <c r="I136" s="17">
        <f t="shared" si="11"/>
        <v>20</v>
      </c>
      <c r="J136">
        <v>0</v>
      </c>
      <c r="K136" s="3" t="str">
        <f>VLOOKUP(J136,'LibSets constants'!$A$4:$B$1000,2,FALSE)</f>
        <v>DLC_BASE_GAME</v>
      </c>
      <c r="L136" s="3" t="str">
        <f>VLOOKUP(J136,'LibSets constants'!$A$4:$C$1000,3,FALSE)</f>
        <v>Included in base game</v>
      </c>
    </row>
    <row r="137" spans="1:12" x14ac:dyDescent="0.25">
      <c r="A137" s="12">
        <v>324</v>
      </c>
      <c r="B137" s="5">
        <f>VLOOKUP(A137,'ESO dumped ZoneData'!$A$3:$D$9995,2,FALSE)</f>
        <v>136</v>
      </c>
      <c r="C137" s="5">
        <f>VLOOKUP(A137,'ESO dumped ZoneData'!$A$3:$D$9995,3,FALSE)</f>
        <v>20</v>
      </c>
      <c r="D137" s="3" t="str">
        <f>VLOOKUP(A137,'ESO dumped ZoneData'!$A$3:$D$9995,4,FALSE)</f>
        <v>Orc's Finger Ruins</v>
      </c>
      <c r="E137" s="3" t="str">
        <f t="array" ref="E137">IF(OR(EXACT(A137,'ESO Dungeon constants'!$D$3:$D$987)),"X","")</f>
        <v/>
      </c>
      <c r="F137" s="3" t="str">
        <f t="shared" si="8"/>
        <v/>
      </c>
      <c r="G137" s="3" t="str">
        <f t="shared" si="9"/>
        <v>Rivenspire</v>
      </c>
      <c r="H137" s="17">
        <f t="shared" si="10"/>
        <v>324</v>
      </c>
      <c r="I137" s="17">
        <f t="shared" si="11"/>
        <v>20</v>
      </c>
      <c r="J137">
        <v>0</v>
      </c>
      <c r="K137" s="3" t="str">
        <f>VLOOKUP(J137,'LibSets constants'!$A$4:$B$1000,2,FALSE)</f>
        <v>DLC_BASE_GAME</v>
      </c>
      <c r="L137" s="3" t="str">
        <f>VLOOKUP(J137,'LibSets constants'!$A$4:$C$1000,3,FALSE)</f>
        <v>Included in base game</v>
      </c>
    </row>
    <row r="138" spans="1:12" x14ac:dyDescent="0.25">
      <c r="A138" s="12">
        <v>325</v>
      </c>
      <c r="B138" s="5">
        <f>VLOOKUP(A138,'ESO dumped ZoneData'!$A$3:$D$9995,2,FALSE)</f>
        <v>137</v>
      </c>
      <c r="C138" s="5">
        <f>VLOOKUP(A138,'ESO dumped ZoneData'!$A$3:$D$9995,3,FALSE)</f>
        <v>20</v>
      </c>
      <c r="D138" s="3" t="str">
        <f>VLOOKUP(A138,'ESO dumped ZoneData'!$A$3:$D$9995,4,FALSE)</f>
        <v>Erokii Ruins</v>
      </c>
      <c r="E138" s="3" t="str">
        <f t="array" ref="E138">IF(OR(EXACT(A138,'ESO Dungeon constants'!$D$3:$D$987)),"X","")</f>
        <v/>
      </c>
      <c r="F138" s="3" t="str">
        <f t="shared" si="8"/>
        <v/>
      </c>
      <c r="G138" s="3" t="str">
        <f t="shared" si="9"/>
        <v>Rivenspire</v>
      </c>
      <c r="H138" s="17">
        <f t="shared" si="10"/>
        <v>325</v>
      </c>
      <c r="I138" s="17">
        <f t="shared" si="11"/>
        <v>20</v>
      </c>
      <c r="J138">
        <v>0</v>
      </c>
      <c r="K138" s="3" t="str">
        <f>VLOOKUP(J138,'LibSets constants'!$A$4:$B$1000,2,FALSE)</f>
        <v>DLC_BASE_GAME</v>
      </c>
      <c r="L138" s="3" t="str">
        <f>VLOOKUP(J138,'LibSets constants'!$A$4:$C$1000,3,FALSE)</f>
        <v>Included in base game</v>
      </c>
    </row>
    <row r="139" spans="1:12" x14ac:dyDescent="0.25">
      <c r="A139" s="12">
        <v>326</v>
      </c>
      <c r="B139" s="5">
        <f>VLOOKUP(A139,'ESO dumped ZoneData'!$A$3:$D$9995,2,FALSE)</f>
        <v>138</v>
      </c>
      <c r="C139" s="5">
        <f>VLOOKUP(A139,'ESO dumped ZoneData'!$A$3:$D$9995,3,FALSE)</f>
        <v>20</v>
      </c>
      <c r="D139" s="3" t="str">
        <f>VLOOKUP(A139,'ESO dumped ZoneData'!$A$3:$D$9995,4,FALSE)</f>
        <v>Hildune's Secret Refuge</v>
      </c>
      <c r="E139" s="3" t="str">
        <f t="array" ref="E139">IF(OR(EXACT(A139,'ESO Dungeon constants'!$D$3:$D$987)),"X","")</f>
        <v/>
      </c>
      <c r="F139" s="3" t="str">
        <f t="shared" si="8"/>
        <v/>
      </c>
      <c r="G139" s="3" t="str">
        <f t="shared" si="9"/>
        <v>Rivenspire</v>
      </c>
      <c r="H139" s="17">
        <f t="shared" si="10"/>
        <v>326</v>
      </c>
      <c r="I139" s="17">
        <f t="shared" si="11"/>
        <v>20</v>
      </c>
      <c r="J139">
        <v>0</v>
      </c>
      <c r="K139" s="3" t="str">
        <f>VLOOKUP(J139,'LibSets constants'!$A$4:$B$1000,2,FALSE)</f>
        <v>DLC_BASE_GAME</v>
      </c>
      <c r="L139" s="3" t="str">
        <f>VLOOKUP(J139,'LibSets constants'!$A$4:$C$1000,3,FALSE)</f>
        <v>Included in base game</v>
      </c>
    </row>
    <row r="140" spans="1:12" x14ac:dyDescent="0.25">
      <c r="A140" s="12">
        <v>327</v>
      </c>
      <c r="B140" s="5">
        <f>VLOOKUP(A140,'ESO dumped ZoneData'!$A$3:$D$9995,2,FALSE)</f>
        <v>139</v>
      </c>
      <c r="C140" s="5">
        <f>VLOOKUP(A140,'ESO dumped ZoneData'!$A$3:$D$9995,3,FALSE)</f>
        <v>104</v>
      </c>
      <c r="D140" s="3" t="str">
        <f>VLOOKUP(A140,'ESO dumped ZoneData'!$A$3:$D$9995,4,FALSE)</f>
        <v>Santaki</v>
      </c>
      <c r="E140" s="3" t="str">
        <f t="array" ref="E140">IF(OR(EXACT(A140,'ESO Dungeon constants'!$D$3:$D$987)),"X","")</f>
        <v/>
      </c>
      <c r="F140" s="3" t="str">
        <f t="shared" si="8"/>
        <v/>
      </c>
      <c r="G140" s="3" t="str">
        <f t="shared" si="9"/>
        <v>Alik'r Desert</v>
      </c>
      <c r="H140" s="17">
        <f t="shared" si="10"/>
        <v>327</v>
      </c>
      <c r="I140" s="17">
        <f t="shared" si="11"/>
        <v>104</v>
      </c>
      <c r="J140">
        <v>0</v>
      </c>
      <c r="K140" s="3" t="str">
        <f>VLOOKUP(J140,'LibSets constants'!$A$4:$B$1000,2,FALSE)</f>
        <v>DLC_BASE_GAME</v>
      </c>
      <c r="L140" s="3" t="str">
        <f>VLOOKUP(J140,'LibSets constants'!$A$4:$C$1000,3,FALSE)</f>
        <v>Included in base game</v>
      </c>
    </row>
    <row r="141" spans="1:12" x14ac:dyDescent="0.25">
      <c r="A141" s="12">
        <v>328</v>
      </c>
      <c r="B141" s="5">
        <f>VLOOKUP(A141,'ESO dumped ZoneData'!$A$3:$D$9995,2,FALSE)</f>
        <v>140</v>
      </c>
      <c r="C141" s="5">
        <f>VLOOKUP(A141,'ESO dumped ZoneData'!$A$3:$D$9995,3,FALSE)</f>
        <v>104</v>
      </c>
      <c r="D141" s="3" t="str">
        <f>VLOOKUP(A141,'ESO dumped ZoneData'!$A$3:$D$9995,4,FALSE)</f>
        <v>Divad's Chagrin Mine</v>
      </c>
      <c r="E141" s="3" t="str">
        <f t="array" ref="E141">IF(OR(EXACT(A141,'ESO Dungeon constants'!$D$3:$D$987)),"X","")</f>
        <v/>
      </c>
      <c r="F141" s="3" t="str">
        <f t="shared" si="8"/>
        <v/>
      </c>
      <c r="G141" s="3" t="str">
        <f t="shared" si="9"/>
        <v>Alik'r Desert</v>
      </c>
      <c r="H141" s="17">
        <f t="shared" si="10"/>
        <v>328</v>
      </c>
      <c r="I141" s="17">
        <f t="shared" si="11"/>
        <v>104</v>
      </c>
      <c r="J141">
        <v>0</v>
      </c>
      <c r="K141" s="3" t="str">
        <f>VLOOKUP(J141,'LibSets constants'!$A$4:$B$1000,2,FALSE)</f>
        <v>DLC_BASE_GAME</v>
      </c>
      <c r="L141" s="3" t="str">
        <f>VLOOKUP(J141,'LibSets constants'!$A$4:$C$1000,3,FALSE)</f>
        <v>Included in base game</v>
      </c>
    </row>
    <row r="142" spans="1:12" x14ac:dyDescent="0.25">
      <c r="A142" s="12">
        <v>329</v>
      </c>
      <c r="B142" s="5">
        <f>VLOOKUP(A142,'ESO dumped ZoneData'!$A$3:$D$9995,2,FALSE)</f>
        <v>141</v>
      </c>
      <c r="C142" s="5">
        <f>VLOOKUP(A142,'ESO dumped ZoneData'!$A$3:$D$9995,3,FALSE)</f>
        <v>104</v>
      </c>
      <c r="D142" s="3" t="str">
        <f>VLOOKUP(A142,'ESO dumped ZoneData'!$A$3:$D$9995,4,FALSE)</f>
        <v>Aldunz</v>
      </c>
      <c r="E142" s="3" t="str">
        <f t="array" ref="E142">IF(OR(EXACT(A142,'ESO Dungeon constants'!$D$3:$D$987)),"X","")</f>
        <v/>
      </c>
      <c r="F142" s="3" t="str">
        <f t="shared" si="8"/>
        <v/>
      </c>
      <c r="G142" s="3" t="str">
        <f t="shared" si="9"/>
        <v>Alik'r Desert</v>
      </c>
      <c r="H142" s="17">
        <f t="shared" si="10"/>
        <v>329</v>
      </c>
      <c r="I142" s="17">
        <f t="shared" si="11"/>
        <v>104</v>
      </c>
      <c r="J142">
        <v>0</v>
      </c>
      <c r="K142" s="3" t="str">
        <f>VLOOKUP(J142,'LibSets constants'!$A$4:$B$1000,2,FALSE)</f>
        <v>DLC_BASE_GAME</v>
      </c>
      <c r="L142" s="3" t="str">
        <f>VLOOKUP(J142,'LibSets constants'!$A$4:$C$1000,3,FALSE)</f>
        <v>Included in base game</v>
      </c>
    </row>
    <row r="143" spans="1:12" x14ac:dyDescent="0.25">
      <c r="A143" s="12">
        <v>330</v>
      </c>
      <c r="B143" s="5">
        <f>VLOOKUP(A143,'ESO dumped ZoneData'!$A$3:$D$9995,2,FALSE)</f>
        <v>142</v>
      </c>
      <c r="C143" s="5">
        <f>VLOOKUP(A143,'ESO dumped ZoneData'!$A$3:$D$9995,3,FALSE)</f>
        <v>104</v>
      </c>
      <c r="D143" s="3" t="str">
        <f>VLOOKUP(A143,'ESO dumped ZoneData'!$A$3:$D$9995,4,FALSE)</f>
        <v>Coldrock Diggings</v>
      </c>
      <c r="E143" s="3" t="str">
        <f t="array" ref="E143">IF(OR(EXACT(A143,'ESO Dungeon constants'!$D$3:$D$987)),"X","")</f>
        <v/>
      </c>
      <c r="F143" s="3" t="str">
        <f t="shared" si="8"/>
        <v/>
      </c>
      <c r="G143" s="3" t="str">
        <f t="shared" si="9"/>
        <v>Alik'r Desert</v>
      </c>
      <c r="H143" s="17">
        <f t="shared" si="10"/>
        <v>330</v>
      </c>
      <c r="I143" s="17">
        <f t="shared" si="11"/>
        <v>104</v>
      </c>
      <c r="J143">
        <v>0</v>
      </c>
      <c r="K143" s="3" t="str">
        <f>VLOOKUP(J143,'LibSets constants'!$A$4:$B$1000,2,FALSE)</f>
        <v>DLC_BASE_GAME</v>
      </c>
      <c r="L143" s="3" t="str">
        <f>VLOOKUP(J143,'LibSets constants'!$A$4:$C$1000,3,FALSE)</f>
        <v>Included in base game</v>
      </c>
    </row>
    <row r="144" spans="1:12" x14ac:dyDescent="0.25">
      <c r="A144" s="12">
        <v>331</v>
      </c>
      <c r="B144" s="5">
        <f>VLOOKUP(A144,'ESO dumped ZoneData'!$A$3:$D$9995,2,FALSE)</f>
        <v>143</v>
      </c>
      <c r="C144" s="5">
        <f>VLOOKUP(A144,'ESO dumped ZoneData'!$A$3:$D$9995,3,FALSE)</f>
        <v>104</v>
      </c>
      <c r="D144" s="3" t="str">
        <f>VLOOKUP(A144,'ESO dumped ZoneData'!$A$3:$D$9995,4,FALSE)</f>
        <v>Sandblown Mine</v>
      </c>
      <c r="E144" s="3" t="str">
        <f t="array" ref="E144">IF(OR(EXACT(A144,'ESO Dungeon constants'!$D$3:$D$987)),"X","")</f>
        <v/>
      </c>
      <c r="F144" s="3" t="str">
        <f t="shared" si="8"/>
        <v/>
      </c>
      <c r="G144" s="3" t="str">
        <f t="shared" si="9"/>
        <v>Alik'r Desert</v>
      </c>
      <c r="H144" s="17">
        <f t="shared" si="10"/>
        <v>331</v>
      </c>
      <c r="I144" s="17">
        <f t="shared" si="11"/>
        <v>104</v>
      </c>
      <c r="J144">
        <v>0</v>
      </c>
      <c r="K144" s="3" t="str">
        <f>VLOOKUP(J144,'LibSets constants'!$A$4:$B$1000,2,FALSE)</f>
        <v>DLC_BASE_GAME</v>
      </c>
      <c r="L144" s="3" t="str">
        <f>VLOOKUP(J144,'LibSets constants'!$A$4:$C$1000,3,FALSE)</f>
        <v>Included in base game</v>
      </c>
    </row>
    <row r="145" spans="1:12" x14ac:dyDescent="0.25">
      <c r="A145" s="12">
        <v>332</v>
      </c>
      <c r="B145" s="5">
        <f>VLOOKUP(A145,'ESO dumped ZoneData'!$A$3:$D$9995,2,FALSE)</f>
        <v>144</v>
      </c>
      <c r="C145" s="5">
        <f>VLOOKUP(A145,'ESO dumped ZoneData'!$A$3:$D$9995,3,FALSE)</f>
        <v>104</v>
      </c>
      <c r="D145" s="3" t="str">
        <f>VLOOKUP(A145,'ESO dumped ZoneData'!$A$3:$D$9995,4,FALSE)</f>
        <v>Yldzuun</v>
      </c>
      <c r="E145" s="3" t="str">
        <f t="array" ref="E145">IF(OR(EXACT(A145,'ESO Dungeon constants'!$D$3:$D$987)),"X","")</f>
        <v/>
      </c>
      <c r="F145" s="3" t="str">
        <f t="shared" si="8"/>
        <v/>
      </c>
      <c r="G145" s="3" t="str">
        <f t="shared" si="9"/>
        <v>Alik'r Desert</v>
      </c>
      <c r="H145" s="17">
        <f t="shared" si="10"/>
        <v>332</v>
      </c>
      <c r="I145" s="17">
        <f t="shared" si="11"/>
        <v>104</v>
      </c>
      <c r="J145">
        <v>0</v>
      </c>
      <c r="K145" s="3" t="str">
        <f>VLOOKUP(J145,'LibSets constants'!$A$4:$B$1000,2,FALSE)</f>
        <v>DLC_BASE_GAME</v>
      </c>
      <c r="L145" s="3" t="str">
        <f>VLOOKUP(J145,'LibSets constants'!$A$4:$C$1000,3,FALSE)</f>
        <v>Included in base game</v>
      </c>
    </row>
    <row r="146" spans="1:12" x14ac:dyDescent="0.25">
      <c r="A146" s="12">
        <v>333</v>
      </c>
      <c r="B146" s="5">
        <f>VLOOKUP(A146,'ESO dumped ZoneData'!$A$3:$D$9995,2,FALSE)</f>
        <v>145</v>
      </c>
      <c r="C146" s="5">
        <f>VLOOKUP(A146,'ESO dumped ZoneData'!$A$3:$D$9995,3,FALSE)</f>
        <v>92</v>
      </c>
      <c r="D146" s="3" t="str">
        <f>VLOOKUP(A146,'ESO dumped ZoneData'!$A$3:$D$9995,4,FALSE)</f>
        <v>Torog's Spite</v>
      </c>
      <c r="E146" s="3" t="str">
        <f t="array" ref="E146">IF(OR(EXACT(A146,'ESO Dungeon constants'!$D$3:$D$987)),"X","")</f>
        <v/>
      </c>
      <c r="F146" s="3" t="str">
        <f t="shared" si="8"/>
        <v/>
      </c>
      <c r="G146" s="3" t="str">
        <f t="shared" si="9"/>
        <v>Bangkorai</v>
      </c>
      <c r="H146" s="17">
        <f t="shared" si="10"/>
        <v>333</v>
      </c>
      <c r="I146" s="17">
        <f t="shared" si="11"/>
        <v>92</v>
      </c>
      <c r="J146">
        <v>0</v>
      </c>
      <c r="K146" s="3" t="str">
        <f>VLOOKUP(J146,'LibSets constants'!$A$4:$B$1000,2,FALSE)</f>
        <v>DLC_BASE_GAME</v>
      </c>
      <c r="L146" s="3" t="str">
        <f>VLOOKUP(J146,'LibSets constants'!$A$4:$C$1000,3,FALSE)</f>
        <v>Included in base game</v>
      </c>
    </row>
    <row r="147" spans="1:12" x14ac:dyDescent="0.25">
      <c r="A147" s="12">
        <v>334</v>
      </c>
      <c r="B147" s="5">
        <f>VLOOKUP(A147,'ESO dumped ZoneData'!$A$3:$D$9995,2,FALSE)</f>
        <v>146</v>
      </c>
      <c r="C147" s="5">
        <f>VLOOKUP(A147,'ESO dumped ZoneData'!$A$3:$D$9995,3,FALSE)</f>
        <v>92</v>
      </c>
      <c r="D147" s="3" t="str">
        <f>VLOOKUP(A147,'ESO dumped ZoneData'!$A$3:$D$9995,4,FALSE)</f>
        <v>Troll's Toothpick</v>
      </c>
      <c r="E147" s="3" t="str">
        <f t="array" ref="E147">IF(OR(EXACT(A147,'ESO Dungeon constants'!$D$3:$D$987)),"X","")</f>
        <v/>
      </c>
      <c r="F147" s="3" t="str">
        <f t="shared" si="8"/>
        <v/>
      </c>
      <c r="G147" s="3" t="str">
        <f t="shared" si="9"/>
        <v>Bangkorai</v>
      </c>
      <c r="H147" s="17">
        <f t="shared" si="10"/>
        <v>334</v>
      </c>
      <c r="I147" s="17">
        <f t="shared" si="11"/>
        <v>92</v>
      </c>
      <c r="J147">
        <v>0</v>
      </c>
      <c r="K147" s="3" t="str">
        <f>VLOOKUP(J147,'LibSets constants'!$A$4:$B$1000,2,FALSE)</f>
        <v>DLC_BASE_GAME</v>
      </c>
      <c r="L147" s="3" t="str">
        <f>VLOOKUP(J147,'LibSets constants'!$A$4:$C$1000,3,FALSE)</f>
        <v>Included in base game</v>
      </c>
    </row>
    <row r="148" spans="1:12" x14ac:dyDescent="0.25">
      <c r="A148" s="12">
        <v>335</v>
      </c>
      <c r="B148" s="5">
        <f>VLOOKUP(A148,'ESO dumped ZoneData'!$A$3:$D$9995,2,FALSE)</f>
        <v>147</v>
      </c>
      <c r="C148" s="5">
        <f>VLOOKUP(A148,'ESO dumped ZoneData'!$A$3:$D$9995,3,FALSE)</f>
        <v>92</v>
      </c>
      <c r="D148" s="3" t="str">
        <f>VLOOKUP(A148,'ESO dumped ZoneData'!$A$3:$D$9995,4,FALSE)</f>
        <v>Viridian Watch</v>
      </c>
      <c r="E148" s="3" t="str">
        <f t="array" ref="E148">IF(OR(EXACT(A148,'ESO Dungeon constants'!$D$3:$D$987)),"X","")</f>
        <v/>
      </c>
      <c r="F148" s="3" t="str">
        <f t="shared" si="8"/>
        <v/>
      </c>
      <c r="G148" s="3" t="str">
        <f t="shared" si="9"/>
        <v>Bangkorai</v>
      </c>
      <c r="H148" s="17">
        <f t="shared" si="10"/>
        <v>335</v>
      </c>
      <c r="I148" s="17">
        <f t="shared" si="11"/>
        <v>92</v>
      </c>
      <c r="J148">
        <v>0</v>
      </c>
      <c r="K148" s="3" t="str">
        <f>VLOOKUP(J148,'LibSets constants'!$A$4:$B$1000,2,FALSE)</f>
        <v>DLC_BASE_GAME</v>
      </c>
      <c r="L148" s="3" t="str">
        <f>VLOOKUP(J148,'LibSets constants'!$A$4:$C$1000,3,FALSE)</f>
        <v>Included in base game</v>
      </c>
    </row>
    <row r="149" spans="1:12" x14ac:dyDescent="0.25">
      <c r="A149" s="12">
        <v>336</v>
      </c>
      <c r="B149" s="5">
        <f>VLOOKUP(A149,'ESO dumped ZoneData'!$A$3:$D$9995,2,FALSE)</f>
        <v>148</v>
      </c>
      <c r="C149" s="5">
        <f>VLOOKUP(A149,'ESO dumped ZoneData'!$A$3:$D$9995,3,FALSE)</f>
        <v>92</v>
      </c>
      <c r="D149" s="3" t="str">
        <f>VLOOKUP(A149,'ESO dumped ZoneData'!$A$3:$D$9995,4,FALSE)</f>
        <v>Crypt of the Exiles</v>
      </c>
      <c r="E149" s="3" t="str">
        <f t="array" ref="E149">IF(OR(EXACT(A149,'ESO Dungeon constants'!$D$3:$D$987)),"X","")</f>
        <v/>
      </c>
      <c r="F149" s="3" t="str">
        <f t="shared" si="8"/>
        <v/>
      </c>
      <c r="G149" s="3" t="str">
        <f t="shared" si="9"/>
        <v>Bangkorai</v>
      </c>
      <c r="H149" s="17">
        <f t="shared" si="10"/>
        <v>336</v>
      </c>
      <c r="I149" s="17">
        <f t="shared" si="11"/>
        <v>92</v>
      </c>
      <c r="J149">
        <v>0</v>
      </c>
      <c r="K149" s="3" t="str">
        <f>VLOOKUP(J149,'LibSets constants'!$A$4:$B$1000,2,FALSE)</f>
        <v>DLC_BASE_GAME</v>
      </c>
      <c r="L149" s="3" t="str">
        <f>VLOOKUP(J149,'LibSets constants'!$A$4:$C$1000,3,FALSE)</f>
        <v>Included in base game</v>
      </c>
    </row>
    <row r="150" spans="1:12" x14ac:dyDescent="0.25">
      <c r="A150" s="12">
        <v>337</v>
      </c>
      <c r="B150" s="5">
        <f>VLOOKUP(A150,'ESO dumped ZoneData'!$A$3:$D$9995,2,FALSE)</f>
        <v>149</v>
      </c>
      <c r="C150" s="5">
        <f>VLOOKUP(A150,'ESO dumped ZoneData'!$A$3:$D$9995,3,FALSE)</f>
        <v>92</v>
      </c>
      <c r="D150" s="3" t="str">
        <f>VLOOKUP(A150,'ESO dumped ZoneData'!$A$3:$D$9995,4,FALSE)</f>
        <v>Klathzgar</v>
      </c>
      <c r="E150" s="3" t="str">
        <f t="array" ref="E150">IF(OR(EXACT(A150,'ESO Dungeon constants'!$D$3:$D$987)),"X","")</f>
        <v/>
      </c>
      <c r="F150" s="3" t="str">
        <f t="shared" si="8"/>
        <v/>
      </c>
      <c r="G150" s="3" t="str">
        <f t="shared" si="9"/>
        <v>Bangkorai</v>
      </c>
      <c r="H150" s="17">
        <f t="shared" si="10"/>
        <v>337</v>
      </c>
      <c r="I150" s="17">
        <f t="shared" si="11"/>
        <v>92</v>
      </c>
      <c r="J150">
        <v>0</v>
      </c>
      <c r="K150" s="3" t="str">
        <f>VLOOKUP(J150,'LibSets constants'!$A$4:$B$1000,2,FALSE)</f>
        <v>DLC_BASE_GAME</v>
      </c>
      <c r="L150" s="3" t="str">
        <f>VLOOKUP(J150,'LibSets constants'!$A$4:$C$1000,3,FALSE)</f>
        <v>Included in base game</v>
      </c>
    </row>
    <row r="151" spans="1:12" x14ac:dyDescent="0.25">
      <c r="A151" s="12">
        <v>338</v>
      </c>
      <c r="B151" s="5">
        <f>VLOOKUP(A151,'ESO dumped ZoneData'!$A$3:$D$9995,2,FALSE)</f>
        <v>150</v>
      </c>
      <c r="C151" s="5">
        <f>VLOOKUP(A151,'ESO dumped ZoneData'!$A$3:$D$9995,3,FALSE)</f>
        <v>92</v>
      </c>
      <c r="D151" s="3" t="str">
        <f>VLOOKUP(A151,'ESO dumped ZoneData'!$A$3:$D$9995,4,FALSE)</f>
        <v>Rubble Butte</v>
      </c>
      <c r="E151" s="3" t="str">
        <f t="array" ref="E151">IF(OR(EXACT(A151,'ESO Dungeon constants'!$D$3:$D$987)),"X","")</f>
        <v/>
      </c>
      <c r="F151" s="3" t="str">
        <f t="shared" si="8"/>
        <v/>
      </c>
      <c r="G151" s="3" t="str">
        <f t="shared" si="9"/>
        <v>Bangkorai</v>
      </c>
      <c r="H151" s="17">
        <f t="shared" si="10"/>
        <v>338</v>
      </c>
      <c r="I151" s="17">
        <f t="shared" si="11"/>
        <v>92</v>
      </c>
      <c r="J151">
        <v>0</v>
      </c>
      <c r="K151" s="3" t="str">
        <f>VLOOKUP(J151,'LibSets constants'!$A$4:$B$1000,2,FALSE)</f>
        <v>DLC_BASE_GAME</v>
      </c>
      <c r="L151" s="3" t="str">
        <f>VLOOKUP(J151,'LibSets constants'!$A$4:$C$1000,3,FALSE)</f>
        <v>Included in base game</v>
      </c>
    </row>
    <row r="152" spans="1:12" x14ac:dyDescent="0.25">
      <c r="A152" s="12">
        <v>339</v>
      </c>
      <c r="B152" s="5">
        <f>VLOOKUP(A152,'ESO dumped ZoneData'!$A$3:$D$9995,2,FALSE)</f>
        <v>151</v>
      </c>
      <c r="C152" s="5">
        <f>VLOOKUP(A152,'ESO dumped ZoneData'!$A$3:$D$9995,3,FALSE)</f>
        <v>101</v>
      </c>
      <c r="D152" s="3" t="str">
        <f>VLOOKUP(A152,'ESO dumped ZoneData'!$A$3:$D$9995,4,FALSE)</f>
        <v>Hall of the Dead</v>
      </c>
      <c r="E152" s="3" t="str">
        <f t="array" ref="E152">IF(OR(EXACT(A152,'ESO Dungeon constants'!$D$3:$D$987)),"X","")</f>
        <v/>
      </c>
      <c r="F152" s="3" t="str">
        <f t="shared" si="8"/>
        <v/>
      </c>
      <c r="G152" s="3" t="str">
        <f t="shared" si="9"/>
        <v>Eastmarch</v>
      </c>
      <c r="H152" s="17">
        <f t="shared" si="10"/>
        <v>339</v>
      </c>
      <c r="I152" s="17">
        <f t="shared" si="11"/>
        <v>101</v>
      </c>
      <c r="J152">
        <v>0</v>
      </c>
      <c r="K152" s="3" t="str">
        <f>VLOOKUP(J152,'LibSets constants'!$A$4:$B$1000,2,FALSE)</f>
        <v>DLC_BASE_GAME</v>
      </c>
      <c r="L152" s="3" t="str">
        <f>VLOOKUP(J152,'LibSets constants'!$A$4:$C$1000,3,FALSE)</f>
        <v>Included in base game</v>
      </c>
    </row>
    <row r="153" spans="1:12" x14ac:dyDescent="0.25">
      <c r="A153" s="12">
        <v>341</v>
      </c>
      <c r="B153" s="5">
        <f>VLOOKUP(A153,'ESO dumped ZoneData'!$A$3:$D$9995,2,FALSE)</f>
        <v>152</v>
      </c>
      <c r="C153" s="5">
        <f>VLOOKUP(A153,'ESO dumped ZoneData'!$A$3:$D$9995,3,FALSE)</f>
        <v>103</v>
      </c>
      <c r="D153" s="3" t="str">
        <f>VLOOKUP(A153,'ESO dumped ZoneData'!$A$3:$D$9995,4,FALSE)</f>
        <v>The Lion's Den</v>
      </c>
      <c r="E153" s="3" t="str">
        <f t="array" ref="E153">IF(OR(EXACT(A153,'ESO Dungeon constants'!$D$3:$D$987)),"X","")</f>
        <v/>
      </c>
      <c r="F153" s="3" t="str">
        <f t="shared" si="8"/>
        <v/>
      </c>
      <c r="G153" s="3" t="str">
        <f t="shared" si="9"/>
        <v>The Rift</v>
      </c>
      <c r="H153" s="17">
        <f t="shared" si="10"/>
        <v>341</v>
      </c>
      <c r="I153" s="17">
        <f t="shared" si="11"/>
        <v>103</v>
      </c>
      <c r="J153">
        <v>0</v>
      </c>
      <c r="K153" s="3" t="str">
        <f>VLOOKUP(J153,'LibSets constants'!$A$4:$B$1000,2,FALSE)</f>
        <v>DLC_BASE_GAME</v>
      </c>
      <c r="L153" s="3" t="str">
        <f>VLOOKUP(J153,'LibSets constants'!$A$4:$C$1000,3,FALSE)</f>
        <v>Included in base game</v>
      </c>
    </row>
    <row r="154" spans="1:12" x14ac:dyDescent="0.25">
      <c r="A154" s="12">
        <v>346</v>
      </c>
      <c r="B154" s="5">
        <f>VLOOKUP(A154,'ESO dumped ZoneData'!$A$3:$D$9995,2,FALSE)</f>
        <v>153</v>
      </c>
      <c r="C154" s="5">
        <f>VLOOKUP(A154,'ESO dumped ZoneData'!$A$3:$D$9995,3,FALSE)</f>
        <v>101</v>
      </c>
      <c r="D154" s="3" t="str">
        <f>VLOOKUP(A154,'ESO dumped ZoneData'!$A$3:$D$9995,4,FALSE)</f>
        <v>Skuldafn</v>
      </c>
      <c r="E154" s="3" t="str">
        <f t="array" ref="E154">IF(OR(EXACT(A154,'ESO Dungeon constants'!$D$3:$D$987)),"X","")</f>
        <v/>
      </c>
      <c r="F154" s="3" t="str">
        <f t="shared" si="8"/>
        <v/>
      </c>
      <c r="G154" s="3" t="str">
        <f t="shared" si="9"/>
        <v>Eastmarch</v>
      </c>
      <c r="H154" s="17">
        <f t="shared" si="10"/>
        <v>346</v>
      </c>
      <c r="I154" s="17">
        <f t="shared" si="11"/>
        <v>101</v>
      </c>
      <c r="J154">
        <v>0</v>
      </c>
      <c r="K154" s="3" t="str">
        <f>VLOOKUP(J154,'LibSets constants'!$A$4:$B$1000,2,FALSE)</f>
        <v>DLC_BASE_GAME</v>
      </c>
      <c r="L154" s="3" t="str">
        <f>VLOOKUP(J154,'LibSets constants'!$A$4:$C$1000,3,FALSE)</f>
        <v>Included in base game</v>
      </c>
    </row>
    <row r="155" spans="1:12" x14ac:dyDescent="0.25">
      <c r="A155" s="12">
        <v>347</v>
      </c>
      <c r="B155" s="5">
        <f>VLOOKUP(A155,'ESO dumped ZoneData'!$A$3:$D$9995,2,FALSE)</f>
        <v>154</v>
      </c>
      <c r="C155" s="5">
        <f>VLOOKUP(A155,'ESO dumped ZoneData'!$A$3:$D$9995,3,FALSE)</f>
        <v>347</v>
      </c>
      <c r="D155" s="3" t="str">
        <f>VLOOKUP(A155,'ESO dumped ZoneData'!$A$3:$D$9995,4,FALSE)</f>
        <v>Coldharbour</v>
      </c>
      <c r="E155" s="3" t="str">
        <f t="array" ref="E155">IF(OR(EXACT(A155,'ESO Dungeon constants'!$D$3:$D$987)),"X","")</f>
        <v/>
      </c>
      <c r="F155" s="3" t="str">
        <f t="shared" si="8"/>
        <v>X</v>
      </c>
      <c r="G155" s="3" t="str">
        <f t="shared" si="9"/>
        <v/>
      </c>
      <c r="H155" s="17">
        <f t="shared" si="10"/>
        <v>347</v>
      </c>
      <c r="I155" s="17">
        <f t="shared" si="11"/>
        <v>347</v>
      </c>
      <c r="J155">
        <v>0</v>
      </c>
      <c r="K155" s="3" t="str">
        <f>VLOOKUP(J155,'LibSets constants'!$A$4:$B$1000,2,FALSE)</f>
        <v>DLC_BASE_GAME</v>
      </c>
      <c r="L155" s="3" t="str">
        <f>VLOOKUP(J155,'LibSets constants'!$A$4:$C$1000,3,FALSE)</f>
        <v>Included in base game</v>
      </c>
    </row>
    <row r="156" spans="1:12" x14ac:dyDescent="0.25">
      <c r="A156" s="12">
        <v>353</v>
      </c>
      <c r="B156" s="5">
        <f>VLOOKUP(A156,'ESO dumped ZoneData'!$A$3:$D$9995,2,FALSE)</f>
        <v>155</v>
      </c>
      <c r="C156" s="5">
        <f>VLOOKUP(A156,'ESO dumped ZoneData'!$A$3:$D$9995,3,FALSE)</f>
        <v>101</v>
      </c>
      <c r="D156" s="3" t="str">
        <f>VLOOKUP(A156,'ESO dumped ZoneData'!$A$3:$D$9995,4,FALSE)</f>
        <v>Hall of Trials</v>
      </c>
      <c r="E156" s="3" t="str">
        <f t="array" ref="E156">IF(OR(EXACT(A156,'ESO Dungeon constants'!$D$3:$D$987)),"X","")</f>
        <v/>
      </c>
      <c r="F156" s="3" t="str">
        <f t="shared" si="8"/>
        <v/>
      </c>
      <c r="G156" s="3" t="str">
        <f t="shared" si="9"/>
        <v>Eastmarch</v>
      </c>
      <c r="H156" s="17">
        <f t="shared" si="10"/>
        <v>353</v>
      </c>
      <c r="I156" s="17">
        <f t="shared" si="11"/>
        <v>101</v>
      </c>
      <c r="J156">
        <v>0</v>
      </c>
      <c r="K156" s="3" t="str">
        <f>VLOOKUP(J156,'LibSets constants'!$A$4:$B$1000,2,FALSE)</f>
        <v>DLC_BASE_GAME</v>
      </c>
      <c r="L156" s="3" t="str">
        <f>VLOOKUP(J156,'LibSets constants'!$A$4:$C$1000,3,FALSE)</f>
        <v>Included in base game</v>
      </c>
    </row>
    <row r="157" spans="1:12" x14ac:dyDescent="0.25">
      <c r="A157" s="12">
        <v>354</v>
      </c>
      <c r="B157" s="5">
        <f>VLOOKUP(A157,'ESO dumped ZoneData'!$A$3:$D$9995,2,FALSE)</f>
        <v>156</v>
      </c>
      <c r="C157" s="5">
        <f>VLOOKUP(A157,'ESO dumped ZoneData'!$A$3:$D$9995,3,FALSE)</f>
        <v>101</v>
      </c>
      <c r="D157" s="3" t="str">
        <f>VLOOKUP(A157,'ESO dumped ZoneData'!$A$3:$D$9995,4,FALSE)</f>
        <v>Cradlecrush Arena</v>
      </c>
      <c r="E157" s="3" t="str">
        <f t="array" ref="E157">IF(OR(EXACT(A157,'ESO Dungeon constants'!$D$3:$D$987)),"X","")</f>
        <v/>
      </c>
      <c r="F157" s="3" t="str">
        <f t="shared" si="8"/>
        <v/>
      </c>
      <c r="G157" s="3" t="str">
        <f t="shared" si="9"/>
        <v>Eastmarch</v>
      </c>
      <c r="H157" s="17">
        <f t="shared" si="10"/>
        <v>354</v>
      </c>
      <c r="I157" s="17">
        <f t="shared" si="11"/>
        <v>101</v>
      </c>
      <c r="J157">
        <v>0</v>
      </c>
      <c r="K157" s="3" t="str">
        <f>VLOOKUP(J157,'LibSets constants'!$A$4:$B$1000,2,FALSE)</f>
        <v>DLC_BASE_GAME</v>
      </c>
      <c r="L157" s="3" t="str">
        <f>VLOOKUP(J157,'LibSets constants'!$A$4:$C$1000,3,FALSE)</f>
        <v>Included in base game</v>
      </c>
    </row>
    <row r="158" spans="1:12" x14ac:dyDescent="0.25">
      <c r="A158" s="12">
        <v>359</v>
      </c>
      <c r="B158" s="5">
        <f>VLOOKUP(A158,'ESO dumped ZoneData'!$A$3:$D$9995,2,FALSE)</f>
        <v>157</v>
      </c>
      <c r="C158" s="5">
        <f>VLOOKUP(A158,'ESO dumped ZoneData'!$A$3:$D$9995,3,FALSE)</f>
        <v>101</v>
      </c>
      <c r="D158" s="3" t="str">
        <f>VLOOKUP(A158,'ESO dumped ZoneData'!$A$3:$D$9995,4,FALSE)</f>
        <v>The Chill Hollow</v>
      </c>
      <c r="E158" s="3" t="str">
        <f t="array" ref="E158">IF(OR(EXACT(A158,'ESO Dungeon constants'!$D$3:$D$987)),"X","")</f>
        <v/>
      </c>
      <c r="F158" s="3" t="str">
        <f t="shared" si="8"/>
        <v/>
      </c>
      <c r="G158" s="3" t="str">
        <f t="shared" si="9"/>
        <v>Eastmarch</v>
      </c>
      <c r="H158" s="17">
        <f t="shared" si="10"/>
        <v>359</v>
      </c>
      <c r="I158" s="17">
        <f t="shared" si="11"/>
        <v>101</v>
      </c>
      <c r="J158">
        <v>0</v>
      </c>
      <c r="K158" s="3" t="str">
        <f>VLOOKUP(J158,'LibSets constants'!$A$4:$B$1000,2,FALSE)</f>
        <v>DLC_BASE_GAME</v>
      </c>
      <c r="L158" s="3" t="str">
        <f>VLOOKUP(J158,'LibSets constants'!$A$4:$C$1000,3,FALSE)</f>
        <v>Included in base game</v>
      </c>
    </row>
    <row r="159" spans="1:12" x14ac:dyDescent="0.25">
      <c r="A159" s="12">
        <v>360</v>
      </c>
      <c r="B159" s="5">
        <f>VLOOKUP(A159,'ESO dumped ZoneData'!$A$3:$D$9995,2,FALSE)</f>
        <v>158</v>
      </c>
      <c r="C159" s="5">
        <f>VLOOKUP(A159,'ESO dumped ZoneData'!$A$3:$D$9995,3,FALSE)</f>
        <v>101</v>
      </c>
      <c r="D159" s="3" t="str">
        <f>VLOOKUP(A159,'ESO dumped ZoneData'!$A$3:$D$9995,4,FALSE)</f>
        <v>Icehammer's Vault</v>
      </c>
      <c r="E159" s="3" t="str">
        <f t="array" ref="E159">IF(OR(EXACT(A159,'ESO Dungeon constants'!$D$3:$D$987)),"X","")</f>
        <v/>
      </c>
      <c r="F159" s="3" t="str">
        <f t="shared" si="8"/>
        <v/>
      </c>
      <c r="G159" s="3" t="str">
        <f t="shared" si="9"/>
        <v>Eastmarch</v>
      </c>
      <c r="H159" s="17">
        <f t="shared" si="10"/>
        <v>360</v>
      </c>
      <c r="I159" s="17">
        <f t="shared" si="11"/>
        <v>101</v>
      </c>
      <c r="J159">
        <v>0</v>
      </c>
      <c r="K159" s="3" t="str">
        <f>VLOOKUP(J159,'LibSets constants'!$A$4:$B$1000,2,FALSE)</f>
        <v>DLC_BASE_GAME</v>
      </c>
      <c r="L159" s="3" t="str">
        <f>VLOOKUP(J159,'LibSets constants'!$A$4:$C$1000,3,FALSE)</f>
        <v>Included in base game</v>
      </c>
    </row>
    <row r="160" spans="1:12" x14ac:dyDescent="0.25">
      <c r="A160" s="12">
        <v>361</v>
      </c>
      <c r="B160" s="5">
        <f>VLOOKUP(A160,'ESO dumped ZoneData'!$A$3:$D$9995,2,FALSE)</f>
        <v>159</v>
      </c>
      <c r="C160" s="5">
        <f>VLOOKUP(A160,'ESO dumped ZoneData'!$A$3:$D$9995,3,FALSE)</f>
        <v>101</v>
      </c>
      <c r="D160" s="3" t="str">
        <f>VLOOKUP(A160,'ESO dumped ZoneData'!$A$3:$D$9995,4,FALSE)</f>
        <v>Old Sord's Cave</v>
      </c>
      <c r="E160" s="3" t="str">
        <f t="array" ref="E160">IF(OR(EXACT(A160,'ESO Dungeon constants'!$D$3:$D$987)),"X","")</f>
        <v/>
      </c>
      <c r="F160" s="3" t="str">
        <f t="shared" si="8"/>
        <v/>
      </c>
      <c r="G160" s="3" t="str">
        <f t="shared" si="9"/>
        <v>Eastmarch</v>
      </c>
      <c r="H160" s="17">
        <f t="shared" si="10"/>
        <v>361</v>
      </c>
      <c r="I160" s="17">
        <f t="shared" si="11"/>
        <v>101</v>
      </c>
      <c r="J160">
        <v>0</v>
      </c>
      <c r="K160" s="3" t="str">
        <f>VLOOKUP(J160,'LibSets constants'!$A$4:$B$1000,2,FALSE)</f>
        <v>DLC_BASE_GAME</v>
      </c>
      <c r="L160" s="3" t="str">
        <f>VLOOKUP(J160,'LibSets constants'!$A$4:$C$1000,3,FALSE)</f>
        <v>Included in base game</v>
      </c>
    </row>
    <row r="161" spans="1:12" x14ac:dyDescent="0.25">
      <c r="A161" s="12">
        <v>362</v>
      </c>
      <c r="B161" s="5">
        <f>VLOOKUP(A161,'ESO dumped ZoneData'!$A$3:$D$9995,2,FALSE)</f>
        <v>160</v>
      </c>
      <c r="C161" s="5">
        <f>VLOOKUP(A161,'ESO dumped ZoneData'!$A$3:$D$9995,3,FALSE)</f>
        <v>101</v>
      </c>
      <c r="D161" s="3" t="str">
        <f>VLOOKUP(A161,'ESO dumped ZoneData'!$A$3:$D$9995,4,FALSE)</f>
        <v>The Frigid Grotto</v>
      </c>
      <c r="E161" s="3" t="str">
        <f t="array" ref="E161">IF(OR(EXACT(A161,'ESO Dungeon constants'!$D$3:$D$987)),"X","")</f>
        <v/>
      </c>
      <c r="F161" s="3" t="str">
        <f t="shared" si="8"/>
        <v/>
      </c>
      <c r="G161" s="3" t="str">
        <f t="shared" si="9"/>
        <v>Eastmarch</v>
      </c>
      <c r="H161" s="17">
        <f t="shared" si="10"/>
        <v>362</v>
      </c>
      <c r="I161" s="17">
        <f t="shared" si="11"/>
        <v>101</v>
      </c>
      <c r="J161">
        <v>0</v>
      </c>
      <c r="K161" s="3" t="str">
        <f>VLOOKUP(J161,'LibSets constants'!$A$4:$B$1000,2,FALSE)</f>
        <v>DLC_BASE_GAME</v>
      </c>
      <c r="L161" s="3" t="str">
        <f>VLOOKUP(J161,'LibSets constants'!$A$4:$C$1000,3,FALSE)</f>
        <v>Included in base game</v>
      </c>
    </row>
    <row r="162" spans="1:12" x14ac:dyDescent="0.25">
      <c r="A162" s="12">
        <v>363</v>
      </c>
      <c r="B162" s="5">
        <f>VLOOKUP(A162,'ESO dumped ZoneData'!$A$3:$D$9995,2,FALSE)</f>
        <v>161</v>
      </c>
      <c r="C162" s="5">
        <f>VLOOKUP(A162,'ESO dumped ZoneData'!$A$3:$D$9995,3,FALSE)</f>
        <v>101</v>
      </c>
      <c r="D162" s="3" t="str">
        <f>VLOOKUP(A162,'ESO dumped ZoneData'!$A$3:$D$9995,4,FALSE)</f>
        <v>Stormcrag Crypt</v>
      </c>
      <c r="E162" s="3" t="str">
        <f t="array" ref="E162">IF(OR(EXACT(A162,'ESO Dungeon constants'!$D$3:$D$987)),"X","")</f>
        <v/>
      </c>
      <c r="F162" s="3" t="str">
        <f t="shared" si="8"/>
        <v/>
      </c>
      <c r="G162" s="3" t="str">
        <f t="shared" si="9"/>
        <v>Eastmarch</v>
      </c>
      <c r="H162" s="17">
        <f t="shared" si="10"/>
        <v>363</v>
      </c>
      <c r="I162" s="17">
        <f t="shared" si="11"/>
        <v>101</v>
      </c>
      <c r="J162">
        <v>0</v>
      </c>
      <c r="K162" s="3" t="str">
        <f>VLOOKUP(J162,'LibSets constants'!$A$4:$B$1000,2,FALSE)</f>
        <v>DLC_BASE_GAME</v>
      </c>
      <c r="L162" s="3" t="str">
        <f>VLOOKUP(J162,'LibSets constants'!$A$4:$C$1000,3,FALSE)</f>
        <v>Included in base game</v>
      </c>
    </row>
    <row r="163" spans="1:12" x14ac:dyDescent="0.25">
      <c r="A163" s="12">
        <v>364</v>
      </c>
      <c r="B163" s="5">
        <f>VLOOKUP(A163,'ESO dumped ZoneData'!$A$3:$D$9995,2,FALSE)</f>
        <v>162</v>
      </c>
      <c r="C163" s="5">
        <f>VLOOKUP(A163,'ESO dumped ZoneData'!$A$3:$D$9995,3,FALSE)</f>
        <v>101</v>
      </c>
      <c r="D163" s="3" t="str">
        <f>VLOOKUP(A163,'ESO dumped ZoneData'!$A$3:$D$9995,4,FALSE)</f>
        <v>The Bastard's Tomb</v>
      </c>
      <c r="E163" s="3" t="str">
        <f t="array" ref="E163">IF(OR(EXACT(A163,'ESO Dungeon constants'!$D$3:$D$987)),"X","")</f>
        <v/>
      </c>
      <c r="F163" s="3" t="str">
        <f t="shared" si="8"/>
        <v/>
      </c>
      <c r="G163" s="3" t="str">
        <f t="shared" si="9"/>
        <v>Eastmarch</v>
      </c>
      <c r="H163" s="17">
        <f t="shared" si="10"/>
        <v>364</v>
      </c>
      <c r="I163" s="17">
        <f t="shared" si="11"/>
        <v>101</v>
      </c>
      <c r="J163">
        <v>0</v>
      </c>
      <c r="K163" s="3" t="str">
        <f>VLOOKUP(J163,'LibSets constants'!$A$4:$B$1000,2,FALSE)</f>
        <v>DLC_BASE_GAME</v>
      </c>
      <c r="L163" s="3" t="str">
        <f>VLOOKUP(J163,'LibSets constants'!$A$4:$C$1000,3,FALSE)</f>
        <v>Included in base game</v>
      </c>
    </row>
    <row r="164" spans="1:12" x14ac:dyDescent="0.25">
      <c r="A164" s="12">
        <v>365</v>
      </c>
      <c r="B164" s="5">
        <f>VLOOKUP(A164,'ESO dumped ZoneData'!$A$3:$D$9995,2,FALSE)</f>
        <v>163</v>
      </c>
      <c r="C164" s="5">
        <f>VLOOKUP(A164,'ESO dumped ZoneData'!$A$3:$D$9995,3,FALSE)</f>
        <v>347</v>
      </c>
      <c r="D164" s="3" t="str">
        <f>VLOOKUP(A164,'ESO dumped ZoneData'!$A$3:$D$9995,4,FALSE)</f>
        <v>Library of Dusk</v>
      </c>
      <c r="E164" s="3" t="str">
        <f t="array" ref="E164">IF(OR(EXACT(A164,'ESO Dungeon constants'!$D$3:$D$987)),"X","")</f>
        <v/>
      </c>
      <c r="F164" s="3" t="str">
        <f t="shared" si="8"/>
        <v/>
      </c>
      <c r="G164" s="3" t="str">
        <f t="shared" si="9"/>
        <v>Coldharbour</v>
      </c>
      <c r="H164" s="17">
        <f t="shared" si="10"/>
        <v>365</v>
      </c>
      <c r="I164" s="17">
        <f t="shared" si="11"/>
        <v>347</v>
      </c>
      <c r="J164">
        <v>0</v>
      </c>
      <c r="K164" s="3" t="str">
        <f>VLOOKUP(J164,'LibSets constants'!$A$4:$B$1000,2,FALSE)</f>
        <v>DLC_BASE_GAME</v>
      </c>
      <c r="L164" s="3" t="str">
        <f>VLOOKUP(J164,'LibSets constants'!$A$4:$C$1000,3,FALSE)</f>
        <v>Included in base game</v>
      </c>
    </row>
    <row r="165" spans="1:12" x14ac:dyDescent="0.25">
      <c r="A165" s="12">
        <v>366</v>
      </c>
      <c r="B165" s="5">
        <f>VLOOKUP(A165,'ESO dumped ZoneData'!$A$3:$D$9995,2,FALSE)</f>
        <v>164</v>
      </c>
      <c r="C165" s="5">
        <f>VLOOKUP(A165,'ESO dumped ZoneData'!$A$3:$D$9995,3,FALSE)</f>
        <v>347</v>
      </c>
      <c r="D165" s="3" t="str">
        <f>VLOOKUP(A165,'ESO dumped ZoneData'!$A$3:$D$9995,4,FALSE)</f>
        <v>Lightless Oubliette</v>
      </c>
      <c r="E165" s="3" t="str">
        <f t="array" ref="E165">IF(OR(EXACT(A165,'ESO Dungeon constants'!$D$3:$D$987)),"X","")</f>
        <v/>
      </c>
      <c r="F165" s="3" t="str">
        <f t="shared" si="8"/>
        <v/>
      </c>
      <c r="G165" s="3" t="str">
        <f t="shared" si="9"/>
        <v>Coldharbour</v>
      </c>
      <c r="H165" s="17">
        <f t="shared" si="10"/>
        <v>366</v>
      </c>
      <c r="I165" s="17">
        <f t="shared" si="11"/>
        <v>347</v>
      </c>
      <c r="J165">
        <v>0</v>
      </c>
      <c r="K165" s="3" t="str">
        <f>VLOOKUP(J165,'LibSets constants'!$A$4:$B$1000,2,FALSE)</f>
        <v>DLC_BASE_GAME</v>
      </c>
      <c r="L165" s="3" t="str">
        <f>VLOOKUP(J165,'LibSets constants'!$A$4:$C$1000,3,FALSE)</f>
        <v>Included in base game</v>
      </c>
    </row>
    <row r="166" spans="1:12" x14ac:dyDescent="0.25">
      <c r="A166" s="12">
        <v>367</v>
      </c>
      <c r="B166" s="5">
        <f>VLOOKUP(A166,'ESO dumped ZoneData'!$A$3:$D$9995,2,FALSE)</f>
        <v>165</v>
      </c>
      <c r="C166" s="5">
        <f>VLOOKUP(A166,'ESO dumped ZoneData'!$A$3:$D$9995,3,FALSE)</f>
        <v>347</v>
      </c>
      <c r="D166" s="3" t="str">
        <f>VLOOKUP(A166,'ESO dumped ZoneData'!$A$3:$D$9995,4,FALSE)</f>
        <v>Lightless Cell</v>
      </c>
      <c r="E166" s="3" t="str">
        <f t="array" ref="E166">IF(OR(EXACT(A166,'ESO Dungeon constants'!$D$3:$D$987)),"X","")</f>
        <v/>
      </c>
      <c r="F166" s="3" t="str">
        <f t="shared" si="8"/>
        <v/>
      </c>
      <c r="G166" s="3" t="str">
        <f t="shared" si="9"/>
        <v>Coldharbour</v>
      </c>
      <c r="H166" s="17">
        <f t="shared" si="10"/>
        <v>367</v>
      </c>
      <c r="I166" s="17">
        <f t="shared" si="11"/>
        <v>347</v>
      </c>
      <c r="J166">
        <v>0</v>
      </c>
      <c r="K166" s="3" t="str">
        <f>VLOOKUP(J166,'LibSets constants'!$A$4:$B$1000,2,FALSE)</f>
        <v>DLC_BASE_GAME</v>
      </c>
      <c r="L166" s="3" t="str">
        <f>VLOOKUP(J166,'LibSets constants'!$A$4:$C$1000,3,FALSE)</f>
        <v>Included in base game</v>
      </c>
    </row>
    <row r="167" spans="1:12" x14ac:dyDescent="0.25">
      <c r="A167" s="12">
        <v>368</v>
      </c>
      <c r="B167" s="5">
        <f>VLOOKUP(A167,'ESO dumped ZoneData'!$A$3:$D$9995,2,FALSE)</f>
        <v>166</v>
      </c>
      <c r="C167" s="5">
        <f>VLOOKUP(A167,'ESO dumped ZoneData'!$A$3:$D$9995,3,FALSE)</f>
        <v>347</v>
      </c>
      <c r="D167" s="3" t="str">
        <f>VLOOKUP(A167,'ESO dumped ZoneData'!$A$3:$D$9995,4,FALSE)</f>
        <v>The Black Forge</v>
      </c>
      <c r="E167" s="3" t="str">
        <f t="array" ref="E167">IF(OR(EXACT(A167,'ESO Dungeon constants'!$D$3:$D$987)),"X","")</f>
        <v/>
      </c>
      <c r="F167" s="3" t="str">
        <f t="shared" si="8"/>
        <v/>
      </c>
      <c r="G167" s="3" t="str">
        <f t="shared" si="9"/>
        <v>Coldharbour</v>
      </c>
      <c r="H167" s="17">
        <f t="shared" si="10"/>
        <v>368</v>
      </c>
      <c r="I167" s="17">
        <f t="shared" si="11"/>
        <v>347</v>
      </c>
      <c r="J167">
        <v>0</v>
      </c>
      <c r="K167" s="3" t="str">
        <f>VLOOKUP(J167,'LibSets constants'!$A$4:$B$1000,2,FALSE)</f>
        <v>DLC_BASE_GAME</v>
      </c>
      <c r="L167" s="3" t="str">
        <f>VLOOKUP(J167,'LibSets constants'!$A$4:$C$1000,3,FALSE)</f>
        <v>Included in base game</v>
      </c>
    </row>
    <row r="168" spans="1:12" x14ac:dyDescent="0.25">
      <c r="A168" s="12">
        <v>369</v>
      </c>
      <c r="B168" s="5">
        <f>VLOOKUP(A168,'ESO dumped ZoneData'!$A$3:$D$9995,2,FALSE)</f>
        <v>167</v>
      </c>
      <c r="C168" s="5">
        <f>VLOOKUP(A168,'ESO dumped ZoneData'!$A$3:$D$9995,3,FALSE)</f>
        <v>347</v>
      </c>
      <c r="D168" s="3" t="str">
        <f>VLOOKUP(A168,'ESO dumped ZoneData'!$A$3:$D$9995,4,FALSE)</f>
        <v>The Vile Laboratory</v>
      </c>
      <c r="E168" s="3" t="str">
        <f t="array" ref="E168">IF(OR(EXACT(A168,'ESO Dungeon constants'!$D$3:$D$987)),"X","")</f>
        <v/>
      </c>
      <c r="F168" s="3" t="str">
        <f t="shared" si="8"/>
        <v/>
      </c>
      <c r="G168" s="3" t="str">
        <f t="shared" si="9"/>
        <v>Coldharbour</v>
      </c>
      <c r="H168" s="17">
        <f t="shared" si="10"/>
        <v>369</v>
      </c>
      <c r="I168" s="17">
        <f t="shared" si="11"/>
        <v>347</v>
      </c>
      <c r="J168">
        <v>0</v>
      </c>
      <c r="K168" s="3" t="str">
        <f>VLOOKUP(J168,'LibSets constants'!$A$4:$B$1000,2,FALSE)</f>
        <v>DLC_BASE_GAME</v>
      </c>
      <c r="L168" s="3" t="str">
        <f>VLOOKUP(J168,'LibSets constants'!$A$4:$C$1000,3,FALSE)</f>
        <v>Included in base game</v>
      </c>
    </row>
    <row r="169" spans="1:12" x14ac:dyDescent="0.25">
      <c r="A169" s="12">
        <v>370</v>
      </c>
      <c r="B169" s="5">
        <f>VLOOKUP(A169,'ESO dumped ZoneData'!$A$3:$D$9995,2,FALSE)</f>
        <v>168</v>
      </c>
      <c r="C169" s="5">
        <f>VLOOKUP(A169,'ESO dumped ZoneData'!$A$3:$D$9995,3,FALSE)</f>
        <v>347</v>
      </c>
      <c r="D169" s="3" t="str">
        <f>VLOOKUP(A169,'ESO dumped ZoneData'!$A$3:$D$9995,4,FALSE)</f>
        <v>Reaver Citadel Pyramid</v>
      </c>
      <c r="E169" s="3" t="str">
        <f t="array" ref="E169">IF(OR(EXACT(A169,'ESO Dungeon constants'!$D$3:$D$987)),"X","")</f>
        <v/>
      </c>
      <c r="F169" s="3" t="str">
        <f t="shared" si="8"/>
        <v/>
      </c>
      <c r="G169" s="3" t="str">
        <f t="shared" si="9"/>
        <v>Coldharbour</v>
      </c>
      <c r="H169" s="17">
        <f t="shared" si="10"/>
        <v>370</v>
      </c>
      <c r="I169" s="17">
        <f t="shared" si="11"/>
        <v>347</v>
      </c>
      <c r="J169">
        <v>0</v>
      </c>
      <c r="K169" s="3" t="str">
        <f>VLOOKUP(J169,'LibSets constants'!$A$4:$B$1000,2,FALSE)</f>
        <v>DLC_BASE_GAME</v>
      </c>
      <c r="L169" s="3" t="str">
        <f>VLOOKUP(J169,'LibSets constants'!$A$4:$C$1000,3,FALSE)</f>
        <v>Included in base game</v>
      </c>
    </row>
    <row r="170" spans="1:12" x14ac:dyDescent="0.25">
      <c r="A170" s="12">
        <v>371</v>
      </c>
      <c r="B170" s="5">
        <f>VLOOKUP(A170,'ESO dumped ZoneData'!$A$3:$D$9995,2,FALSE)</f>
        <v>169</v>
      </c>
      <c r="C170" s="5">
        <f>VLOOKUP(A170,'ESO dumped ZoneData'!$A$3:$D$9995,3,FALSE)</f>
        <v>347</v>
      </c>
      <c r="D170" s="3" t="str">
        <f>VLOOKUP(A170,'ESO dumped ZoneData'!$A$3:$D$9995,4,FALSE)</f>
        <v>The Mooring</v>
      </c>
      <c r="E170" s="3" t="str">
        <f t="array" ref="E170">IF(OR(EXACT(A170,'ESO Dungeon constants'!$D$3:$D$987)),"X","")</f>
        <v/>
      </c>
      <c r="F170" s="3" t="str">
        <f t="shared" si="8"/>
        <v/>
      </c>
      <c r="G170" s="3" t="str">
        <f t="shared" si="9"/>
        <v>Coldharbour</v>
      </c>
      <c r="H170" s="17">
        <f t="shared" si="10"/>
        <v>371</v>
      </c>
      <c r="I170" s="17">
        <f t="shared" si="11"/>
        <v>347</v>
      </c>
      <c r="J170">
        <v>0</v>
      </c>
      <c r="K170" s="3" t="str">
        <f>VLOOKUP(J170,'LibSets constants'!$A$4:$B$1000,2,FALSE)</f>
        <v>DLC_BASE_GAME</v>
      </c>
      <c r="L170" s="3" t="str">
        <f>VLOOKUP(J170,'LibSets constants'!$A$4:$C$1000,3,FALSE)</f>
        <v>Included in base game</v>
      </c>
    </row>
    <row r="171" spans="1:12" x14ac:dyDescent="0.25">
      <c r="A171" s="12">
        <v>372</v>
      </c>
      <c r="B171" s="5">
        <f>VLOOKUP(A171,'ESO dumped ZoneData'!$A$3:$D$9995,2,FALSE)</f>
        <v>170</v>
      </c>
      <c r="C171" s="5">
        <f>VLOOKUP(A171,'ESO dumped ZoneData'!$A$3:$D$9995,3,FALSE)</f>
        <v>347</v>
      </c>
      <c r="D171" s="3" t="str">
        <f>VLOOKUP(A171,'ESO dumped ZoneData'!$A$3:$D$9995,4,FALSE)</f>
        <v>Manor of Revelry</v>
      </c>
      <c r="E171" s="3" t="str">
        <f t="array" ref="E171">IF(OR(EXACT(A171,'ESO Dungeon constants'!$D$3:$D$987)),"X","")</f>
        <v/>
      </c>
      <c r="F171" s="3" t="str">
        <f t="shared" si="8"/>
        <v/>
      </c>
      <c r="G171" s="3" t="str">
        <f t="shared" si="9"/>
        <v>Coldharbour</v>
      </c>
      <c r="H171" s="17">
        <f t="shared" si="10"/>
        <v>372</v>
      </c>
      <c r="I171" s="17">
        <f t="shared" si="11"/>
        <v>347</v>
      </c>
      <c r="J171">
        <v>0</v>
      </c>
      <c r="K171" s="3" t="str">
        <f>VLOOKUP(J171,'LibSets constants'!$A$4:$B$1000,2,FALSE)</f>
        <v>DLC_BASE_GAME</v>
      </c>
      <c r="L171" s="3" t="str">
        <f>VLOOKUP(J171,'LibSets constants'!$A$4:$C$1000,3,FALSE)</f>
        <v>Included in base game</v>
      </c>
    </row>
    <row r="172" spans="1:12" x14ac:dyDescent="0.25">
      <c r="A172" s="12">
        <v>374</v>
      </c>
      <c r="B172" s="5">
        <f>VLOOKUP(A172,'ESO dumped ZoneData'!$A$3:$D$9995,2,FALSE)</f>
        <v>171</v>
      </c>
      <c r="C172" s="5">
        <f>VLOOKUP(A172,'ESO dumped ZoneData'!$A$3:$D$9995,3,FALSE)</f>
        <v>347</v>
      </c>
      <c r="D172" s="3" t="str">
        <f>VLOOKUP(A172,'ESO dumped ZoneData'!$A$3:$D$9995,4,FALSE)</f>
        <v>The Endless Stair</v>
      </c>
      <c r="E172" s="3" t="str">
        <f t="array" ref="E172">IF(OR(EXACT(A172,'ESO Dungeon constants'!$D$3:$D$987)),"X","")</f>
        <v/>
      </c>
      <c r="F172" s="3" t="str">
        <f t="shared" si="8"/>
        <v/>
      </c>
      <c r="G172" s="3" t="str">
        <f t="shared" si="9"/>
        <v>Coldharbour</v>
      </c>
      <c r="H172" s="17">
        <f t="shared" si="10"/>
        <v>374</v>
      </c>
      <c r="I172" s="17">
        <f t="shared" si="11"/>
        <v>347</v>
      </c>
      <c r="J172">
        <v>0</v>
      </c>
      <c r="K172" s="3" t="str">
        <f>VLOOKUP(J172,'LibSets constants'!$A$4:$B$1000,2,FALSE)</f>
        <v>DLC_BASE_GAME</v>
      </c>
      <c r="L172" s="3" t="str">
        <f>VLOOKUP(J172,'LibSets constants'!$A$4:$C$1000,3,FALSE)</f>
        <v>Included in base game</v>
      </c>
    </row>
    <row r="173" spans="1:12" x14ac:dyDescent="0.25">
      <c r="A173" s="12">
        <v>375</v>
      </c>
      <c r="B173" s="5">
        <f>VLOOKUP(A173,'ESO dumped ZoneData'!$A$3:$D$9995,2,FALSE)</f>
        <v>172</v>
      </c>
      <c r="C173" s="5">
        <f>VLOOKUP(A173,'ESO dumped ZoneData'!$A$3:$D$9995,3,FALSE)</f>
        <v>347</v>
      </c>
      <c r="D173" s="3" t="str">
        <f>VLOOKUP(A173,'ESO dumped ZoneData'!$A$3:$D$9995,4,FALSE)</f>
        <v>Chapel of Light</v>
      </c>
      <c r="E173" s="3" t="str">
        <f t="array" ref="E173">IF(OR(EXACT(A173,'ESO Dungeon constants'!$D$3:$D$987)),"X","")</f>
        <v/>
      </c>
      <c r="F173" s="3" t="str">
        <f t="shared" si="8"/>
        <v/>
      </c>
      <c r="G173" s="3" t="str">
        <f t="shared" si="9"/>
        <v>Coldharbour</v>
      </c>
      <c r="H173" s="17">
        <f t="shared" si="10"/>
        <v>375</v>
      </c>
      <c r="I173" s="17">
        <f t="shared" si="11"/>
        <v>347</v>
      </c>
      <c r="J173">
        <v>0</v>
      </c>
      <c r="K173" s="3" t="str">
        <f>VLOOKUP(J173,'LibSets constants'!$A$4:$B$1000,2,FALSE)</f>
        <v>DLC_BASE_GAME</v>
      </c>
      <c r="L173" s="3" t="str">
        <f>VLOOKUP(J173,'LibSets constants'!$A$4:$C$1000,3,FALSE)</f>
        <v>Included in base game</v>
      </c>
    </row>
    <row r="174" spans="1:12" x14ac:dyDescent="0.25">
      <c r="A174" s="12">
        <v>376</v>
      </c>
      <c r="B174" s="5">
        <f>VLOOKUP(A174,'ESO dumped ZoneData'!$A$3:$D$9995,2,FALSE)</f>
        <v>173</v>
      </c>
      <c r="C174" s="5">
        <f>VLOOKUP(A174,'ESO dumped ZoneData'!$A$3:$D$9995,3,FALSE)</f>
        <v>347</v>
      </c>
      <c r="D174" s="3" t="str">
        <f>VLOOKUP(A174,'ESO dumped ZoneData'!$A$3:$D$9995,4,FALSE)</f>
        <v>Grunda's Gatehouse</v>
      </c>
      <c r="E174" s="3" t="str">
        <f t="array" ref="E174">IF(OR(EXACT(A174,'ESO Dungeon constants'!$D$3:$D$987)),"X","")</f>
        <v/>
      </c>
      <c r="F174" s="3" t="str">
        <f t="shared" si="8"/>
        <v/>
      </c>
      <c r="G174" s="3" t="str">
        <f t="shared" si="9"/>
        <v>Coldharbour</v>
      </c>
      <c r="H174" s="17">
        <f t="shared" si="10"/>
        <v>376</v>
      </c>
      <c r="I174" s="17">
        <f t="shared" si="11"/>
        <v>347</v>
      </c>
      <c r="J174">
        <v>0</v>
      </c>
      <c r="K174" s="3" t="str">
        <f>VLOOKUP(J174,'LibSets constants'!$A$4:$B$1000,2,FALSE)</f>
        <v>DLC_BASE_GAME</v>
      </c>
      <c r="L174" s="3" t="str">
        <f>VLOOKUP(J174,'LibSets constants'!$A$4:$C$1000,3,FALSE)</f>
        <v>Included in base game</v>
      </c>
    </row>
    <row r="175" spans="1:12" x14ac:dyDescent="0.25">
      <c r="A175" s="12">
        <v>377</v>
      </c>
      <c r="B175" s="5">
        <f>VLOOKUP(A175,'ESO dumped ZoneData'!$A$3:$D$9995,2,FALSE)</f>
        <v>174</v>
      </c>
      <c r="C175" s="5">
        <f>VLOOKUP(A175,'ESO dumped ZoneData'!$A$3:$D$9995,3,FALSE)</f>
        <v>58</v>
      </c>
      <c r="D175" s="3" t="str">
        <f>VLOOKUP(A175,'ESO dumped ZoneData'!$A$3:$D$9995,4,FALSE)</f>
        <v>Dra'bul</v>
      </c>
      <c r="E175" s="3" t="str">
        <f t="array" ref="E175">IF(OR(EXACT(A175,'ESO Dungeon constants'!$D$3:$D$987)),"X","")</f>
        <v/>
      </c>
      <c r="F175" s="3" t="str">
        <f t="shared" si="8"/>
        <v/>
      </c>
      <c r="G175" s="3" t="str">
        <f t="shared" si="9"/>
        <v>Malabal Tor</v>
      </c>
      <c r="H175" s="17">
        <f t="shared" si="10"/>
        <v>377</v>
      </c>
      <c r="I175" s="17">
        <f t="shared" si="11"/>
        <v>58</v>
      </c>
      <c r="J175">
        <v>0</v>
      </c>
      <c r="K175" s="3" t="str">
        <f>VLOOKUP(J175,'LibSets constants'!$A$4:$B$1000,2,FALSE)</f>
        <v>DLC_BASE_GAME</v>
      </c>
      <c r="L175" s="3" t="str">
        <f>VLOOKUP(J175,'LibSets constants'!$A$4:$C$1000,3,FALSE)</f>
        <v>Included in base game</v>
      </c>
    </row>
    <row r="176" spans="1:12" x14ac:dyDescent="0.25">
      <c r="A176" s="12">
        <v>378</v>
      </c>
      <c r="B176" s="5">
        <f>VLOOKUP(A176,'ESO dumped ZoneData'!$A$3:$D$9995,2,FALSE)</f>
        <v>175</v>
      </c>
      <c r="C176" s="5">
        <f>VLOOKUP(A176,'ESO dumped ZoneData'!$A$3:$D$9995,3,FALSE)</f>
        <v>58</v>
      </c>
      <c r="D176" s="3" t="str">
        <f>VLOOKUP(A176,'ESO dumped ZoneData'!$A$3:$D$9995,4,FALSE)</f>
        <v>Shrine of Mauloch</v>
      </c>
      <c r="E176" s="3" t="str">
        <f t="array" ref="E176">IF(OR(EXACT(A176,'ESO Dungeon constants'!$D$3:$D$987)),"X","")</f>
        <v/>
      </c>
      <c r="F176" s="3" t="str">
        <f t="shared" si="8"/>
        <v/>
      </c>
      <c r="G176" s="3" t="str">
        <f t="shared" si="9"/>
        <v>Malabal Tor</v>
      </c>
      <c r="H176" s="17">
        <f t="shared" si="10"/>
        <v>378</v>
      </c>
      <c r="I176" s="17">
        <f t="shared" si="11"/>
        <v>58</v>
      </c>
      <c r="J176">
        <v>0</v>
      </c>
      <c r="K176" s="3" t="str">
        <f>VLOOKUP(J176,'LibSets constants'!$A$4:$B$1000,2,FALSE)</f>
        <v>DLC_BASE_GAME</v>
      </c>
      <c r="L176" s="3" t="str">
        <f>VLOOKUP(J176,'LibSets constants'!$A$4:$C$1000,3,FALSE)</f>
        <v>Included in base game</v>
      </c>
    </row>
    <row r="177" spans="1:12" x14ac:dyDescent="0.25">
      <c r="A177" s="12">
        <v>379</v>
      </c>
      <c r="B177" s="5">
        <f>VLOOKUP(A177,'ESO dumped ZoneData'!$A$3:$D$9995,2,FALSE)</f>
        <v>176</v>
      </c>
      <c r="C177" s="5">
        <f>VLOOKUP(A177,'ESO dumped ZoneData'!$A$3:$D$9995,3,FALSE)</f>
        <v>58</v>
      </c>
      <c r="D177" s="3" t="str">
        <f>VLOOKUP(A177,'ESO dumped ZoneData'!$A$3:$D$9995,4,FALSE)</f>
        <v>Silvenar's Audience Hall</v>
      </c>
      <c r="E177" s="3" t="str">
        <f t="array" ref="E177">IF(OR(EXACT(A177,'ESO Dungeon constants'!$D$3:$D$987)),"X","")</f>
        <v/>
      </c>
      <c r="F177" s="3" t="str">
        <f t="shared" si="8"/>
        <v/>
      </c>
      <c r="G177" s="3" t="str">
        <f t="shared" si="9"/>
        <v>Malabal Tor</v>
      </c>
      <c r="H177" s="17">
        <f t="shared" si="10"/>
        <v>379</v>
      </c>
      <c r="I177" s="17">
        <f t="shared" si="11"/>
        <v>58</v>
      </c>
      <c r="J177">
        <v>0</v>
      </c>
      <c r="K177" s="3" t="str">
        <f>VLOOKUP(J177,'LibSets constants'!$A$4:$B$1000,2,FALSE)</f>
        <v>DLC_BASE_GAME</v>
      </c>
      <c r="L177" s="3" t="str">
        <f>VLOOKUP(J177,'LibSets constants'!$A$4:$C$1000,3,FALSE)</f>
        <v>Included in base game</v>
      </c>
    </row>
    <row r="178" spans="1:12" x14ac:dyDescent="0.25">
      <c r="A178" s="12">
        <v>380</v>
      </c>
      <c r="B178" s="5">
        <f>VLOOKUP(A178,'ESO dumped ZoneData'!$A$3:$D$9995,2,FALSE)</f>
        <v>177</v>
      </c>
      <c r="C178" s="5">
        <f>VLOOKUP(A178,'ESO dumped ZoneData'!$A$3:$D$9995,3,FALSE)</f>
        <v>381</v>
      </c>
      <c r="D178" s="3" t="str">
        <f>VLOOKUP(A178,'ESO dumped ZoneData'!$A$3:$D$9995,4,FALSE)</f>
        <v>The Banished Cells I</v>
      </c>
      <c r="E178" s="3" t="str">
        <f t="array" ref="E178">IF(OR(EXACT(A178,'ESO Dungeon constants'!$D$3:$D$987)),"X","")</f>
        <v>X</v>
      </c>
      <c r="F178" s="3" t="str">
        <f t="shared" si="8"/>
        <v/>
      </c>
      <c r="G178" s="3" t="str">
        <f t="shared" si="9"/>
        <v>Auridon</v>
      </c>
      <c r="H178" s="17">
        <f t="shared" si="10"/>
        <v>380</v>
      </c>
      <c r="I178" s="17">
        <f t="shared" si="11"/>
        <v>381</v>
      </c>
      <c r="J178">
        <v>0</v>
      </c>
      <c r="K178" s="3" t="str">
        <f>VLOOKUP(J178,'LibSets constants'!$A$4:$B$1000,2,FALSE)</f>
        <v>DLC_BASE_GAME</v>
      </c>
      <c r="L178" s="3" t="str">
        <f>VLOOKUP(J178,'LibSets constants'!$A$4:$C$1000,3,FALSE)</f>
        <v>Included in base game</v>
      </c>
    </row>
    <row r="179" spans="1:12" x14ac:dyDescent="0.25">
      <c r="A179" s="12">
        <v>381</v>
      </c>
      <c r="B179" s="5">
        <f>VLOOKUP(A179,'ESO dumped ZoneData'!$A$3:$D$9995,2,FALSE)</f>
        <v>178</v>
      </c>
      <c r="C179" s="5">
        <f>VLOOKUP(A179,'ESO dumped ZoneData'!$A$3:$D$9995,3,FALSE)</f>
        <v>381</v>
      </c>
      <c r="D179" s="3" t="str">
        <f>VLOOKUP(A179,'ESO dumped ZoneData'!$A$3:$D$9995,4,FALSE)</f>
        <v>Auridon</v>
      </c>
      <c r="E179" s="3" t="str">
        <f t="array" ref="E179">IF(OR(EXACT(A179,'ESO Dungeon constants'!$D$3:$D$987)),"X","")</f>
        <v/>
      </c>
      <c r="F179" s="3" t="str">
        <f t="shared" si="8"/>
        <v>X</v>
      </c>
      <c r="G179" s="3" t="str">
        <f t="shared" si="9"/>
        <v/>
      </c>
      <c r="H179" s="17">
        <f t="shared" si="10"/>
        <v>381</v>
      </c>
      <c r="I179" s="17">
        <f t="shared" si="11"/>
        <v>381</v>
      </c>
      <c r="J179">
        <v>0</v>
      </c>
      <c r="K179" s="3" t="str">
        <f>VLOOKUP(J179,'LibSets constants'!$A$4:$B$1000,2,FALSE)</f>
        <v>DLC_BASE_GAME</v>
      </c>
      <c r="L179" s="3" t="str">
        <f>VLOOKUP(J179,'LibSets constants'!$A$4:$C$1000,3,FALSE)</f>
        <v>Included in base game</v>
      </c>
    </row>
    <row r="180" spans="1:12" x14ac:dyDescent="0.25">
      <c r="A180" s="12">
        <v>382</v>
      </c>
      <c r="B180" s="5">
        <f>VLOOKUP(A180,'ESO dumped ZoneData'!$A$3:$D$9995,2,FALSE)</f>
        <v>179</v>
      </c>
      <c r="C180" s="5">
        <f>VLOOKUP(A180,'ESO dumped ZoneData'!$A$3:$D$9995,3,FALSE)</f>
        <v>382</v>
      </c>
      <c r="D180" s="3" t="str">
        <f>VLOOKUP(A180,'ESO dumped ZoneData'!$A$3:$D$9995,4,FALSE)</f>
        <v>Reaper's March</v>
      </c>
      <c r="E180" s="3" t="str">
        <f t="array" ref="E180">IF(OR(EXACT(A180,'ESO Dungeon constants'!$D$3:$D$987)),"X","")</f>
        <v/>
      </c>
      <c r="F180" s="3" t="str">
        <f t="shared" si="8"/>
        <v>X</v>
      </c>
      <c r="G180" s="3" t="str">
        <f t="shared" si="9"/>
        <v/>
      </c>
      <c r="H180" s="17">
        <f t="shared" si="10"/>
        <v>382</v>
      </c>
      <c r="I180" s="17">
        <f t="shared" si="11"/>
        <v>382</v>
      </c>
      <c r="J180">
        <v>0</v>
      </c>
      <c r="K180" s="3" t="str">
        <f>VLOOKUP(J180,'LibSets constants'!$A$4:$B$1000,2,FALSE)</f>
        <v>DLC_BASE_GAME</v>
      </c>
      <c r="L180" s="3" t="str">
        <f>VLOOKUP(J180,'LibSets constants'!$A$4:$C$1000,3,FALSE)</f>
        <v>Included in base game</v>
      </c>
    </row>
    <row r="181" spans="1:12" x14ac:dyDescent="0.25">
      <c r="A181" s="12">
        <v>383</v>
      </c>
      <c r="B181" s="5">
        <f>VLOOKUP(A181,'ESO dumped ZoneData'!$A$3:$D$9995,2,FALSE)</f>
        <v>180</v>
      </c>
      <c r="C181" s="5">
        <f>VLOOKUP(A181,'ESO dumped ZoneData'!$A$3:$D$9995,3,FALSE)</f>
        <v>383</v>
      </c>
      <c r="D181" s="3" t="str">
        <f>VLOOKUP(A181,'ESO dumped ZoneData'!$A$3:$D$9995,4,FALSE)</f>
        <v>Grahtwood</v>
      </c>
      <c r="E181" s="3" t="str">
        <f t="array" ref="E181">IF(OR(EXACT(A181,'ESO Dungeon constants'!$D$3:$D$987)),"X","")</f>
        <v/>
      </c>
      <c r="F181" s="3" t="str">
        <f t="shared" si="8"/>
        <v>X</v>
      </c>
      <c r="G181" s="3" t="str">
        <f t="shared" si="9"/>
        <v/>
      </c>
      <c r="H181" s="17">
        <f t="shared" si="10"/>
        <v>383</v>
      </c>
      <c r="I181" s="17">
        <f t="shared" si="11"/>
        <v>383</v>
      </c>
      <c r="J181">
        <v>0</v>
      </c>
      <c r="K181" s="3" t="str">
        <f>VLOOKUP(J181,'LibSets constants'!$A$4:$B$1000,2,FALSE)</f>
        <v>DLC_BASE_GAME</v>
      </c>
      <c r="L181" s="3" t="str">
        <f>VLOOKUP(J181,'LibSets constants'!$A$4:$C$1000,3,FALSE)</f>
        <v>Included in base game</v>
      </c>
    </row>
    <row r="182" spans="1:12" x14ac:dyDescent="0.25">
      <c r="A182" s="12">
        <v>385</v>
      </c>
      <c r="B182" s="5">
        <f>VLOOKUP(A182,'ESO dumped ZoneData'!$A$3:$D$9995,2,FALSE)</f>
        <v>181</v>
      </c>
      <c r="C182" s="5">
        <f>VLOOKUP(A182,'ESO dumped ZoneData'!$A$3:$D$9995,3,FALSE)</f>
        <v>208</v>
      </c>
      <c r="D182" s="3" t="str">
        <f>VLOOKUP(A182,'ESO dumped ZoneData'!$A$3:$D$9995,4,FALSE)</f>
        <v>Ragnthar</v>
      </c>
      <c r="E182" s="3" t="str">
        <f t="array" ref="E182">IF(OR(EXACT(A182,'ESO Dungeon constants'!$D$3:$D$987)),"X","")</f>
        <v/>
      </c>
      <c r="F182" s="3" t="str">
        <f t="shared" si="8"/>
        <v/>
      </c>
      <c r="G182" s="3" t="str">
        <f t="shared" si="9"/>
        <v>The Earth Forge</v>
      </c>
      <c r="H182" s="17">
        <f t="shared" si="10"/>
        <v>385</v>
      </c>
      <c r="I182" s="17">
        <f t="shared" si="11"/>
        <v>208</v>
      </c>
      <c r="J182">
        <v>0</v>
      </c>
      <c r="K182" s="3" t="str">
        <f>VLOOKUP(J182,'LibSets constants'!$A$4:$B$1000,2,FALSE)</f>
        <v>DLC_BASE_GAME</v>
      </c>
      <c r="L182" s="3" t="str">
        <f>VLOOKUP(J182,'LibSets constants'!$A$4:$C$1000,3,FALSE)</f>
        <v>Included in base game</v>
      </c>
    </row>
    <row r="183" spans="1:12" x14ac:dyDescent="0.25">
      <c r="A183" s="12">
        <v>386</v>
      </c>
      <c r="B183" s="5">
        <f>VLOOKUP(A183,'ESO dumped ZoneData'!$A$3:$D$9995,2,FALSE)</f>
        <v>182</v>
      </c>
      <c r="C183" s="5">
        <f>VLOOKUP(A183,'ESO dumped ZoneData'!$A$3:$D$9995,3,FALSE)</f>
        <v>41</v>
      </c>
      <c r="D183" s="3" t="str">
        <f>VLOOKUP(A183,'ESO dumped ZoneData'!$A$3:$D$9995,4,FALSE)</f>
        <v>Fort Virak Ruin</v>
      </c>
      <c r="E183" s="3" t="str">
        <f t="array" ref="E183">IF(OR(EXACT(A183,'ESO Dungeon constants'!$D$3:$D$987)),"X","")</f>
        <v/>
      </c>
      <c r="F183" s="3" t="str">
        <f t="shared" si="8"/>
        <v/>
      </c>
      <c r="G183" s="3" t="str">
        <f t="shared" si="9"/>
        <v>Stonefalls</v>
      </c>
      <c r="H183" s="17">
        <f t="shared" si="10"/>
        <v>386</v>
      </c>
      <c r="I183" s="17">
        <f t="shared" si="11"/>
        <v>41</v>
      </c>
      <c r="J183">
        <v>0</v>
      </c>
      <c r="K183" s="3" t="str">
        <f>VLOOKUP(J183,'LibSets constants'!$A$4:$B$1000,2,FALSE)</f>
        <v>DLC_BASE_GAME</v>
      </c>
      <c r="L183" s="3" t="str">
        <f>VLOOKUP(J183,'LibSets constants'!$A$4:$C$1000,3,FALSE)</f>
        <v>Included in base game</v>
      </c>
    </row>
    <row r="184" spans="1:12" x14ac:dyDescent="0.25">
      <c r="A184" s="12">
        <v>387</v>
      </c>
      <c r="B184" s="5">
        <f>VLOOKUP(A184,'ESO dumped ZoneData'!$A$3:$D$9995,2,FALSE)</f>
        <v>183</v>
      </c>
      <c r="C184" s="5">
        <f>VLOOKUP(A184,'ESO dumped ZoneData'!$A$3:$D$9995,3,FALSE)</f>
        <v>381</v>
      </c>
      <c r="D184" s="3" t="str">
        <f>VLOOKUP(A184,'ESO dumped ZoneData'!$A$3:$D$9995,4,FALSE)</f>
        <v>Tower of the Vale</v>
      </c>
      <c r="E184" s="3" t="str">
        <f t="array" ref="E184">IF(OR(EXACT(A184,'ESO Dungeon constants'!$D$3:$D$987)),"X","")</f>
        <v/>
      </c>
      <c r="F184" s="3" t="str">
        <f t="shared" si="8"/>
        <v/>
      </c>
      <c r="G184" s="3" t="str">
        <f t="shared" si="9"/>
        <v>Auridon</v>
      </c>
      <c r="H184" s="17">
        <f t="shared" si="10"/>
        <v>387</v>
      </c>
      <c r="I184" s="17">
        <f t="shared" si="11"/>
        <v>381</v>
      </c>
      <c r="J184">
        <v>0</v>
      </c>
      <c r="K184" s="3" t="str">
        <f>VLOOKUP(J184,'LibSets constants'!$A$4:$B$1000,2,FALSE)</f>
        <v>DLC_BASE_GAME</v>
      </c>
      <c r="L184" s="3" t="str">
        <f>VLOOKUP(J184,'LibSets constants'!$A$4:$C$1000,3,FALSE)</f>
        <v>Included in base game</v>
      </c>
    </row>
    <row r="185" spans="1:12" x14ac:dyDescent="0.25">
      <c r="A185" s="12">
        <v>388</v>
      </c>
      <c r="B185" s="5">
        <f>VLOOKUP(A185,'ESO dumped ZoneData'!$A$3:$D$9995,2,FALSE)</f>
        <v>184</v>
      </c>
      <c r="C185" s="5">
        <f>VLOOKUP(A185,'ESO dumped ZoneData'!$A$3:$D$9995,3,FALSE)</f>
        <v>381</v>
      </c>
      <c r="D185" s="3" t="str">
        <f>VLOOKUP(A185,'ESO dumped ZoneData'!$A$3:$D$9995,4,FALSE)</f>
        <v>Phaer Catacombs</v>
      </c>
      <c r="E185" s="3" t="str">
        <f t="array" ref="E185">IF(OR(EXACT(A185,'ESO Dungeon constants'!$D$3:$D$987)),"X","")</f>
        <v/>
      </c>
      <c r="F185" s="3" t="str">
        <f t="shared" si="8"/>
        <v/>
      </c>
      <c r="G185" s="3" t="str">
        <f t="shared" si="9"/>
        <v>Auridon</v>
      </c>
      <c r="H185" s="17">
        <f t="shared" si="10"/>
        <v>388</v>
      </c>
      <c r="I185" s="17">
        <f t="shared" si="11"/>
        <v>381</v>
      </c>
      <c r="J185">
        <v>0</v>
      </c>
      <c r="K185" s="3" t="str">
        <f>VLOOKUP(J185,'LibSets constants'!$A$4:$B$1000,2,FALSE)</f>
        <v>DLC_BASE_GAME</v>
      </c>
      <c r="L185" s="3" t="str">
        <f>VLOOKUP(J185,'LibSets constants'!$A$4:$C$1000,3,FALSE)</f>
        <v>Included in base game</v>
      </c>
    </row>
    <row r="186" spans="1:12" x14ac:dyDescent="0.25">
      <c r="A186" s="12">
        <v>389</v>
      </c>
      <c r="B186" s="5">
        <f>VLOOKUP(A186,'ESO dumped ZoneData'!$A$3:$D$9995,2,FALSE)</f>
        <v>185</v>
      </c>
      <c r="C186" s="5">
        <f>VLOOKUP(A186,'ESO dumped ZoneData'!$A$3:$D$9995,3,FALSE)</f>
        <v>383</v>
      </c>
      <c r="D186" s="3" t="str">
        <f>VLOOKUP(A186,'ESO dumped ZoneData'!$A$3:$D$9995,4,FALSE)</f>
        <v>Reliquary Ruins</v>
      </c>
      <c r="E186" s="3" t="str">
        <f t="array" ref="E186">IF(OR(EXACT(A186,'ESO Dungeon constants'!$D$3:$D$987)),"X","")</f>
        <v/>
      </c>
      <c r="F186" s="3" t="str">
        <f t="shared" si="8"/>
        <v/>
      </c>
      <c r="G186" s="3" t="str">
        <f t="shared" si="9"/>
        <v>Grahtwood</v>
      </c>
      <c r="H186" s="17">
        <f t="shared" si="10"/>
        <v>389</v>
      </c>
      <c r="I186" s="17">
        <f t="shared" si="11"/>
        <v>383</v>
      </c>
      <c r="J186">
        <v>0</v>
      </c>
      <c r="K186" s="3" t="str">
        <f>VLOOKUP(J186,'LibSets constants'!$A$4:$B$1000,2,FALSE)</f>
        <v>DLC_BASE_GAME</v>
      </c>
      <c r="L186" s="3" t="str">
        <f>VLOOKUP(J186,'LibSets constants'!$A$4:$C$1000,3,FALSE)</f>
        <v>Included in base game</v>
      </c>
    </row>
    <row r="187" spans="1:12" x14ac:dyDescent="0.25">
      <c r="A187" s="12">
        <v>390</v>
      </c>
      <c r="B187" s="5">
        <f>VLOOKUP(A187,'ESO dumped ZoneData'!$A$3:$D$9995,2,FALSE)</f>
        <v>186</v>
      </c>
      <c r="C187" s="5">
        <f>VLOOKUP(A187,'ESO dumped ZoneData'!$A$3:$D$9995,3,FALSE)</f>
        <v>381</v>
      </c>
      <c r="D187" s="3" t="str">
        <f>VLOOKUP(A187,'ESO dumped ZoneData'!$A$3:$D$9995,4,FALSE)</f>
        <v>The Veiled Keep</v>
      </c>
      <c r="E187" s="3" t="str">
        <f t="array" ref="E187">IF(OR(EXACT(A187,'ESO Dungeon constants'!$D$3:$D$987)),"X","")</f>
        <v/>
      </c>
      <c r="F187" s="3" t="str">
        <f t="shared" si="8"/>
        <v/>
      </c>
      <c r="G187" s="3" t="str">
        <f t="shared" si="9"/>
        <v>Auridon</v>
      </c>
      <c r="H187" s="17">
        <f t="shared" si="10"/>
        <v>390</v>
      </c>
      <c r="I187" s="17">
        <f t="shared" si="11"/>
        <v>381</v>
      </c>
      <c r="J187">
        <v>0</v>
      </c>
      <c r="K187" s="3" t="str">
        <f>VLOOKUP(J187,'LibSets constants'!$A$4:$B$1000,2,FALSE)</f>
        <v>DLC_BASE_GAME</v>
      </c>
      <c r="L187" s="3" t="str">
        <f>VLOOKUP(J187,'LibSets constants'!$A$4:$C$1000,3,FALSE)</f>
        <v>Included in base game</v>
      </c>
    </row>
    <row r="188" spans="1:12" x14ac:dyDescent="0.25">
      <c r="A188" s="12">
        <v>392</v>
      </c>
      <c r="B188" s="5">
        <f>VLOOKUP(A188,'ESO dumped ZoneData'!$A$3:$D$9995,2,FALSE)</f>
        <v>187</v>
      </c>
      <c r="C188" s="5">
        <f>VLOOKUP(A188,'ESO dumped ZoneData'!$A$3:$D$9995,3,FALSE)</f>
        <v>381</v>
      </c>
      <c r="D188" s="3" t="str">
        <f>VLOOKUP(A188,'ESO dumped ZoneData'!$A$3:$D$9995,4,FALSE)</f>
        <v>The Vault of Exile</v>
      </c>
      <c r="E188" s="3" t="str">
        <f t="array" ref="E188">IF(OR(EXACT(A188,'ESO Dungeon constants'!$D$3:$D$987)),"X","")</f>
        <v/>
      </c>
      <c r="F188" s="3" t="str">
        <f t="shared" si="8"/>
        <v/>
      </c>
      <c r="G188" s="3" t="str">
        <f t="shared" si="9"/>
        <v>Auridon</v>
      </c>
      <c r="H188" s="17">
        <f t="shared" si="10"/>
        <v>392</v>
      </c>
      <c r="I188" s="17">
        <f t="shared" si="11"/>
        <v>381</v>
      </c>
      <c r="J188">
        <v>0</v>
      </c>
      <c r="K188" s="3" t="str">
        <f>VLOOKUP(J188,'LibSets constants'!$A$4:$B$1000,2,FALSE)</f>
        <v>DLC_BASE_GAME</v>
      </c>
      <c r="L188" s="3" t="str">
        <f>VLOOKUP(J188,'LibSets constants'!$A$4:$C$1000,3,FALSE)</f>
        <v>Included in base game</v>
      </c>
    </row>
    <row r="189" spans="1:12" x14ac:dyDescent="0.25">
      <c r="A189" s="12">
        <v>393</v>
      </c>
      <c r="B189" s="5">
        <f>VLOOKUP(A189,'ESO dumped ZoneData'!$A$3:$D$9995,2,FALSE)</f>
        <v>188</v>
      </c>
      <c r="C189" s="5">
        <f>VLOOKUP(A189,'ESO dumped ZoneData'!$A$3:$D$9995,3,FALSE)</f>
        <v>381</v>
      </c>
      <c r="D189" s="3" t="str">
        <f>VLOOKUP(A189,'ESO dumped ZoneData'!$A$3:$D$9995,4,FALSE)</f>
        <v>Saltspray Cave</v>
      </c>
      <c r="E189" s="3" t="str">
        <f t="array" ref="E189">IF(OR(EXACT(A189,'ESO Dungeon constants'!$D$3:$D$987)),"X","")</f>
        <v/>
      </c>
      <c r="F189" s="3" t="str">
        <f t="shared" si="8"/>
        <v/>
      </c>
      <c r="G189" s="3" t="str">
        <f t="shared" si="9"/>
        <v>Auridon</v>
      </c>
      <c r="H189" s="17">
        <f t="shared" si="10"/>
        <v>393</v>
      </c>
      <c r="I189" s="17">
        <f t="shared" si="11"/>
        <v>381</v>
      </c>
      <c r="J189">
        <v>0</v>
      </c>
      <c r="K189" s="3" t="str">
        <f>VLOOKUP(J189,'LibSets constants'!$A$4:$B$1000,2,FALSE)</f>
        <v>DLC_BASE_GAME</v>
      </c>
      <c r="L189" s="3" t="str">
        <f>VLOOKUP(J189,'LibSets constants'!$A$4:$C$1000,3,FALSE)</f>
        <v>Included in base game</v>
      </c>
    </row>
    <row r="190" spans="1:12" x14ac:dyDescent="0.25">
      <c r="A190" s="12">
        <v>394</v>
      </c>
      <c r="B190" s="5">
        <f>VLOOKUP(A190,'ESO dumped ZoneData'!$A$3:$D$9995,2,FALSE)</f>
        <v>189</v>
      </c>
      <c r="C190" s="5">
        <f>VLOOKUP(A190,'ESO dumped ZoneData'!$A$3:$D$9995,3,FALSE)</f>
        <v>381</v>
      </c>
      <c r="D190" s="3" t="str">
        <f>VLOOKUP(A190,'ESO dumped ZoneData'!$A$3:$D$9995,4,FALSE)</f>
        <v>Ezduiin Undercroft</v>
      </c>
      <c r="E190" s="3" t="str">
        <f t="array" ref="E190">IF(OR(EXACT(A190,'ESO Dungeon constants'!$D$3:$D$987)),"X","")</f>
        <v/>
      </c>
      <c r="F190" s="3" t="str">
        <f t="shared" si="8"/>
        <v/>
      </c>
      <c r="G190" s="3" t="str">
        <f t="shared" si="9"/>
        <v>Auridon</v>
      </c>
      <c r="H190" s="17">
        <f t="shared" si="10"/>
        <v>394</v>
      </c>
      <c r="I190" s="17">
        <f t="shared" si="11"/>
        <v>381</v>
      </c>
      <c r="J190">
        <v>0</v>
      </c>
      <c r="K190" s="3" t="str">
        <f>VLOOKUP(J190,'LibSets constants'!$A$4:$B$1000,2,FALSE)</f>
        <v>DLC_BASE_GAME</v>
      </c>
      <c r="L190" s="3" t="str">
        <f>VLOOKUP(J190,'LibSets constants'!$A$4:$C$1000,3,FALSE)</f>
        <v>Included in base game</v>
      </c>
    </row>
    <row r="191" spans="1:12" x14ac:dyDescent="0.25">
      <c r="A191" s="12">
        <v>395</v>
      </c>
      <c r="B191" s="5">
        <f>VLOOKUP(A191,'ESO dumped ZoneData'!$A$3:$D$9995,2,FALSE)</f>
        <v>190</v>
      </c>
      <c r="C191" s="5">
        <f>VLOOKUP(A191,'ESO dumped ZoneData'!$A$3:$D$9995,3,FALSE)</f>
        <v>381</v>
      </c>
      <c r="D191" s="3" t="str">
        <f>VLOOKUP(A191,'ESO dumped ZoneData'!$A$3:$D$9995,4,FALSE)</f>
        <v>The Refuge of Dread</v>
      </c>
      <c r="E191" s="3" t="str">
        <f t="array" ref="E191">IF(OR(EXACT(A191,'ESO Dungeon constants'!$D$3:$D$987)),"X","")</f>
        <v/>
      </c>
      <c r="F191" s="3" t="str">
        <f t="shared" si="8"/>
        <v/>
      </c>
      <c r="G191" s="3" t="str">
        <f t="shared" si="9"/>
        <v>Auridon</v>
      </c>
      <c r="H191" s="17">
        <f t="shared" si="10"/>
        <v>395</v>
      </c>
      <c r="I191" s="17">
        <f t="shared" si="11"/>
        <v>381</v>
      </c>
      <c r="J191">
        <v>0</v>
      </c>
      <c r="K191" s="3" t="str">
        <f>VLOOKUP(J191,'LibSets constants'!$A$4:$B$1000,2,FALSE)</f>
        <v>DLC_BASE_GAME</v>
      </c>
      <c r="L191" s="3" t="str">
        <f>VLOOKUP(J191,'LibSets constants'!$A$4:$C$1000,3,FALSE)</f>
        <v>Included in base game</v>
      </c>
    </row>
    <row r="192" spans="1:12" x14ac:dyDescent="0.25">
      <c r="A192" s="12">
        <v>396</v>
      </c>
      <c r="B192" s="5">
        <f>VLOOKUP(A192,'ESO dumped ZoneData'!$A$3:$D$9995,2,FALSE)</f>
        <v>191</v>
      </c>
      <c r="C192" s="5">
        <f>VLOOKUP(A192,'ESO dumped ZoneData'!$A$3:$D$9995,3,FALSE)</f>
        <v>381</v>
      </c>
      <c r="D192" s="3" t="str">
        <f>VLOOKUP(A192,'ESO dumped ZoneData'!$A$3:$D$9995,4,FALSE)</f>
        <v>Ondil</v>
      </c>
      <c r="E192" s="3" t="str">
        <f t="array" ref="E192">IF(OR(EXACT(A192,'ESO Dungeon constants'!$D$3:$D$987)),"X","")</f>
        <v/>
      </c>
      <c r="F192" s="3" t="str">
        <f t="shared" si="8"/>
        <v/>
      </c>
      <c r="G192" s="3" t="str">
        <f t="shared" si="9"/>
        <v>Auridon</v>
      </c>
      <c r="H192" s="17">
        <f t="shared" si="10"/>
        <v>396</v>
      </c>
      <c r="I192" s="17">
        <f t="shared" si="11"/>
        <v>381</v>
      </c>
      <c r="J192">
        <v>0</v>
      </c>
      <c r="K192" s="3" t="str">
        <f>VLOOKUP(J192,'LibSets constants'!$A$4:$B$1000,2,FALSE)</f>
        <v>DLC_BASE_GAME</v>
      </c>
      <c r="L192" s="3" t="str">
        <f>VLOOKUP(J192,'LibSets constants'!$A$4:$C$1000,3,FALSE)</f>
        <v>Included in base game</v>
      </c>
    </row>
    <row r="193" spans="1:12" x14ac:dyDescent="0.25">
      <c r="A193" s="12">
        <v>397</v>
      </c>
      <c r="B193" s="5">
        <f>VLOOKUP(A193,'ESO dumped ZoneData'!$A$3:$D$9995,2,FALSE)</f>
        <v>192</v>
      </c>
      <c r="C193" s="5">
        <f>VLOOKUP(A193,'ESO dumped ZoneData'!$A$3:$D$9995,3,FALSE)</f>
        <v>381</v>
      </c>
      <c r="D193" s="3" t="str">
        <f>VLOOKUP(A193,'ESO dumped ZoneData'!$A$3:$D$9995,4,FALSE)</f>
        <v>Del's Claim</v>
      </c>
      <c r="E193" s="3" t="str">
        <f t="array" ref="E193">IF(OR(EXACT(A193,'ESO Dungeon constants'!$D$3:$D$987)),"X","")</f>
        <v/>
      </c>
      <c r="F193" s="3" t="str">
        <f t="shared" si="8"/>
        <v/>
      </c>
      <c r="G193" s="3" t="str">
        <f t="shared" si="9"/>
        <v>Auridon</v>
      </c>
      <c r="H193" s="17">
        <f t="shared" si="10"/>
        <v>397</v>
      </c>
      <c r="I193" s="17">
        <f t="shared" si="11"/>
        <v>381</v>
      </c>
      <c r="J193">
        <v>0</v>
      </c>
      <c r="K193" s="3" t="str">
        <f>VLOOKUP(J193,'LibSets constants'!$A$4:$B$1000,2,FALSE)</f>
        <v>DLC_BASE_GAME</v>
      </c>
      <c r="L193" s="3" t="str">
        <f>VLOOKUP(J193,'LibSets constants'!$A$4:$C$1000,3,FALSE)</f>
        <v>Included in base game</v>
      </c>
    </row>
    <row r="194" spans="1:12" x14ac:dyDescent="0.25">
      <c r="A194" s="12">
        <v>398</v>
      </c>
      <c r="B194" s="5">
        <f>VLOOKUP(A194,'ESO dumped ZoneData'!$A$3:$D$9995,2,FALSE)</f>
        <v>193</v>
      </c>
      <c r="C194" s="5">
        <f>VLOOKUP(A194,'ESO dumped ZoneData'!$A$3:$D$9995,3,FALSE)</f>
        <v>381</v>
      </c>
      <c r="D194" s="3" t="str">
        <f>VLOOKUP(A194,'ESO dumped ZoneData'!$A$3:$D$9995,4,FALSE)</f>
        <v>Entila's Folly</v>
      </c>
      <c r="E194" s="3" t="str">
        <f t="array" ref="E194">IF(OR(EXACT(A194,'ESO Dungeon constants'!$D$3:$D$987)),"X","")</f>
        <v/>
      </c>
      <c r="F194" s="3" t="str">
        <f t="shared" ref="F194:F257" si="12">IF(EXACT(A194,C194),"X","")</f>
        <v/>
      </c>
      <c r="G194" s="3" t="str">
        <f t="shared" ref="G194:G257" si="13">IF(A194&lt;&gt;C194,VLOOKUP(C194,$A$2:$D$9949,4,FALSE),"")</f>
        <v>Auridon</v>
      </c>
      <c r="H194" s="17">
        <f t="shared" ref="H194:H257" si="14">A194</f>
        <v>398</v>
      </c>
      <c r="I194" s="17">
        <f t="shared" ref="I194:I257" si="15">C194</f>
        <v>381</v>
      </c>
      <c r="J194">
        <v>0</v>
      </c>
      <c r="K194" s="3" t="str">
        <f>VLOOKUP(J194,'LibSets constants'!$A$4:$B$1000,2,FALSE)</f>
        <v>DLC_BASE_GAME</v>
      </c>
      <c r="L194" s="3" t="str">
        <f>VLOOKUP(J194,'LibSets constants'!$A$4:$C$1000,3,FALSE)</f>
        <v>Included in base game</v>
      </c>
    </row>
    <row r="195" spans="1:12" x14ac:dyDescent="0.25">
      <c r="A195" s="12">
        <v>399</v>
      </c>
      <c r="B195" s="5">
        <f>VLOOKUP(A195,'ESO dumped ZoneData'!$A$3:$D$9995,2,FALSE)</f>
        <v>194</v>
      </c>
      <c r="C195" s="5">
        <f>VLOOKUP(A195,'ESO dumped ZoneData'!$A$3:$D$9995,3,FALSE)</f>
        <v>381</v>
      </c>
      <c r="D195" s="3" t="str">
        <f>VLOOKUP(A195,'ESO dumped ZoneData'!$A$3:$D$9995,4,FALSE)</f>
        <v>Wansalen</v>
      </c>
      <c r="E195" s="3" t="str">
        <f t="array" ref="E195">IF(OR(EXACT(A195,'ESO Dungeon constants'!$D$3:$D$987)),"X","")</f>
        <v/>
      </c>
      <c r="F195" s="3" t="str">
        <f t="shared" si="12"/>
        <v/>
      </c>
      <c r="G195" s="3" t="str">
        <f t="shared" si="13"/>
        <v>Auridon</v>
      </c>
      <c r="H195" s="17">
        <f t="shared" si="14"/>
        <v>399</v>
      </c>
      <c r="I195" s="17">
        <f t="shared" si="15"/>
        <v>381</v>
      </c>
      <c r="J195">
        <v>0</v>
      </c>
      <c r="K195" s="3" t="str">
        <f>VLOOKUP(J195,'LibSets constants'!$A$4:$B$1000,2,FALSE)</f>
        <v>DLC_BASE_GAME</v>
      </c>
      <c r="L195" s="3" t="str">
        <f>VLOOKUP(J195,'LibSets constants'!$A$4:$C$1000,3,FALSE)</f>
        <v>Included in base game</v>
      </c>
    </row>
    <row r="196" spans="1:12" x14ac:dyDescent="0.25">
      <c r="A196" s="12">
        <v>400</v>
      </c>
      <c r="B196" s="5">
        <f>VLOOKUP(A196,'ESO dumped ZoneData'!$A$3:$D$9995,2,FALSE)</f>
        <v>195</v>
      </c>
      <c r="C196" s="5">
        <f>VLOOKUP(A196,'ESO dumped ZoneData'!$A$3:$D$9995,3,FALSE)</f>
        <v>381</v>
      </c>
      <c r="D196" s="3" t="str">
        <f>VLOOKUP(A196,'ESO dumped ZoneData'!$A$3:$D$9995,4,FALSE)</f>
        <v>Mehrunes' Spite</v>
      </c>
      <c r="E196" s="3" t="str">
        <f t="array" ref="E196">IF(OR(EXACT(A196,'ESO Dungeon constants'!$D$3:$D$987)),"X","")</f>
        <v/>
      </c>
      <c r="F196" s="3" t="str">
        <f t="shared" si="12"/>
        <v/>
      </c>
      <c r="G196" s="3" t="str">
        <f t="shared" si="13"/>
        <v>Auridon</v>
      </c>
      <c r="H196" s="17">
        <f t="shared" si="14"/>
        <v>400</v>
      </c>
      <c r="I196" s="17">
        <f t="shared" si="15"/>
        <v>381</v>
      </c>
      <c r="J196">
        <v>0</v>
      </c>
      <c r="K196" s="3" t="str">
        <f>VLOOKUP(J196,'LibSets constants'!$A$4:$B$1000,2,FALSE)</f>
        <v>DLC_BASE_GAME</v>
      </c>
      <c r="L196" s="3" t="str">
        <f>VLOOKUP(J196,'LibSets constants'!$A$4:$C$1000,3,FALSE)</f>
        <v>Included in base game</v>
      </c>
    </row>
    <row r="197" spans="1:12" x14ac:dyDescent="0.25">
      <c r="A197" s="12">
        <v>401</v>
      </c>
      <c r="B197" s="5">
        <f>VLOOKUP(A197,'ESO dumped ZoneData'!$A$3:$D$9995,2,FALSE)</f>
        <v>196</v>
      </c>
      <c r="C197" s="5">
        <f>VLOOKUP(A197,'ESO dumped ZoneData'!$A$3:$D$9995,3,FALSE)</f>
        <v>381</v>
      </c>
      <c r="D197" s="3" t="str">
        <f>VLOOKUP(A197,'ESO dumped ZoneData'!$A$3:$D$9995,4,FALSE)</f>
        <v>Bewan</v>
      </c>
      <c r="E197" s="3" t="str">
        <f t="array" ref="E197">IF(OR(EXACT(A197,'ESO Dungeon constants'!$D$3:$D$987)),"X","")</f>
        <v/>
      </c>
      <c r="F197" s="3" t="str">
        <f t="shared" si="12"/>
        <v/>
      </c>
      <c r="G197" s="3" t="str">
        <f t="shared" si="13"/>
        <v>Auridon</v>
      </c>
      <c r="H197" s="17">
        <f t="shared" si="14"/>
        <v>401</v>
      </c>
      <c r="I197" s="17">
        <f t="shared" si="15"/>
        <v>381</v>
      </c>
      <c r="J197">
        <v>0</v>
      </c>
      <c r="K197" s="3" t="str">
        <f>VLOOKUP(J197,'LibSets constants'!$A$4:$B$1000,2,FALSE)</f>
        <v>DLC_BASE_GAME</v>
      </c>
      <c r="L197" s="3" t="str">
        <f>VLOOKUP(J197,'LibSets constants'!$A$4:$C$1000,3,FALSE)</f>
        <v>Included in base game</v>
      </c>
    </row>
    <row r="198" spans="1:12" x14ac:dyDescent="0.25">
      <c r="A198" s="12">
        <v>402</v>
      </c>
      <c r="B198" s="5">
        <f>VLOOKUP(A198,'ESO dumped ZoneData'!$A$3:$D$9995,2,FALSE)</f>
        <v>197</v>
      </c>
      <c r="C198" s="5">
        <f>VLOOKUP(A198,'ESO dumped ZoneData'!$A$3:$D$9995,3,FALSE)</f>
        <v>103</v>
      </c>
      <c r="D198" s="3" t="str">
        <f>VLOOKUP(A198,'ESO dumped ZoneData'!$A$3:$D$9995,4,FALSE)</f>
        <v>Shor's Stone Mine</v>
      </c>
      <c r="E198" s="3" t="str">
        <f t="array" ref="E198">IF(OR(EXACT(A198,'ESO Dungeon constants'!$D$3:$D$987)),"X","")</f>
        <v/>
      </c>
      <c r="F198" s="3" t="str">
        <f t="shared" si="12"/>
        <v/>
      </c>
      <c r="G198" s="3" t="str">
        <f t="shared" si="13"/>
        <v>The Rift</v>
      </c>
      <c r="H198" s="17">
        <f t="shared" si="14"/>
        <v>402</v>
      </c>
      <c r="I198" s="17">
        <f t="shared" si="15"/>
        <v>103</v>
      </c>
      <c r="J198">
        <v>0</v>
      </c>
      <c r="K198" s="3" t="str">
        <f>VLOOKUP(J198,'LibSets constants'!$A$4:$B$1000,2,FALSE)</f>
        <v>DLC_BASE_GAME</v>
      </c>
      <c r="L198" s="3" t="str">
        <f>VLOOKUP(J198,'LibSets constants'!$A$4:$C$1000,3,FALSE)</f>
        <v>Included in base game</v>
      </c>
    </row>
    <row r="199" spans="1:12" x14ac:dyDescent="0.25">
      <c r="A199" s="12">
        <v>403</v>
      </c>
      <c r="B199" s="5">
        <f>VLOOKUP(A199,'ESO dumped ZoneData'!$A$3:$D$9995,2,FALSE)</f>
        <v>198</v>
      </c>
      <c r="C199" s="5">
        <f>VLOOKUP(A199,'ESO dumped ZoneData'!$A$3:$D$9995,3,FALSE)</f>
        <v>103</v>
      </c>
      <c r="D199" s="3" t="str">
        <f>VLOOKUP(A199,'ESO dumped ZoneData'!$A$3:$D$9995,4,FALSE)</f>
        <v>Northwind Mine</v>
      </c>
      <c r="E199" s="3" t="str">
        <f t="array" ref="E199">IF(OR(EXACT(A199,'ESO Dungeon constants'!$D$3:$D$987)),"X","")</f>
        <v/>
      </c>
      <c r="F199" s="3" t="str">
        <f t="shared" si="12"/>
        <v/>
      </c>
      <c r="G199" s="3" t="str">
        <f t="shared" si="13"/>
        <v>The Rift</v>
      </c>
      <c r="H199" s="17">
        <f t="shared" si="14"/>
        <v>403</v>
      </c>
      <c r="I199" s="17">
        <f t="shared" si="15"/>
        <v>103</v>
      </c>
      <c r="J199">
        <v>0</v>
      </c>
      <c r="K199" s="3" t="str">
        <f>VLOOKUP(J199,'LibSets constants'!$A$4:$B$1000,2,FALSE)</f>
        <v>DLC_BASE_GAME</v>
      </c>
      <c r="L199" s="3" t="str">
        <f>VLOOKUP(J199,'LibSets constants'!$A$4:$C$1000,3,FALSE)</f>
        <v>Included in base game</v>
      </c>
    </row>
    <row r="200" spans="1:12" x14ac:dyDescent="0.25">
      <c r="A200" s="12">
        <v>404</v>
      </c>
      <c r="B200" s="5">
        <f>VLOOKUP(A200,'ESO dumped ZoneData'!$A$3:$D$9995,2,FALSE)</f>
        <v>199</v>
      </c>
      <c r="C200" s="5">
        <f>VLOOKUP(A200,'ESO dumped ZoneData'!$A$3:$D$9995,3,FALSE)</f>
        <v>103</v>
      </c>
      <c r="D200" s="3" t="str">
        <f>VLOOKUP(A200,'ESO dumped ZoneData'!$A$3:$D$9995,4,FALSE)</f>
        <v>Fallowstone Vault</v>
      </c>
      <c r="E200" s="3" t="str">
        <f t="array" ref="E200">IF(OR(EXACT(A200,'ESO Dungeon constants'!$D$3:$D$987)),"X","")</f>
        <v/>
      </c>
      <c r="F200" s="3" t="str">
        <f t="shared" si="12"/>
        <v/>
      </c>
      <c r="G200" s="3" t="str">
        <f t="shared" si="13"/>
        <v>The Rift</v>
      </c>
      <c r="H200" s="17">
        <f t="shared" si="14"/>
        <v>404</v>
      </c>
      <c r="I200" s="17">
        <f t="shared" si="15"/>
        <v>103</v>
      </c>
      <c r="J200">
        <v>0</v>
      </c>
      <c r="K200" s="3" t="str">
        <f>VLOOKUP(J200,'LibSets constants'!$A$4:$B$1000,2,FALSE)</f>
        <v>DLC_BASE_GAME</v>
      </c>
      <c r="L200" s="3" t="str">
        <f>VLOOKUP(J200,'LibSets constants'!$A$4:$C$1000,3,FALSE)</f>
        <v>Included in base game</v>
      </c>
    </row>
    <row r="201" spans="1:12" x14ac:dyDescent="0.25">
      <c r="A201" s="12">
        <v>405</v>
      </c>
      <c r="B201" s="5">
        <f>VLOOKUP(A201,'ESO dumped ZoneData'!$A$3:$D$9995,2,FALSE)</f>
        <v>200</v>
      </c>
      <c r="C201" s="5">
        <f>VLOOKUP(A201,'ESO dumped ZoneData'!$A$3:$D$9995,3,FALSE)</f>
        <v>57</v>
      </c>
      <c r="D201" s="3" t="str">
        <f>VLOOKUP(A201,'ESO dumped ZoneData'!$A$3:$D$9995,4,FALSE)</f>
        <v>Lady Llarel's Shelter</v>
      </c>
      <c r="E201" s="3" t="str">
        <f t="array" ref="E201">IF(OR(EXACT(A201,'ESO Dungeon constants'!$D$3:$D$987)),"X","")</f>
        <v/>
      </c>
      <c r="F201" s="3" t="str">
        <f t="shared" si="12"/>
        <v/>
      </c>
      <c r="G201" s="3" t="str">
        <f t="shared" si="13"/>
        <v>Deshaan</v>
      </c>
      <c r="H201" s="17">
        <f t="shared" si="14"/>
        <v>405</v>
      </c>
      <c r="I201" s="17">
        <f t="shared" si="15"/>
        <v>57</v>
      </c>
      <c r="J201">
        <v>0</v>
      </c>
      <c r="K201" s="3" t="str">
        <f>VLOOKUP(J201,'LibSets constants'!$A$4:$B$1000,2,FALSE)</f>
        <v>DLC_BASE_GAME</v>
      </c>
      <c r="L201" s="3" t="str">
        <f>VLOOKUP(J201,'LibSets constants'!$A$4:$C$1000,3,FALSE)</f>
        <v>Included in base game</v>
      </c>
    </row>
    <row r="202" spans="1:12" x14ac:dyDescent="0.25">
      <c r="A202" s="12">
        <v>406</v>
      </c>
      <c r="B202" s="5">
        <f>VLOOKUP(A202,'ESO dumped ZoneData'!$A$3:$D$9995,2,FALSE)</f>
        <v>201</v>
      </c>
      <c r="C202" s="5">
        <f>VLOOKUP(A202,'ESO dumped ZoneData'!$A$3:$D$9995,3,FALSE)</f>
        <v>57</v>
      </c>
      <c r="D202" s="3" t="str">
        <f>VLOOKUP(A202,'ESO dumped ZoneData'!$A$3:$D$9995,4,FALSE)</f>
        <v>Lower Bthanual</v>
      </c>
      <c r="E202" s="3" t="str">
        <f t="array" ref="E202">IF(OR(EXACT(A202,'ESO Dungeon constants'!$D$3:$D$987)),"X","")</f>
        <v/>
      </c>
      <c r="F202" s="3" t="str">
        <f t="shared" si="12"/>
        <v/>
      </c>
      <c r="G202" s="3" t="str">
        <f t="shared" si="13"/>
        <v>Deshaan</v>
      </c>
      <c r="H202" s="17">
        <f t="shared" si="14"/>
        <v>406</v>
      </c>
      <c r="I202" s="17">
        <f t="shared" si="15"/>
        <v>57</v>
      </c>
      <c r="J202">
        <v>0</v>
      </c>
      <c r="K202" s="3" t="str">
        <f>VLOOKUP(J202,'LibSets constants'!$A$4:$B$1000,2,FALSE)</f>
        <v>DLC_BASE_GAME</v>
      </c>
      <c r="L202" s="3" t="str">
        <f>VLOOKUP(J202,'LibSets constants'!$A$4:$C$1000,3,FALSE)</f>
        <v>Included in base game</v>
      </c>
    </row>
    <row r="203" spans="1:12" x14ac:dyDescent="0.25">
      <c r="A203" s="12">
        <v>407</v>
      </c>
      <c r="B203" s="5">
        <f>VLOOKUP(A203,'ESO dumped ZoneData'!$A$3:$D$9995,2,FALSE)</f>
        <v>202</v>
      </c>
      <c r="C203" s="5">
        <f>VLOOKUP(A203,'ESO dumped ZoneData'!$A$3:$D$9995,3,FALSE)</f>
        <v>57</v>
      </c>
      <c r="D203" s="3" t="str">
        <f>VLOOKUP(A203,'ESO dumped ZoneData'!$A$3:$D$9995,4,FALSE)</f>
        <v>The Triple Circle Mine</v>
      </c>
      <c r="E203" s="3" t="str">
        <f t="array" ref="E203">IF(OR(EXACT(A203,'ESO Dungeon constants'!$D$3:$D$987)),"X","")</f>
        <v/>
      </c>
      <c r="F203" s="3" t="str">
        <f t="shared" si="12"/>
        <v/>
      </c>
      <c r="G203" s="3" t="str">
        <f t="shared" si="13"/>
        <v>Deshaan</v>
      </c>
      <c r="H203" s="17">
        <f t="shared" si="14"/>
        <v>407</v>
      </c>
      <c r="I203" s="17">
        <f t="shared" si="15"/>
        <v>57</v>
      </c>
      <c r="J203">
        <v>0</v>
      </c>
      <c r="K203" s="3" t="str">
        <f>VLOOKUP(J203,'LibSets constants'!$A$4:$B$1000,2,FALSE)</f>
        <v>DLC_BASE_GAME</v>
      </c>
      <c r="L203" s="3" t="str">
        <f>VLOOKUP(J203,'LibSets constants'!$A$4:$C$1000,3,FALSE)</f>
        <v>Included in base game</v>
      </c>
    </row>
    <row r="204" spans="1:12" x14ac:dyDescent="0.25">
      <c r="A204" s="12">
        <v>408</v>
      </c>
      <c r="B204" s="5">
        <f>VLOOKUP(A204,'ESO dumped ZoneData'!$A$3:$D$9995,2,FALSE)</f>
        <v>203</v>
      </c>
      <c r="C204" s="5">
        <f>VLOOKUP(A204,'ESO dumped ZoneData'!$A$3:$D$9995,3,FALSE)</f>
        <v>57</v>
      </c>
      <c r="D204" s="3" t="str">
        <f>VLOOKUP(A204,'ESO dumped ZoneData'!$A$3:$D$9995,4,FALSE)</f>
        <v>Taleon's Crag</v>
      </c>
      <c r="E204" s="3" t="str">
        <f t="array" ref="E204">IF(OR(EXACT(A204,'ESO Dungeon constants'!$D$3:$D$987)),"X","")</f>
        <v/>
      </c>
      <c r="F204" s="3" t="str">
        <f t="shared" si="12"/>
        <v/>
      </c>
      <c r="G204" s="3" t="str">
        <f t="shared" si="13"/>
        <v>Deshaan</v>
      </c>
      <c r="H204" s="17">
        <f t="shared" si="14"/>
        <v>408</v>
      </c>
      <c r="I204" s="17">
        <f t="shared" si="15"/>
        <v>57</v>
      </c>
      <c r="J204">
        <v>0</v>
      </c>
      <c r="K204" s="3" t="str">
        <f>VLOOKUP(J204,'LibSets constants'!$A$4:$B$1000,2,FALSE)</f>
        <v>DLC_BASE_GAME</v>
      </c>
      <c r="L204" s="3" t="str">
        <f>VLOOKUP(J204,'LibSets constants'!$A$4:$C$1000,3,FALSE)</f>
        <v>Included in base game</v>
      </c>
    </row>
    <row r="205" spans="1:12" x14ac:dyDescent="0.25">
      <c r="A205" s="12">
        <v>409</v>
      </c>
      <c r="B205" s="5">
        <f>VLOOKUP(A205,'ESO dumped ZoneData'!$A$3:$D$9995,2,FALSE)</f>
        <v>204</v>
      </c>
      <c r="C205" s="5">
        <f>VLOOKUP(A205,'ESO dumped ZoneData'!$A$3:$D$9995,3,FALSE)</f>
        <v>57</v>
      </c>
      <c r="D205" s="3" t="str">
        <f>VLOOKUP(A205,'ESO dumped ZoneData'!$A$3:$D$9995,4,FALSE)</f>
        <v>Knife Ear Grotto</v>
      </c>
      <c r="E205" s="3" t="str">
        <f t="array" ref="E205">IF(OR(EXACT(A205,'ESO Dungeon constants'!$D$3:$D$987)),"X","")</f>
        <v/>
      </c>
      <c r="F205" s="3" t="str">
        <f t="shared" si="12"/>
        <v/>
      </c>
      <c r="G205" s="3" t="str">
        <f t="shared" si="13"/>
        <v>Deshaan</v>
      </c>
      <c r="H205" s="17">
        <f t="shared" si="14"/>
        <v>409</v>
      </c>
      <c r="I205" s="17">
        <f t="shared" si="15"/>
        <v>57</v>
      </c>
      <c r="J205">
        <v>0</v>
      </c>
      <c r="K205" s="3" t="str">
        <f>VLOOKUP(J205,'LibSets constants'!$A$4:$B$1000,2,FALSE)</f>
        <v>DLC_BASE_GAME</v>
      </c>
      <c r="L205" s="3" t="str">
        <f>VLOOKUP(J205,'LibSets constants'!$A$4:$C$1000,3,FALSE)</f>
        <v>Included in base game</v>
      </c>
    </row>
    <row r="206" spans="1:12" x14ac:dyDescent="0.25">
      <c r="A206" s="12">
        <v>410</v>
      </c>
      <c r="B206" s="5">
        <f>VLOOKUP(A206,'ESO dumped ZoneData'!$A$3:$D$9995,2,FALSE)</f>
        <v>205</v>
      </c>
      <c r="C206" s="5">
        <f>VLOOKUP(A206,'ESO dumped ZoneData'!$A$3:$D$9995,3,FALSE)</f>
        <v>57</v>
      </c>
      <c r="D206" s="3" t="str">
        <f>VLOOKUP(A206,'ESO dumped ZoneData'!$A$3:$D$9995,4,FALSE)</f>
        <v>The Corpse Garden</v>
      </c>
      <c r="E206" s="3" t="str">
        <f t="array" ref="E206">IF(OR(EXACT(A206,'ESO Dungeon constants'!$D$3:$D$987)),"X","")</f>
        <v/>
      </c>
      <c r="F206" s="3" t="str">
        <f t="shared" si="12"/>
        <v/>
      </c>
      <c r="G206" s="3" t="str">
        <f t="shared" si="13"/>
        <v>Deshaan</v>
      </c>
      <c r="H206" s="17">
        <f t="shared" si="14"/>
        <v>410</v>
      </c>
      <c r="I206" s="17">
        <f t="shared" si="15"/>
        <v>57</v>
      </c>
      <c r="J206">
        <v>0</v>
      </c>
      <c r="K206" s="3" t="str">
        <f>VLOOKUP(J206,'LibSets constants'!$A$4:$B$1000,2,FALSE)</f>
        <v>DLC_BASE_GAME</v>
      </c>
      <c r="L206" s="3" t="str">
        <f>VLOOKUP(J206,'LibSets constants'!$A$4:$C$1000,3,FALSE)</f>
        <v>Included in base game</v>
      </c>
    </row>
    <row r="207" spans="1:12" x14ac:dyDescent="0.25">
      <c r="A207" s="12">
        <v>411</v>
      </c>
      <c r="B207" s="5">
        <f>VLOOKUP(A207,'ESO dumped ZoneData'!$A$3:$D$9995,2,FALSE)</f>
        <v>206</v>
      </c>
      <c r="C207" s="5">
        <f>VLOOKUP(A207,'ESO dumped ZoneData'!$A$3:$D$9995,3,FALSE)</f>
        <v>58</v>
      </c>
      <c r="D207" s="3" t="str">
        <f>VLOOKUP(A207,'ESO dumped ZoneData'!$A$3:$D$9995,4,FALSE)</f>
        <v>The Hunting Grounds</v>
      </c>
      <c r="E207" s="3" t="str">
        <f t="array" ref="E207">IF(OR(EXACT(A207,'ESO Dungeon constants'!$D$3:$D$987)),"X","")</f>
        <v/>
      </c>
      <c r="F207" s="3" t="str">
        <f t="shared" si="12"/>
        <v/>
      </c>
      <c r="G207" s="3" t="str">
        <f t="shared" si="13"/>
        <v>Malabal Tor</v>
      </c>
      <c r="H207" s="17">
        <f t="shared" si="14"/>
        <v>411</v>
      </c>
      <c r="I207" s="17">
        <f t="shared" si="15"/>
        <v>58</v>
      </c>
      <c r="J207">
        <v>0</v>
      </c>
      <c r="K207" s="3" t="str">
        <f>VLOOKUP(J207,'LibSets constants'!$A$4:$B$1000,2,FALSE)</f>
        <v>DLC_BASE_GAME</v>
      </c>
      <c r="L207" s="3" t="str">
        <f>VLOOKUP(J207,'LibSets constants'!$A$4:$C$1000,3,FALSE)</f>
        <v>Included in base game</v>
      </c>
    </row>
    <row r="208" spans="1:12" x14ac:dyDescent="0.25">
      <c r="A208" s="12">
        <v>412</v>
      </c>
      <c r="B208" s="5">
        <f>VLOOKUP(A208,'ESO dumped ZoneData'!$A$3:$D$9995,2,FALSE)</f>
        <v>207</v>
      </c>
      <c r="C208" s="5">
        <f>VLOOKUP(A208,'ESO dumped ZoneData'!$A$3:$D$9995,3,FALSE)</f>
        <v>103</v>
      </c>
      <c r="D208" s="3" t="str">
        <f>VLOOKUP(A208,'ESO dumped ZoneData'!$A$3:$D$9995,4,FALSE)</f>
        <v>Nimalten Barrow</v>
      </c>
      <c r="E208" s="3" t="str">
        <f t="array" ref="E208">IF(OR(EXACT(A208,'ESO Dungeon constants'!$D$3:$D$987)),"X","")</f>
        <v/>
      </c>
      <c r="F208" s="3" t="str">
        <f t="shared" si="12"/>
        <v/>
      </c>
      <c r="G208" s="3" t="str">
        <f t="shared" si="13"/>
        <v>The Rift</v>
      </c>
      <c r="H208" s="17">
        <f t="shared" si="14"/>
        <v>412</v>
      </c>
      <c r="I208" s="17">
        <f t="shared" si="15"/>
        <v>103</v>
      </c>
      <c r="J208">
        <v>0</v>
      </c>
      <c r="K208" s="3" t="str">
        <f>VLOOKUP(J208,'LibSets constants'!$A$4:$B$1000,2,FALSE)</f>
        <v>DLC_BASE_GAME</v>
      </c>
      <c r="L208" s="3" t="str">
        <f>VLOOKUP(J208,'LibSets constants'!$A$4:$C$1000,3,FALSE)</f>
        <v>Included in base game</v>
      </c>
    </row>
    <row r="209" spans="1:12" x14ac:dyDescent="0.25">
      <c r="A209" s="12">
        <v>413</v>
      </c>
      <c r="B209" s="5">
        <f>VLOOKUP(A209,'ESO dumped ZoneData'!$A$3:$D$9995,2,FALSE)</f>
        <v>208</v>
      </c>
      <c r="C209" s="5">
        <f>VLOOKUP(A209,'ESO dumped ZoneData'!$A$3:$D$9995,3,FALSE)</f>
        <v>103</v>
      </c>
      <c r="D209" s="3" t="str">
        <f>VLOOKUP(A209,'ESO dumped ZoneData'!$A$3:$D$9995,4,FALSE)</f>
        <v>Avanchnzel</v>
      </c>
      <c r="E209" s="3" t="str">
        <f t="array" ref="E209">IF(OR(EXACT(A209,'ESO Dungeon constants'!$D$3:$D$987)),"X","")</f>
        <v/>
      </c>
      <c r="F209" s="3" t="str">
        <f t="shared" si="12"/>
        <v/>
      </c>
      <c r="G209" s="3" t="str">
        <f t="shared" si="13"/>
        <v>The Rift</v>
      </c>
      <c r="H209" s="17">
        <f t="shared" si="14"/>
        <v>413</v>
      </c>
      <c r="I209" s="17">
        <f t="shared" si="15"/>
        <v>103</v>
      </c>
      <c r="J209">
        <v>0</v>
      </c>
      <c r="K209" s="3" t="str">
        <f>VLOOKUP(J209,'LibSets constants'!$A$4:$B$1000,2,FALSE)</f>
        <v>DLC_BASE_GAME</v>
      </c>
      <c r="L209" s="3" t="str">
        <f>VLOOKUP(J209,'LibSets constants'!$A$4:$C$1000,3,FALSE)</f>
        <v>Included in base game</v>
      </c>
    </row>
    <row r="210" spans="1:12" x14ac:dyDescent="0.25">
      <c r="A210" s="12">
        <v>414</v>
      </c>
      <c r="B210" s="5">
        <f>VLOOKUP(A210,'ESO dumped ZoneData'!$A$3:$D$9995,2,FALSE)</f>
        <v>209</v>
      </c>
      <c r="C210" s="5">
        <f>VLOOKUP(A210,'ESO dumped ZoneData'!$A$3:$D$9995,3,FALSE)</f>
        <v>103</v>
      </c>
      <c r="D210" s="3" t="str">
        <f>VLOOKUP(A210,'ESO dumped ZoneData'!$A$3:$D$9995,4,FALSE)</f>
        <v>Pinepeak Caverns</v>
      </c>
      <c r="E210" s="3" t="str">
        <f t="array" ref="E210">IF(OR(EXACT(A210,'ESO Dungeon constants'!$D$3:$D$987)),"X","")</f>
        <v/>
      </c>
      <c r="F210" s="3" t="str">
        <f t="shared" si="12"/>
        <v/>
      </c>
      <c r="G210" s="3" t="str">
        <f t="shared" si="13"/>
        <v>The Rift</v>
      </c>
      <c r="H210" s="17">
        <f t="shared" si="14"/>
        <v>414</v>
      </c>
      <c r="I210" s="17">
        <f t="shared" si="15"/>
        <v>103</v>
      </c>
      <c r="J210">
        <v>0</v>
      </c>
      <c r="K210" s="3" t="str">
        <f>VLOOKUP(J210,'LibSets constants'!$A$4:$B$1000,2,FALSE)</f>
        <v>DLC_BASE_GAME</v>
      </c>
      <c r="L210" s="3" t="str">
        <f>VLOOKUP(J210,'LibSets constants'!$A$4:$C$1000,3,FALSE)</f>
        <v>Included in base game</v>
      </c>
    </row>
    <row r="211" spans="1:12" x14ac:dyDescent="0.25">
      <c r="A211" s="12">
        <v>415</v>
      </c>
      <c r="B211" s="5">
        <f>VLOOKUP(A211,'ESO dumped ZoneData'!$A$3:$D$9995,2,FALSE)</f>
        <v>210</v>
      </c>
      <c r="C211" s="5">
        <f>VLOOKUP(A211,'ESO dumped ZoneData'!$A$3:$D$9995,3,FALSE)</f>
        <v>103</v>
      </c>
      <c r="D211" s="3" t="str">
        <f>VLOOKUP(A211,'ESO dumped ZoneData'!$A$3:$D$9995,4,FALSE)</f>
        <v>Trolhetta Cave</v>
      </c>
      <c r="E211" s="3" t="str">
        <f t="array" ref="E211">IF(OR(EXACT(A211,'ESO Dungeon constants'!$D$3:$D$987)),"X","")</f>
        <v/>
      </c>
      <c r="F211" s="3" t="str">
        <f t="shared" si="12"/>
        <v/>
      </c>
      <c r="G211" s="3" t="str">
        <f t="shared" si="13"/>
        <v>The Rift</v>
      </c>
      <c r="H211" s="17">
        <f t="shared" si="14"/>
        <v>415</v>
      </c>
      <c r="I211" s="17">
        <f t="shared" si="15"/>
        <v>103</v>
      </c>
      <c r="J211">
        <v>0</v>
      </c>
      <c r="K211" s="3" t="str">
        <f>VLOOKUP(J211,'LibSets constants'!$A$4:$B$1000,2,FALSE)</f>
        <v>DLC_BASE_GAME</v>
      </c>
      <c r="L211" s="3" t="str">
        <f>VLOOKUP(J211,'LibSets constants'!$A$4:$C$1000,3,FALSE)</f>
        <v>Included in base game</v>
      </c>
    </row>
    <row r="212" spans="1:12" x14ac:dyDescent="0.25">
      <c r="A212" s="12">
        <v>416</v>
      </c>
      <c r="B212" s="5">
        <f>VLOOKUP(A212,'ESO dumped ZoneData'!$A$3:$D$9995,2,FALSE)</f>
        <v>211</v>
      </c>
      <c r="C212" s="5">
        <f>VLOOKUP(A212,'ESO dumped ZoneData'!$A$3:$D$9995,3,FALSE)</f>
        <v>381</v>
      </c>
      <c r="D212" s="3" t="str">
        <f>VLOOKUP(A212,'ESO dumped ZoneData'!$A$3:$D$9995,4,FALSE)</f>
        <v>Inner Tanzelwil</v>
      </c>
      <c r="E212" s="3" t="str">
        <f t="array" ref="E212">IF(OR(EXACT(A212,'ESO Dungeon constants'!$D$3:$D$987)),"X","")</f>
        <v/>
      </c>
      <c r="F212" s="3" t="str">
        <f t="shared" si="12"/>
        <v/>
      </c>
      <c r="G212" s="3" t="str">
        <f t="shared" si="13"/>
        <v>Auridon</v>
      </c>
      <c r="H212" s="17">
        <f t="shared" si="14"/>
        <v>416</v>
      </c>
      <c r="I212" s="17">
        <f t="shared" si="15"/>
        <v>381</v>
      </c>
      <c r="J212">
        <v>0</v>
      </c>
      <c r="K212" s="3" t="str">
        <f>VLOOKUP(J212,'LibSets constants'!$A$4:$B$1000,2,FALSE)</f>
        <v>DLC_BASE_GAME</v>
      </c>
      <c r="L212" s="3" t="str">
        <f>VLOOKUP(J212,'LibSets constants'!$A$4:$C$1000,3,FALSE)</f>
        <v>Included in base game</v>
      </c>
    </row>
    <row r="213" spans="1:12" x14ac:dyDescent="0.25">
      <c r="A213" s="12">
        <v>417</v>
      </c>
      <c r="B213" s="5">
        <f>VLOOKUP(A213,'ESO dumped ZoneData'!$A$3:$D$9995,2,FALSE)</f>
        <v>212</v>
      </c>
      <c r="C213" s="5">
        <f>VLOOKUP(A213,'ESO dumped ZoneData'!$A$3:$D$9995,3,FALSE)</f>
        <v>347</v>
      </c>
      <c r="D213" s="3" t="str">
        <f>VLOOKUP(A213,'ESO dumped ZoneData'!$A$3:$D$9995,4,FALSE)</f>
        <v>Aba-Loria</v>
      </c>
      <c r="E213" s="3" t="str">
        <f t="array" ref="E213">IF(OR(EXACT(A213,'ESO Dungeon constants'!$D$3:$D$987)),"X","")</f>
        <v/>
      </c>
      <c r="F213" s="3" t="str">
        <f t="shared" si="12"/>
        <v/>
      </c>
      <c r="G213" s="3" t="str">
        <f t="shared" si="13"/>
        <v>Coldharbour</v>
      </c>
      <c r="H213" s="17">
        <f t="shared" si="14"/>
        <v>417</v>
      </c>
      <c r="I213" s="17">
        <f t="shared" si="15"/>
        <v>347</v>
      </c>
      <c r="J213">
        <v>0</v>
      </c>
      <c r="K213" s="3" t="str">
        <f>VLOOKUP(J213,'LibSets constants'!$A$4:$B$1000,2,FALSE)</f>
        <v>DLC_BASE_GAME</v>
      </c>
      <c r="L213" s="3" t="str">
        <f>VLOOKUP(J213,'LibSets constants'!$A$4:$C$1000,3,FALSE)</f>
        <v>Included in base game</v>
      </c>
    </row>
    <row r="214" spans="1:12" x14ac:dyDescent="0.25">
      <c r="A214" s="12">
        <v>418</v>
      </c>
      <c r="B214" s="5">
        <f>VLOOKUP(A214,'ESO dumped ZoneData'!$A$3:$D$9995,2,FALSE)</f>
        <v>213</v>
      </c>
      <c r="C214" s="5">
        <f>VLOOKUP(A214,'ESO dumped ZoneData'!$A$3:$D$9995,3,FALSE)</f>
        <v>347</v>
      </c>
      <c r="D214" s="3" t="str">
        <f>VLOOKUP(A214,'ESO dumped ZoneData'!$A$3:$D$9995,4,FALSE)</f>
        <v>The Vault of Haman Forgefire</v>
      </c>
      <c r="E214" s="3" t="str">
        <f t="array" ref="E214">IF(OR(EXACT(A214,'ESO Dungeon constants'!$D$3:$D$987)),"X","")</f>
        <v/>
      </c>
      <c r="F214" s="3" t="str">
        <f t="shared" si="12"/>
        <v/>
      </c>
      <c r="G214" s="3" t="str">
        <f t="shared" si="13"/>
        <v>Coldharbour</v>
      </c>
      <c r="H214" s="17">
        <f t="shared" si="14"/>
        <v>418</v>
      </c>
      <c r="I214" s="17">
        <f t="shared" si="15"/>
        <v>347</v>
      </c>
      <c r="J214">
        <v>0</v>
      </c>
      <c r="K214" s="3" t="str">
        <f>VLOOKUP(J214,'LibSets constants'!$A$4:$B$1000,2,FALSE)</f>
        <v>DLC_BASE_GAME</v>
      </c>
      <c r="L214" s="3" t="str">
        <f>VLOOKUP(J214,'LibSets constants'!$A$4:$C$1000,3,FALSE)</f>
        <v>Included in base game</v>
      </c>
    </row>
    <row r="215" spans="1:12" x14ac:dyDescent="0.25">
      <c r="A215" s="12">
        <v>419</v>
      </c>
      <c r="B215" s="5">
        <f>VLOOKUP(A215,'ESO dumped ZoneData'!$A$3:$D$9995,2,FALSE)</f>
        <v>214</v>
      </c>
      <c r="C215" s="5">
        <f>VLOOKUP(A215,'ESO dumped ZoneData'!$A$3:$D$9995,3,FALSE)</f>
        <v>347</v>
      </c>
      <c r="D215" s="3" t="str">
        <f>VLOOKUP(A215,'ESO dumped ZoneData'!$A$3:$D$9995,4,FALSE)</f>
        <v>The Grotto of Depravity</v>
      </c>
      <c r="E215" s="3" t="str">
        <f t="array" ref="E215">IF(OR(EXACT(A215,'ESO Dungeon constants'!$D$3:$D$987)),"X","")</f>
        <v/>
      </c>
      <c r="F215" s="3" t="str">
        <f t="shared" si="12"/>
        <v/>
      </c>
      <c r="G215" s="3" t="str">
        <f t="shared" si="13"/>
        <v>Coldharbour</v>
      </c>
      <c r="H215" s="17">
        <f t="shared" si="14"/>
        <v>419</v>
      </c>
      <c r="I215" s="17">
        <f t="shared" si="15"/>
        <v>347</v>
      </c>
      <c r="J215">
        <v>0</v>
      </c>
      <c r="K215" s="3" t="str">
        <f>VLOOKUP(J215,'LibSets constants'!$A$4:$B$1000,2,FALSE)</f>
        <v>DLC_BASE_GAME</v>
      </c>
      <c r="L215" s="3" t="str">
        <f>VLOOKUP(J215,'LibSets constants'!$A$4:$C$1000,3,FALSE)</f>
        <v>Included in base game</v>
      </c>
    </row>
    <row r="216" spans="1:12" x14ac:dyDescent="0.25">
      <c r="A216" s="12">
        <v>420</v>
      </c>
      <c r="B216" s="5">
        <f>VLOOKUP(A216,'ESO dumped ZoneData'!$A$3:$D$9995,2,FALSE)</f>
        <v>215</v>
      </c>
      <c r="C216" s="5">
        <f>VLOOKUP(A216,'ESO dumped ZoneData'!$A$3:$D$9995,3,FALSE)</f>
        <v>347</v>
      </c>
      <c r="D216" s="3" t="str">
        <f>VLOOKUP(A216,'ESO dumped ZoneData'!$A$3:$D$9995,4,FALSE)</f>
        <v>Cave of Trophies</v>
      </c>
      <c r="E216" s="3" t="str">
        <f t="array" ref="E216">IF(OR(EXACT(A216,'ESO Dungeon constants'!$D$3:$D$987)),"X","")</f>
        <v/>
      </c>
      <c r="F216" s="3" t="str">
        <f t="shared" si="12"/>
        <v/>
      </c>
      <c r="G216" s="3" t="str">
        <f t="shared" si="13"/>
        <v>Coldharbour</v>
      </c>
      <c r="H216" s="17">
        <f t="shared" si="14"/>
        <v>420</v>
      </c>
      <c r="I216" s="17">
        <f t="shared" si="15"/>
        <v>347</v>
      </c>
      <c r="J216">
        <v>0</v>
      </c>
      <c r="K216" s="3" t="str">
        <f>VLOOKUP(J216,'LibSets constants'!$A$4:$B$1000,2,FALSE)</f>
        <v>DLC_BASE_GAME</v>
      </c>
      <c r="L216" s="3" t="str">
        <f>VLOOKUP(J216,'LibSets constants'!$A$4:$C$1000,3,FALSE)</f>
        <v>Included in base game</v>
      </c>
    </row>
    <row r="217" spans="1:12" x14ac:dyDescent="0.25">
      <c r="A217" s="12">
        <v>421</v>
      </c>
      <c r="B217" s="5">
        <f>VLOOKUP(A217,'ESO dumped ZoneData'!$A$3:$D$9995,2,FALSE)</f>
        <v>216</v>
      </c>
      <c r="C217" s="5">
        <f>VLOOKUP(A217,'ESO dumped ZoneData'!$A$3:$D$9995,3,FALSE)</f>
        <v>347</v>
      </c>
      <c r="D217" s="3" t="str">
        <f>VLOOKUP(A217,'ESO dumped ZoneData'!$A$3:$D$9995,4,FALSE)</f>
        <v>Mal Sorra's Tomb</v>
      </c>
      <c r="E217" s="3" t="str">
        <f t="array" ref="E217">IF(OR(EXACT(A217,'ESO Dungeon constants'!$D$3:$D$987)),"X","")</f>
        <v/>
      </c>
      <c r="F217" s="3" t="str">
        <f t="shared" si="12"/>
        <v/>
      </c>
      <c r="G217" s="3" t="str">
        <f t="shared" si="13"/>
        <v>Coldharbour</v>
      </c>
      <c r="H217" s="17">
        <f t="shared" si="14"/>
        <v>421</v>
      </c>
      <c r="I217" s="17">
        <f t="shared" si="15"/>
        <v>347</v>
      </c>
      <c r="J217">
        <v>0</v>
      </c>
      <c r="K217" s="3" t="str">
        <f>VLOOKUP(J217,'LibSets constants'!$A$4:$B$1000,2,FALSE)</f>
        <v>DLC_BASE_GAME</v>
      </c>
      <c r="L217" s="3" t="str">
        <f>VLOOKUP(J217,'LibSets constants'!$A$4:$C$1000,3,FALSE)</f>
        <v>Included in base game</v>
      </c>
    </row>
    <row r="218" spans="1:12" x14ac:dyDescent="0.25">
      <c r="A218" s="12">
        <v>422</v>
      </c>
      <c r="B218" s="5">
        <f>VLOOKUP(A218,'ESO dumped ZoneData'!$A$3:$D$9995,2,FALSE)</f>
        <v>217</v>
      </c>
      <c r="C218" s="5">
        <f>VLOOKUP(A218,'ESO dumped ZoneData'!$A$3:$D$9995,3,FALSE)</f>
        <v>347</v>
      </c>
      <c r="D218" s="3" t="str">
        <f>VLOOKUP(A218,'ESO dumped ZoneData'!$A$3:$D$9995,4,FALSE)</f>
        <v>The Wailing Maw</v>
      </c>
      <c r="E218" s="3" t="str">
        <f t="array" ref="E218">IF(OR(EXACT(A218,'ESO Dungeon constants'!$D$3:$D$987)),"X","")</f>
        <v/>
      </c>
      <c r="F218" s="3" t="str">
        <f t="shared" si="12"/>
        <v/>
      </c>
      <c r="G218" s="3" t="str">
        <f t="shared" si="13"/>
        <v>Coldharbour</v>
      </c>
      <c r="H218" s="17">
        <f t="shared" si="14"/>
        <v>422</v>
      </c>
      <c r="I218" s="17">
        <f t="shared" si="15"/>
        <v>347</v>
      </c>
      <c r="J218">
        <v>0</v>
      </c>
      <c r="K218" s="3" t="str">
        <f>VLOOKUP(J218,'LibSets constants'!$A$4:$B$1000,2,FALSE)</f>
        <v>DLC_BASE_GAME</v>
      </c>
      <c r="L218" s="3" t="str">
        <f>VLOOKUP(J218,'LibSets constants'!$A$4:$C$1000,3,FALSE)</f>
        <v>Included in base game</v>
      </c>
    </row>
    <row r="219" spans="1:12" x14ac:dyDescent="0.25">
      <c r="A219" s="12">
        <v>424</v>
      </c>
      <c r="B219" s="5">
        <f>VLOOKUP(A219,'ESO dumped ZoneData'!$A$3:$D$9995,2,FALSE)</f>
        <v>218</v>
      </c>
      <c r="C219" s="5">
        <f>VLOOKUP(A219,'ESO dumped ZoneData'!$A$3:$D$9995,3,FALSE)</f>
        <v>3</v>
      </c>
      <c r="D219" s="3" t="str">
        <f>VLOOKUP(A219,'ESO dumped ZoneData'!$A$3:$D$9995,4,FALSE)</f>
        <v>Camlorn Keep</v>
      </c>
      <c r="E219" s="3" t="str">
        <f t="array" ref="E219">IF(OR(EXACT(A219,'ESO Dungeon constants'!$D$3:$D$987)),"X","")</f>
        <v/>
      </c>
      <c r="F219" s="3" t="str">
        <f t="shared" si="12"/>
        <v/>
      </c>
      <c r="G219" s="3" t="str">
        <f t="shared" si="13"/>
        <v>Glenumbra</v>
      </c>
      <c r="H219" s="17">
        <f t="shared" si="14"/>
        <v>424</v>
      </c>
      <c r="I219" s="17">
        <f t="shared" si="15"/>
        <v>3</v>
      </c>
      <c r="J219">
        <v>0</v>
      </c>
      <c r="K219" s="3" t="str">
        <f>VLOOKUP(J219,'LibSets constants'!$A$4:$B$1000,2,FALSE)</f>
        <v>DLC_BASE_GAME</v>
      </c>
      <c r="L219" s="3" t="str">
        <f>VLOOKUP(J219,'LibSets constants'!$A$4:$C$1000,3,FALSE)</f>
        <v>Included in base game</v>
      </c>
    </row>
    <row r="220" spans="1:12" x14ac:dyDescent="0.25">
      <c r="A220" s="12">
        <v>425</v>
      </c>
      <c r="B220" s="5">
        <f>VLOOKUP(A220,'ESO dumped ZoneData'!$A$3:$D$9995,2,FALSE)</f>
        <v>219</v>
      </c>
      <c r="C220" s="5">
        <f>VLOOKUP(A220,'ESO dumped ZoneData'!$A$3:$D$9995,3,FALSE)</f>
        <v>3</v>
      </c>
      <c r="D220" s="3" t="str">
        <f>VLOOKUP(A220,'ESO dumped ZoneData'!$A$3:$D$9995,4,FALSE)</f>
        <v>Daggerfall Castle</v>
      </c>
      <c r="E220" s="3" t="str">
        <f t="array" ref="E220">IF(OR(EXACT(A220,'ESO Dungeon constants'!$D$3:$D$987)),"X","")</f>
        <v/>
      </c>
      <c r="F220" s="3" t="str">
        <f t="shared" si="12"/>
        <v/>
      </c>
      <c r="G220" s="3" t="str">
        <f t="shared" si="13"/>
        <v>Glenumbra</v>
      </c>
      <c r="H220" s="17">
        <f t="shared" si="14"/>
        <v>425</v>
      </c>
      <c r="I220" s="17">
        <f t="shared" si="15"/>
        <v>3</v>
      </c>
      <c r="J220">
        <v>0</v>
      </c>
      <c r="K220" s="3" t="str">
        <f>VLOOKUP(J220,'LibSets constants'!$A$4:$B$1000,2,FALSE)</f>
        <v>DLC_BASE_GAME</v>
      </c>
      <c r="L220" s="3" t="str">
        <f>VLOOKUP(J220,'LibSets constants'!$A$4:$C$1000,3,FALSE)</f>
        <v>Included in base game</v>
      </c>
    </row>
    <row r="221" spans="1:12" x14ac:dyDescent="0.25">
      <c r="A221" s="12">
        <v>426</v>
      </c>
      <c r="B221" s="5">
        <f>VLOOKUP(A221,'ESO dumped ZoneData'!$A$3:$D$9995,2,FALSE)</f>
        <v>220</v>
      </c>
      <c r="C221" s="5">
        <f>VLOOKUP(A221,'ESO dumped ZoneData'!$A$3:$D$9995,3,FALSE)</f>
        <v>3</v>
      </c>
      <c r="D221" s="3" t="str">
        <f>VLOOKUP(A221,'ESO dumped ZoneData'!$A$3:$D$9995,4,FALSE)</f>
        <v>Angof's Sanctum</v>
      </c>
      <c r="E221" s="3" t="str">
        <f t="array" ref="E221">IF(OR(EXACT(A221,'ESO Dungeon constants'!$D$3:$D$987)),"X","")</f>
        <v/>
      </c>
      <c r="F221" s="3" t="str">
        <f t="shared" si="12"/>
        <v/>
      </c>
      <c r="G221" s="3" t="str">
        <f t="shared" si="13"/>
        <v>Glenumbra</v>
      </c>
      <c r="H221" s="17">
        <f t="shared" si="14"/>
        <v>426</v>
      </c>
      <c r="I221" s="17">
        <f t="shared" si="15"/>
        <v>3</v>
      </c>
      <c r="J221">
        <v>0</v>
      </c>
      <c r="K221" s="3" t="str">
        <f>VLOOKUP(J221,'LibSets constants'!$A$4:$B$1000,2,FALSE)</f>
        <v>DLC_BASE_GAME</v>
      </c>
      <c r="L221" s="3" t="str">
        <f>VLOOKUP(J221,'LibSets constants'!$A$4:$C$1000,3,FALSE)</f>
        <v>Included in base game</v>
      </c>
    </row>
    <row r="222" spans="1:12" x14ac:dyDescent="0.25">
      <c r="A222" s="12">
        <v>429</v>
      </c>
      <c r="B222" s="5">
        <f>VLOOKUP(A222,'ESO dumped ZoneData'!$A$3:$D$9995,2,FALSE)</f>
        <v>221</v>
      </c>
      <c r="C222" s="5">
        <f>VLOOKUP(A222,'ESO dumped ZoneData'!$A$3:$D$9995,3,FALSE)</f>
        <v>3</v>
      </c>
      <c r="D222" s="3" t="str">
        <f>VLOOKUP(A222,'ESO dumped ZoneData'!$A$3:$D$9995,4,FALSE)</f>
        <v>Glenumbra Moors Cave</v>
      </c>
      <c r="E222" s="3" t="str">
        <f t="array" ref="E222">IF(OR(EXACT(A222,'ESO Dungeon constants'!$D$3:$D$987)),"X","")</f>
        <v/>
      </c>
      <c r="F222" s="3" t="str">
        <f t="shared" si="12"/>
        <v/>
      </c>
      <c r="G222" s="3" t="str">
        <f t="shared" si="13"/>
        <v>Glenumbra</v>
      </c>
      <c r="H222" s="17">
        <f t="shared" si="14"/>
        <v>429</v>
      </c>
      <c r="I222" s="17">
        <f t="shared" si="15"/>
        <v>3</v>
      </c>
      <c r="J222">
        <v>0</v>
      </c>
      <c r="K222" s="3" t="str">
        <f>VLOOKUP(J222,'LibSets constants'!$A$4:$B$1000,2,FALSE)</f>
        <v>DLC_BASE_GAME</v>
      </c>
      <c r="L222" s="3" t="str">
        <f>VLOOKUP(J222,'LibSets constants'!$A$4:$C$1000,3,FALSE)</f>
        <v>Included in base game</v>
      </c>
    </row>
    <row r="223" spans="1:12" x14ac:dyDescent="0.25">
      <c r="A223" s="12">
        <v>430</v>
      </c>
      <c r="B223" s="5">
        <f>VLOOKUP(A223,'ESO dumped ZoneData'!$A$3:$D$9995,2,FALSE)</f>
        <v>222</v>
      </c>
      <c r="C223" s="5">
        <f>VLOOKUP(A223,'ESO dumped ZoneData'!$A$3:$D$9995,3,FALSE)</f>
        <v>19</v>
      </c>
      <c r="D223" s="3" t="str">
        <f>VLOOKUP(A223,'ESO dumped ZoneData'!$A$3:$D$9995,4,FALSE)</f>
        <v>Aphren's Tomb</v>
      </c>
      <c r="E223" s="3" t="str">
        <f t="array" ref="E223">IF(OR(EXACT(A223,'ESO Dungeon constants'!$D$3:$D$987)),"X","")</f>
        <v/>
      </c>
      <c r="F223" s="3" t="str">
        <f t="shared" si="12"/>
        <v/>
      </c>
      <c r="G223" s="3" t="str">
        <f t="shared" si="13"/>
        <v>Stormhaven</v>
      </c>
      <c r="H223" s="17">
        <f t="shared" si="14"/>
        <v>430</v>
      </c>
      <c r="I223" s="17">
        <f t="shared" si="15"/>
        <v>19</v>
      </c>
      <c r="J223">
        <v>0</v>
      </c>
      <c r="K223" s="3" t="str">
        <f>VLOOKUP(J223,'LibSets constants'!$A$4:$B$1000,2,FALSE)</f>
        <v>DLC_BASE_GAME</v>
      </c>
      <c r="L223" s="3" t="str">
        <f>VLOOKUP(J223,'LibSets constants'!$A$4:$C$1000,3,FALSE)</f>
        <v>Included in base game</v>
      </c>
    </row>
    <row r="224" spans="1:12" x14ac:dyDescent="0.25">
      <c r="A224" s="12">
        <v>431</v>
      </c>
      <c r="B224" s="5">
        <f>VLOOKUP(A224,'ESO dumped ZoneData'!$A$3:$D$9995,2,FALSE)</f>
        <v>223</v>
      </c>
      <c r="C224" s="5">
        <f>VLOOKUP(A224,'ESO dumped ZoneData'!$A$3:$D$9995,3,FALSE)</f>
        <v>103</v>
      </c>
      <c r="D224" s="3" t="str">
        <f>VLOOKUP(A224,'ESO dumped ZoneData'!$A$3:$D$9995,4,FALSE)</f>
        <v>Taarengrav Barrow</v>
      </c>
      <c r="E224" s="3" t="str">
        <f t="array" ref="E224">IF(OR(EXACT(A224,'ESO Dungeon constants'!$D$3:$D$987)),"X","")</f>
        <v/>
      </c>
      <c r="F224" s="3" t="str">
        <f t="shared" si="12"/>
        <v/>
      </c>
      <c r="G224" s="3" t="str">
        <f t="shared" si="13"/>
        <v>The Rift</v>
      </c>
      <c r="H224" s="17">
        <f t="shared" si="14"/>
        <v>431</v>
      </c>
      <c r="I224" s="17">
        <f t="shared" si="15"/>
        <v>103</v>
      </c>
      <c r="J224">
        <v>0</v>
      </c>
      <c r="K224" s="3" t="str">
        <f>VLOOKUP(J224,'LibSets constants'!$A$4:$B$1000,2,FALSE)</f>
        <v>DLC_BASE_GAME</v>
      </c>
      <c r="L224" s="3" t="str">
        <f>VLOOKUP(J224,'LibSets constants'!$A$4:$C$1000,3,FALSE)</f>
        <v>Included in base game</v>
      </c>
    </row>
    <row r="225" spans="1:12" x14ac:dyDescent="0.25">
      <c r="A225" s="12">
        <v>433</v>
      </c>
      <c r="B225" s="5">
        <f>VLOOKUP(A225,'ESO dumped ZoneData'!$A$3:$D$9995,2,FALSE)</f>
        <v>224</v>
      </c>
      <c r="C225" s="5">
        <f>VLOOKUP(A225,'ESO dumped ZoneData'!$A$3:$D$9995,3,FALSE)</f>
        <v>383</v>
      </c>
      <c r="D225" s="3" t="str">
        <f>VLOOKUP(A225,'ESO dumped ZoneData'!$A$3:$D$9995,4,FALSE)</f>
        <v>Nairume's Prison</v>
      </c>
      <c r="E225" s="3" t="str">
        <f t="array" ref="E225">IF(OR(EXACT(A225,'ESO Dungeon constants'!$D$3:$D$987)),"X","")</f>
        <v/>
      </c>
      <c r="F225" s="3" t="str">
        <f t="shared" si="12"/>
        <v/>
      </c>
      <c r="G225" s="3" t="str">
        <f t="shared" si="13"/>
        <v>Grahtwood</v>
      </c>
      <c r="H225" s="17">
        <f t="shared" si="14"/>
        <v>433</v>
      </c>
      <c r="I225" s="17">
        <f t="shared" si="15"/>
        <v>383</v>
      </c>
      <c r="J225">
        <v>0</v>
      </c>
      <c r="K225" s="3" t="str">
        <f>VLOOKUP(J225,'LibSets constants'!$A$4:$B$1000,2,FALSE)</f>
        <v>DLC_BASE_GAME</v>
      </c>
      <c r="L225" s="3" t="str">
        <f>VLOOKUP(J225,'LibSets constants'!$A$4:$C$1000,3,FALSE)</f>
        <v>Included in base game</v>
      </c>
    </row>
    <row r="226" spans="1:12" x14ac:dyDescent="0.25">
      <c r="A226" s="12">
        <v>434</v>
      </c>
      <c r="B226" s="5">
        <f>VLOOKUP(A226,'ESO dumped ZoneData'!$A$3:$D$9995,2,FALSE)</f>
        <v>225</v>
      </c>
      <c r="C226" s="5">
        <f>VLOOKUP(A226,'ESO dumped ZoneData'!$A$3:$D$9995,3,FALSE)</f>
        <v>383</v>
      </c>
      <c r="D226" s="3" t="str">
        <f>VLOOKUP(A226,'ESO dumped ZoneData'!$A$3:$D$9995,4,FALSE)</f>
        <v>The Orrery</v>
      </c>
      <c r="E226" s="3" t="str">
        <f t="array" ref="E226">IF(OR(EXACT(A226,'ESO Dungeon constants'!$D$3:$D$987)),"X","")</f>
        <v/>
      </c>
      <c r="F226" s="3" t="str">
        <f t="shared" si="12"/>
        <v/>
      </c>
      <c r="G226" s="3" t="str">
        <f t="shared" si="13"/>
        <v>Grahtwood</v>
      </c>
      <c r="H226" s="17">
        <f t="shared" si="14"/>
        <v>434</v>
      </c>
      <c r="I226" s="17">
        <f t="shared" si="15"/>
        <v>383</v>
      </c>
      <c r="J226">
        <v>0</v>
      </c>
      <c r="K226" s="3" t="str">
        <f>VLOOKUP(J226,'LibSets constants'!$A$4:$B$1000,2,FALSE)</f>
        <v>DLC_BASE_GAME</v>
      </c>
      <c r="L226" s="3" t="str">
        <f>VLOOKUP(J226,'LibSets constants'!$A$4:$C$1000,3,FALSE)</f>
        <v>Included in base game</v>
      </c>
    </row>
    <row r="227" spans="1:12" x14ac:dyDescent="0.25">
      <c r="A227" s="12">
        <v>435</v>
      </c>
      <c r="B227" s="5">
        <f>VLOOKUP(A227,'ESO dumped ZoneData'!$A$3:$D$9995,2,FALSE)</f>
        <v>226</v>
      </c>
      <c r="C227" s="5">
        <f>VLOOKUP(A227,'ESO dumped ZoneData'!$A$3:$D$9995,3,FALSE)</f>
        <v>383</v>
      </c>
      <c r="D227" s="3" t="str">
        <f>VLOOKUP(A227,'ESO dumped ZoneData'!$A$3:$D$9995,4,FALSE)</f>
        <v>Cathedral of the Golden Path</v>
      </c>
      <c r="E227" s="3" t="str">
        <f t="array" ref="E227">IF(OR(EXACT(A227,'ESO Dungeon constants'!$D$3:$D$987)),"X","")</f>
        <v/>
      </c>
      <c r="F227" s="3" t="str">
        <f t="shared" si="12"/>
        <v/>
      </c>
      <c r="G227" s="3" t="str">
        <f t="shared" si="13"/>
        <v>Grahtwood</v>
      </c>
      <c r="H227" s="17">
        <f t="shared" si="14"/>
        <v>435</v>
      </c>
      <c r="I227" s="17">
        <f t="shared" si="15"/>
        <v>383</v>
      </c>
      <c r="J227">
        <v>0</v>
      </c>
      <c r="K227" s="3" t="str">
        <f>VLOOKUP(J227,'LibSets constants'!$A$4:$B$1000,2,FALSE)</f>
        <v>DLC_BASE_GAME</v>
      </c>
      <c r="L227" s="3" t="str">
        <f>VLOOKUP(J227,'LibSets constants'!$A$4:$C$1000,3,FALSE)</f>
        <v>Included in base game</v>
      </c>
    </row>
    <row r="228" spans="1:12" x14ac:dyDescent="0.25">
      <c r="A228" s="12">
        <v>436</v>
      </c>
      <c r="B228" s="5">
        <f>VLOOKUP(A228,'ESO dumped ZoneData'!$A$3:$D$9995,2,FALSE)</f>
        <v>227</v>
      </c>
      <c r="C228" s="5">
        <f>VLOOKUP(A228,'ESO dumped ZoneData'!$A$3:$D$9995,3,FALSE)</f>
        <v>383</v>
      </c>
      <c r="D228" s="3" t="str">
        <f>VLOOKUP(A228,'ESO dumped ZoneData'!$A$3:$D$9995,4,FALSE)</f>
        <v>Reliquary Vault</v>
      </c>
      <c r="E228" s="3" t="str">
        <f t="array" ref="E228">IF(OR(EXACT(A228,'ESO Dungeon constants'!$D$3:$D$987)),"X","")</f>
        <v/>
      </c>
      <c r="F228" s="3" t="str">
        <f t="shared" si="12"/>
        <v/>
      </c>
      <c r="G228" s="3" t="str">
        <f t="shared" si="13"/>
        <v>Grahtwood</v>
      </c>
      <c r="H228" s="17">
        <f t="shared" si="14"/>
        <v>436</v>
      </c>
      <c r="I228" s="17">
        <f t="shared" si="15"/>
        <v>383</v>
      </c>
      <c r="J228">
        <v>0</v>
      </c>
      <c r="K228" s="3" t="str">
        <f>VLOOKUP(J228,'LibSets constants'!$A$4:$B$1000,2,FALSE)</f>
        <v>DLC_BASE_GAME</v>
      </c>
      <c r="L228" s="3" t="str">
        <f>VLOOKUP(J228,'LibSets constants'!$A$4:$C$1000,3,FALSE)</f>
        <v>Included in base game</v>
      </c>
    </row>
    <row r="229" spans="1:12" x14ac:dyDescent="0.25">
      <c r="A229" s="12">
        <v>437</v>
      </c>
      <c r="B229" s="5">
        <f>VLOOKUP(A229,'ESO dumped ZoneData'!$A$3:$D$9995,2,FALSE)</f>
        <v>228</v>
      </c>
      <c r="C229" s="5">
        <f>VLOOKUP(A229,'ESO dumped ZoneData'!$A$3:$D$9995,3,FALSE)</f>
        <v>383</v>
      </c>
      <c r="D229" s="3" t="str">
        <f>VLOOKUP(A229,'ESO dumped ZoneData'!$A$3:$D$9995,4,FALSE)</f>
        <v>Laeloria Ruins</v>
      </c>
      <c r="E229" s="3" t="str">
        <f t="array" ref="E229">IF(OR(EXACT(A229,'ESO Dungeon constants'!$D$3:$D$987)),"X","")</f>
        <v/>
      </c>
      <c r="F229" s="3" t="str">
        <f t="shared" si="12"/>
        <v/>
      </c>
      <c r="G229" s="3" t="str">
        <f t="shared" si="13"/>
        <v>Grahtwood</v>
      </c>
      <c r="H229" s="17">
        <f t="shared" si="14"/>
        <v>437</v>
      </c>
      <c r="I229" s="17">
        <f t="shared" si="15"/>
        <v>383</v>
      </c>
      <c r="J229">
        <v>0</v>
      </c>
      <c r="K229" s="3" t="str">
        <f>VLOOKUP(J229,'LibSets constants'!$A$4:$B$1000,2,FALSE)</f>
        <v>DLC_BASE_GAME</v>
      </c>
      <c r="L229" s="3" t="str">
        <f>VLOOKUP(J229,'LibSets constants'!$A$4:$C$1000,3,FALSE)</f>
        <v>Included in base game</v>
      </c>
    </row>
    <row r="230" spans="1:12" x14ac:dyDescent="0.25">
      <c r="A230" s="12">
        <v>438</v>
      </c>
      <c r="B230" s="5">
        <f>VLOOKUP(A230,'ESO dumped ZoneData'!$A$3:$D$9995,2,FALSE)</f>
        <v>229</v>
      </c>
      <c r="C230" s="5">
        <f>VLOOKUP(A230,'ESO dumped ZoneData'!$A$3:$D$9995,3,FALSE)</f>
        <v>383</v>
      </c>
      <c r="D230" s="3" t="str">
        <f>VLOOKUP(A230,'ESO dumped ZoneData'!$A$3:$D$9995,4,FALSE)</f>
        <v>Cave of Broken Sails</v>
      </c>
      <c r="E230" s="3" t="str">
        <f t="array" ref="E230">IF(OR(EXACT(A230,'ESO Dungeon constants'!$D$3:$D$987)),"X","")</f>
        <v/>
      </c>
      <c r="F230" s="3" t="str">
        <f t="shared" si="12"/>
        <v/>
      </c>
      <c r="G230" s="3" t="str">
        <f t="shared" si="13"/>
        <v>Grahtwood</v>
      </c>
      <c r="H230" s="17">
        <f t="shared" si="14"/>
        <v>438</v>
      </c>
      <c r="I230" s="17">
        <f t="shared" si="15"/>
        <v>383</v>
      </c>
      <c r="J230">
        <v>0</v>
      </c>
      <c r="K230" s="3" t="str">
        <f>VLOOKUP(J230,'LibSets constants'!$A$4:$B$1000,2,FALSE)</f>
        <v>DLC_BASE_GAME</v>
      </c>
      <c r="L230" s="3" t="str">
        <f>VLOOKUP(J230,'LibSets constants'!$A$4:$C$1000,3,FALSE)</f>
        <v>Included in base game</v>
      </c>
    </row>
    <row r="231" spans="1:12" x14ac:dyDescent="0.25">
      <c r="A231" s="12">
        <v>439</v>
      </c>
      <c r="B231" s="5">
        <f>VLOOKUP(A231,'ESO dumped ZoneData'!$A$3:$D$9995,2,FALSE)</f>
        <v>230</v>
      </c>
      <c r="C231" s="5">
        <f>VLOOKUP(A231,'ESO dumped ZoneData'!$A$3:$D$9995,3,FALSE)</f>
        <v>383</v>
      </c>
      <c r="D231" s="3" t="str">
        <f>VLOOKUP(A231,'ESO dumped ZoneData'!$A$3:$D$9995,4,FALSE)</f>
        <v>Ossuary of Telacar</v>
      </c>
      <c r="E231" s="3" t="str">
        <f t="array" ref="E231">IF(OR(EXACT(A231,'ESO Dungeon constants'!$D$3:$D$987)),"X","")</f>
        <v/>
      </c>
      <c r="F231" s="3" t="str">
        <f t="shared" si="12"/>
        <v/>
      </c>
      <c r="G231" s="3" t="str">
        <f t="shared" si="13"/>
        <v>Grahtwood</v>
      </c>
      <c r="H231" s="17">
        <f t="shared" si="14"/>
        <v>439</v>
      </c>
      <c r="I231" s="17">
        <f t="shared" si="15"/>
        <v>383</v>
      </c>
      <c r="J231">
        <v>0</v>
      </c>
      <c r="K231" s="3" t="str">
        <f>VLOOKUP(J231,'LibSets constants'!$A$4:$B$1000,2,FALSE)</f>
        <v>DLC_BASE_GAME</v>
      </c>
      <c r="L231" s="3" t="str">
        <f>VLOOKUP(J231,'LibSets constants'!$A$4:$C$1000,3,FALSE)</f>
        <v>Included in base game</v>
      </c>
    </row>
    <row r="232" spans="1:12" x14ac:dyDescent="0.25">
      <c r="A232" s="12">
        <v>440</v>
      </c>
      <c r="B232" s="5">
        <f>VLOOKUP(A232,'ESO dumped ZoneData'!$A$3:$D$9995,2,FALSE)</f>
        <v>231</v>
      </c>
      <c r="C232" s="5">
        <f>VLOOKUP(A232,'ESO dumped ZoneData'!$A$3:$D$9995,3,FALSE)</f>
        <v>383</v>
      </c>
      <c r="D232" s="3" t="str">
        <f>VLOOKUP(A232,'ESO dumped ZoneData'!$A$3:$D$9995,4,FALSE)</f>
        <v>The Aquifer</v>
      </c>
      <c r="E232" s="3" t="str">
        <f t="array" ref="E232">IF(OR(EXACT(A232,'ESO Dungeon constants'!$D$3:$D$987)),"X","")</f>
        <v/>
      </c>
      <c r="F232" s="3" t="str">
        <f t="shared" si="12"/>
        <v/>
      </c>
      <c r="G232" s="3" t="str">
        <f t="shared" si="13"/>
        <v>Grahtwood</v>
      </c>
      <c r="H232" s="17">
        <f t="shared" si="14"/>
        <v>440</v>
      </c>
      <c r="I232" s="17">
        <f t="shared" si="15"/>
        <v>383</v>
      </c>
      <c r="J232">
        <v>0</v>
      </c>
      <c r="K232" s="3" t="str">
        <f>VLOOKUP(J232,'LibSets constants'!$A$4:$B$1000,2,FALSE)</f>
        <v>DLC_BASE_GAME</v>
      </c>
      <c r="L232" s="3" t="str">
        <f>VLOOKUP(J232,'LibSets constants'!$A$4:$C$1000,3,FALSE)</f>
        <v>Included in base game</v>
      </c>
    </row>
    <row r="233" spans="1:12" x14ac:dyDescent="0.25">
      <c r="A233" s="12">
        <v>442</v>
      </c>
      <c r="B233" s="5">
        <f>VLOOKUP(A233,'ESO dumped ZoneData'!$A$3:$D$9995,2,FALSE)</f>
        <v>232</v>
      </c>
      <c r="C233" s="5">
        <f>VLOOKUP(A233,'ESO dumped ZoneData'!$A$3:$D$9995,3,FALSE)</f>
        <v>383</v>
      </c>
      <c r="D233" s="3" t="str">
        <f>VLOOKUP(A233,'ESO dumped ZoneData'!$A$3:$D$9995,4,FALSE)</f>
        <v>Ne Salas</v>
      </c>
      <c r="E233" s="3" t="str">
        <f t="array" ref="E233">IF(OR(EXACT(A233,'ESO Dungeon constants'!$D$3:$D$987)),"X","")</f>
        <v/>
      </c>
      <c r="F233" s="3" t="str">
        <f t="shared" si="12"/>
        <v/>
      </c>
      <c r="G233" s="3" t="str">
        <f t="shared" si="13"/>
        <v>Grahtwood</v>
      </c>
      <c r="H233" s="17">
        <f t="shared" si="14"/>
        <v>442</v>
      </c>
      <c r="I233" s="17">
        <f t="shared" si="15"/>
        <v>383</v>
      </c>
      <c r="J233">
        <v>0</v>
      </c>
      <c r="K233" s="3" t="str">
        <f>VLOOKUP(J233,'LibSets constants'!$A$4:$B$1000,2,FALSE)</f>
        <v>DLC_BASE_GAME</v>
      </c>
      <c r="L233" s="3" t="str">
        <f>VLOOKUP(J233,'LibSets constants'!$A$4:$C$1000,3,FALSE)</f>
        <v>Included in base game</v>
      </c>
    </row>
    <row r="234" spans="1:12" x14ac:dyDescent="0.25">
      <c r="A234" s="12">
        <v>444</v>
      </c>
      <c r="B234" s="5">
        <f>VLOOKUP(A234,'ESO dumped ZoneData'!$A$3:$D$9995,2,FALSE)</f>
        <v>233</v>
      </c>
      <c r="C234" s="5">
        <f>VLOOKUP(A234,'ESO dumped ZoneData'!$A$3:$D$9995,3,FALSE)</f>
        <v>383</v>
      </c>
      <c r="D234" s="3" t="str">
        <f>VLOOKUP(A234,'ESO dumped ZoneData'!$A$3:$D$9995,4,FALSE)</f>
        <v>Burroot Kwama Mine</v>
      </c>
      <c r="E234" s="3" t="str">
        <f t="array" ref="E234">IF(OR(EXACT(A234,'ESO Dungeon constants'!$D$3:$D$987)),"X","")</f>
        <v/>
      </c>
      <c r="F234" s="3" t="str">
        <f t="shared" si="12"/>
        <v/>
      </c>
      <c r="G234" s="3" t="str">
        <f t="shared" si="13"/>
        <v>Grahtwood</v>
      </c>
      <c r="H234" s="17">
        <f t="shared" si="14"/>
        <v>444</v>
      </c>
      <c r="I234" s="17">
        <f t="shared" si="15"/>
        <v>383</v>
      </c>
      <c r="J234">
        <v>0</v>
      </c>
      <c r="K234" s="3" t="str">
        <f>VLOOKUP(J234,'LibSets constants'!$A$4:$B$1000,2,FALSE)</f>
        <v>DLC_BASE_GAME</v>
      </c>
      <c r="L234" s="3" t="str">
        <f>VLOOKUP(J234,'LibSets constants'!$A$4:$C$1000,3,FALSE)</f>
        <v>Included in base game</v>
      </c>
    </row>
    <row r="235" spans="1:12" x14ac:dyDescent="0.25">
      <c r="A235" s="12">
        <v>447</v>
      </c>
      <c r="B235" s="5">
        <f>VLOOKUP(A235,'ESO dumped ZoneData'!$A$3:$D$9995,2,FALSE)</f>
        <v>234</v>
      </c>
      <c r="C235" s="5">
        <f>VLOOKUP(A235,'ESO dumped ZoneData'!$A$3:$D$9995,3,FALSE)</f>
        <v>383</v>
      </c>
      <c r="D235" s="3" t="str">
        <f>VLOOKUP(A235,'ESO dumped ZoneData'!$A$3:$D$9995,4,FALSE)</f>
        <v>Mobar Mine</v>
      </c>
      <c r="E235" s="3" t="str">
        <f t="array" ref="E235">IF(OR(EXACT(A235,'ESO Dungeon constants'!$D$3:$D$987)),"X","")</f>
        <v/>
      </c>
      <c r="F235" s="3" t="str">
        <f t="shared" si="12"/>
        <v/>
      </c>
      <c r="G235" s="3" t="str">
        <f t="shared" si="13"/>
        <v>Grahtwood</v>
      </c>
      <c r="H235" s="17">
        <f t="shared" si="14"/>
        <v>447</v>
      </c>
      <c r="I235" s="17">
        <f t="shared" si="15"/>
        <v>383</v>
      </c>
      <c r="J235">
        <v>0</v>
      </c>
      <c r="K235" s="3" t="str">
        <f>VLOOKUP(J235,'LibSets constants'!$A$4:$B$1000,2,FALSE)</f>
        <v>DLC_BASE_GAME</v>
      </c>
      <c r="L235" s="3" t="str">
        <f>VLOOKUP(J235,'LibSets constants'!$A$4:$C$1000,3,FALSE)</f>
        <v>Included in base game</v>
      </c>
    </row>
    <row r="236" spans="1:12" x14ac:dyDescent="0.25">
      <c r="A236" s="12">
        <v>449</v>
      </c>
      <c r="B236" s="5">
        <f>VLOOKUP(A236,'ESO dumped ZoneData'!$A$3:$D$9995,2,FALSE)</f>
        <v>235</v>
      </c>
      <c r="C236" s="5">
        <f>VLOOKUP(A236,'ESO dumped ZoneData'!$A$3:$D$9995,3,FALSE)</f>
        <v>101</v>
      </c>
      <c r="D236" s="3" t="str">
        <f>VLOOKUP(A236,'ESO dumped ZoneData'!$A$3:$D$9995,4,FALSE)</f>
        <v>Direfrost Keep</v>
      </c>
      <c r="E236" s="3" t="str">
        <f t="array" ref="E236">IF(OR(EXACT(A236,'ESO Dungeon constants'!$D$3:$D$987)),"X","")</f>
        <v>X</v>
      </c>
      <c r="F236" s="3" t="str">
        <f t="shared" si="12"/>
        <v/>
      </c>
      <c r="G236" s="3" t="str">
        <f t="shared" si="13"/>
        <v>Eastmarch</v>
      </c>
      <c r="H236" s="17">
        <f t="shared" si="14"/>
        <v>449</v>
      </c>
      <c r="I236" s="17">
        <f t="shared" si="15"/>
        <v>101</v>
      </c>
      <c r="J236">
        <v>0</v>
      </c>
      <c r="K236" s="3" t="str">
        <f>VLOOKUP(J236,'LibSets constants'!$A$4:$B$1000,2,FALSE)</f>
        <v>DLC_BASE_GAME</v>
      </c>
      <c r="L236" s="3" t="str">
        <f>VLOOKUP(J236,'LibSets constants'!$A$4:$C$1000,3,FALSE)</f>
        <v>Included in base game</v>
      </c>
    </row>
    <row r="237" spans="1:12" x14ac:dyDescent="0.25">
      <c r="A237" s="12">
        <v>451</v>
      </c>
      <c r="B237" s="5">
        <f>VLOOKUP(A237,'ESO dumped ZoneData'!$A$3:$D$9995,2,FALSE)</f>
        <v>236</v>
      </c>
      <c r="C237" s="5">
        <f>VLOOKUP(A237,'ESO dumped ZoneData'!$A$3:$D$9995,3,FALSE)</f>
        <v>382</v>
      </c>
      <c r="D237" s="3" t="str">
        <f>VLOOKUP(A237,'ESO dumped ZoneData'!$A$3:$D$9995,4,FALSE)</f>
        <v>Senalana</v>
      </c>
      <c r="E237" s="3" t="str">
        <f t="array" ref="E237">IF(OR(EXACT(A237,'ESO Dungeon constants'!$D$3:$D$987)),"X","")</f>
        <v/>
      </c>
      <c r="F237" s="3" t="str">
        <f t="shared" si="12"/>
        <v/>
      </c>
      <c r="G237" s="3" t="str">
        <f t="shared" si="13"/>
        <v>Reaper's March</v>
      </c>
      <c r="H237" s="17">
        <f t="shared" si="14"/>
        <v>451</v>
      </c>
      <c r="I237" s="17">
        <f t="shared" si="15"/>
        <v>382</v>
      </c>
      <c r="J237">
        <v>0</v>
      </c>
      <c r="K237" s="3" t="str">
        <f>VLOOKUP(J237,'LibSets constants'!$A$4:$B$1000,2,FALSE)</f>
        <v>DLC_BASE_GAME</v>
      </c>
      <c r="L237" s="3" t="str">
        <f>VLOOKUP(J237,'LibSets constants'!$A$4:$C$1000,3,FALSE)</f>
        <v>Included in base game</v>
      </c>
    </row>
    <row r="238" spans="1:12" x14ac:dyDescent="0.25">
      <c r="A238" s="12">
        <v>452</v>
      </c>
      <c r="B238" s="5">
        <f>VLOOKUP(A238,'ESO dumped ZoneData'!$A$3:$D$9995,2,FALSE)</f>
        <v>237</v>
      </c>
      <c r="C238" s="5">
        <f>VLOOKUP(A238,'ESO dumped ZoneData'!$A$3:$D$9995,3,FALSE)</f>
        <v>382</v>
      </c>
      <c r="D238" s="3" t="str">
        <f>VLOOKUP(A238,'ESO dumped ZoneData'!$A$3:$D$9995,4,FALSE)</f>
        <v>Temple to the Divines</v>
      </c>
      <c r="E238" s="3" t="str">
        <f t="array" ref="E238">IF(OR(EXACT(A238,'ESO Dungeon constants'!$D$3:$D$987)),"X","")</f>
        <v/>
      </c>
      <c r="F238" s="3" t="str">
        <f t="shared" si="12"/>
        <v/>
      </c>
      <c r="G238" s="3" t="str">
        <f t="shared" si="13"/>
        <v>Reaper's March</v>
      </c>
      <c r="H238" s="17">
        <f t="shared" si="14"/>
        <v>452</v>
      </c>
      <c r="I238" s="17">
        <f t="shared" si="15"/>
        <v>382</v>
      </c>
      <c r="J238">
        <v>0</v>
      </c>
      <c r="K238" s="3" t="str">
        <f>VLOOKUP(J238,'LibSets constants'!$A$4:$B$1000,2,FALSE)</f>
        <v>DLC_BASE_GAME</v>
      </c>
      <c r="L238" s="3" t="str">
        <f>VLOOKUP(J238,'LibSets constants'!$A$4:$C$1000,3,FALSE)</f>
        <v>Included in base game</v>
      </c>
    </row>
    <row r="239" spans="1:12" x14ac:dyDescent="0.25">
      <c r="A239" s="12">
        <v>453</v>
      </c>
      <c r="B239" s="5">
        <f>VLOOKUP(A239,'ESO dumped ZoneData'!$A$3:$D$9995,2,FALSE)</f>
        <v>238</v>
      </c>
      <c r="C239" s="5">
        <f>VLOOKUP(A239,'ESO dumped ZoneData'!$A$3:$D$9995,3,FALSE)</f>
        <v>382</v>
      </c>
      <c r="D239" s="3" t="str">
        <f>VLOOKUP(A239,'ESO dumped ZoneData'!$A$3:$D$9995,4,FALSE)</f>
        <v>Halls of Ichor</v>
      </c>
      <c r="E239" s="3" t="str">
        <f t="array" ref="E239">IF(OR(EXACT(A239,'ESO Dungeon constants'!$D$3:$D$987)),"X","")</f>
        <v/>
      </c>
      <c r="F239" s="3" t="str">
        <f t="shared" si="12"/>
        <v/>
      </c>
      <c r="G239" s="3" t="str">
        <f t="shared" si="13"/>
        <v>Reaper's March</v>
      </c>
      <c r="H239" s="17">
        <f t="shared" si="14"/>
        <v>453</v>
      </c>
      <c r="I239" s="17">
        <f t="shared" si="15"/>
        <v>382</v>
      </c>
      <c r="J239">
        <v>0</v>
      </c>
      <c r="K239" s="3" t="str">
        <f>VLOOKUP(J239,'LibSets constants'!$A$4:$B$1000,2,FALSE)</f>
        <v>DLC_BASE_GAME</v>
      </c>
      <c r="L239" s="3" t="str">
        <f>VLOOKUP(J239,'LibSets constants'!$A$4:$C$1000,3,FALSE)</f>
        <v>Included in base game</v>
      </c>
    </row>
    <row r="240" spans="1:12" x14ac:dyDescent="0.25">
      <c r="A240" s="12">
        <v>454</v>
      </c>
      <c r="B240" s="5">
        <f>VLOOKUP(A240,'ESO dumped ZoneData'!$A$3:$D$9995,2,FALSE)</f>
        <v>239</v>
      </c>
      <c r="C240" s="5">
        <f>VLOOKUP(A240,'ESO dumped ZoneData'!$A$3:$D$9995,3,FALSE)</f>
        <v>382</v>
      </c>
      <c r="D240" s="3" t="str">
        <f>VLOOKUP(A240,'ESO dumped ZoneData'!$A$3:$D$9995,4,FALSE)</f>
        <v>Do'Krin Temple</v>
      </c>
      <c r="E240" s="3" t="str">
        <f t="array" ref="E240">IF(OR(EXACT(A240,'ESO Dungeon constants'!$D$3:$D$987)),"X","")</f>
        <v/>
      </c>
      <c r="F240" s="3" t="str">
        <f t="shared" si="12"/>
        <v/>
      </c>
      <c r="G240" s="3" t="str">
        <f t="shared" si="13"/>
        <v>Reaper's March</v>
      </c>
      <c r="H240" s="17">
        <f t="shared" si="14"/>
        <v>454</v>
      </c>
      <c r="I240" s="17">
        <f t="shared" si="15"/>
        <v>382</v>
      </c>
      <c r="J240">
        <v>0</v>
      </c>
      <c r="K240" s="3" t="str">
        <f>VLOOKUP(J240,'LibSets constants'!$A$4:$B$1000,2,FALSE)</f>
        <v>DLC_BASE_GAME</v>
      </c>
      <c r="L240" s="3" t="str">
        <f>VLOOKUP(J240,'LibSets constants'!$A$4:$C$1000,3,FALSE)</f>
        <v>Included in base game</v>
      </c>
    </row>
    <row r="241" spans="1:12" x14ac:dyDescent="0.25">
      <c r="A241" s="12">
        <v>455</v>
      </c>
      <c r="B241" s="5">
        <f>VLOOKUP(A241,'ESO dumped ZoneData'!$A$3:$D$9995,2,FALSE)</f>
        <v>240</v>
      </c>
      <c r="C241" s="5">
        <f>VLOOKUP(A241,'ESO dumped ZoneData'!$A$3:$D$9995,3,FALSE)</f>
        <v>382</v>
      </c>
      <c r="D241" s="3" t="str">
        <f>VLOOKUP(A241,'ESO dumped ZoneData'!$A$3:$D$9995,4,FALSE)</f>
        <v>Rawl'kha Temple</v>
      </c>
      <c r="E241" s="3" t="str">
        <f t="array" ref="E241">IF(OR(EXACT(A241,'ESO Dungeon constants'!$D$3:$D$987)),"X","")</f>
        <v/>
      </c>
      <c r="F241" s="3" t="str">
        <f t="shared" si="12"/>
        <v/>
      </c>
      <c r="G241" s="3" t="str">
        <f t="shared" si="13"/>
        <v>Reaper's March</v>
      </c>
      <c r="H241" s="17">
        <f t="shared" si="14"/>
        <v>455</v>
      </c>
      <c r="I241" s="17">
        <f t="shared" si="15"/>
        <v>382</v>
      </c>
      <c r="J241">
        <v>0</v>
      </c>
      <c r="K241" s="3" t="str">
        <f>VLOOKUP(J241,'LibSets constants'!$A$4:$B$1000,2,FALSE)</f>
        <v>DLC_BASE_GAME</v>
      </c>
      <c r="L241" s="3" t="str">
        <f>VLOOKUP(J241,'LibSets constants'!$A$4:$C$1000,3,FALSE)</f>
        <v>Included in base game</v>
      </c>
    </row>
    <row r="242" spans="1:12" x14ac:dyDescent="0.25">
      <c r="A242" s="12">
        <v>456</v>
      </c>
      <c r="B242" s="5">
        <f>VLOOKUP(A242,'ESO dumped ZoneData'!$A$3:$D$9995,2,FALSE)</f>
        <v>241</v>
      </c>
      <c r="C242" s="5">
        <f>VLOOKUP(A242,'ESO dumped ZoneData'!$A$3:$D$9995,3,FALSE)</f>
        <v>382</v>
      </c>
      <c r="D242" s="3" t="str">
        <f>VLOOKUP(A242,'ESO dumped ZoneData'!$A$3:$D$9995,4,FALSE)</f>
        <v>Five Finger Dance</v>
      </c>
      <c r="E242" s="3" t="str">
        <f t="array" ref="E242">IF(OR(EXACT(A242,'ESO Dungeon constants'!$D$3:$D$987)),"X","")</f>
        <v/>
      </c>
      <c r="F242" s="3" t="str">
        <f t="shared" si="12"/>
        <v/>
      </c>
      <c r="G242" s="3" t="str">
        <f t="shared" si="13"/>
        <v>Reaper's March</v>
      </c>
      <c r="H242" s="17">
        <f t="shared" si="14"/>
        <v>456</v>
      </c>
      <c r="I242" s="17">
        <f t="shared" si="15"/>
        <v>382</v>
      </c>
      <c r="J242">
        <v>0</v>
      </c>
      <c r="K242" s="3" t="str">
        <f>VLOOKUP(J242,'LibSets constants'!$A$4:$B$1000,2,FALSE)</f>
        <v>DLC_BASE_GAME</v>
      </c>
      <c r="L242" s="3" t="str">
        <f>VLOOKUP(J242,'LibSets constants'!$A$4:$C$1000,3,FALSE)</f>
        <v>Included in base game</v>
      </c>
    </row>
    <row r="243" spans="1:12" x14ac:dyDescent="0.25">
      <c r="A243" s="12">
        <v>457</v>
      </c>
      <c r="B243" s="5">
        <f>VLOOKUP(A243,'ESO dumped ZoneData'!$A$3:$D$9995,2,FALSE)</f>
        <v>242</v>
      </c>
      <c r="C243" s="5">
        <f>VLOOKUP(A243,'ESO dumped ZoneData'!$A$3:$D$9995,3,FALSE)</f>
        <v>382</v>
      </c>
      <c r="D243" s="3" t="str">
        <f>VLOOKUP(A243,'ESO dumped ZoneData'!$A$3:$D$9995,4,FALSE)</f>
        <v>Moonmont Temple</v>
      </c>
      <c r="E243" s="3" t="str">
        <f t="array" ref="E243">IF(OR(EXACT(A243,'ESO Dungeon constants'!$D$3:$D$987)),"X","")</f>
        <v/>
      </c>
      <c r="F243" s="3" t="str">
        <f t="shared" si="12"/>
        <v/>
      </c>
      <c r="G243" s="3" t="str">
        <f t="shared" si="13"/>
        <v>Reaper's March</v>
      </c>
      <c r="H243" s="17">
        <f t="shared" si="14"/>
        <v>457</v>
      </c>
      <c r="I243" s="17">
        <f t="shared" si="15"/>
        <v>382</v>
      </c>
      <c r="J243">
        <v>0</v>
      </c>
      <c r="K243" s="3" t="str">
        <f>VLOOKUP(J243,'LibSets constants'!$A$4:$B$1000,2,FALSE)</f>
        <v>DLC_BASE_GAME</v>
      </c>
      <c r="L243" s="3" t="str">
        <f>VLOOKUP(J243,'LibSets constants'!$A$4:$C$1000,3,FALSE)</f>
        <v>Included in base game</v>
      </c>
    </row>
    <row r="244" spans="1:12" x14ac:dyDescent="0.25">
      <c r="A244" s="12">
        <v>458</v>
      </c>
      <c r="B244" s="5">
        <f>VLOOKUP(A244,'ESO dumped ZoneData'!$A$3:$D$9995,2,FALSE)</f>
        <v>243</v>
      </c>
      <c r="C244" s="5">
        <f>VLOOKUP(A244,'ESO dumped ZoneData'!$A$3:$D$9995,3,FALSE)</f>
        <v>382</v>
      </c>
      <c r="D244" s="3" t="str">
        <f>VLOOKUP(A244,'ESO dumped ZoneData'!$A$3:$D$9995,4,FALSE)</f>
        <v>Fort Sphinxmoth</v>
      </c>
      <c r="E244" s="3" t="str">
        <f t="array" ref="E244">IF(OR(EXACT(A244,'ESO Dungeon constants'!$D$3:$D$987)),"X","")</f>
        <v/>
      </c>
      <c r="F244" s="3" t="str">
        <f t="shared" si="12"/>
        <v/>
      </c>
      <c r="G244" s="3" t="str">
        <f t="shared" si="13"/>
        <v>Reaper's March</v>
      </c>
      <c r="H244" s="17">
        <f t="shared" si="14"/>
        <v>458</v>
      </c>
      <c r="I244" s="17">
        <f t="shared" si="15"/>
        <v>382</v>
      </c>
      <c r="J244">
        <v>0</v>
      </c>
      <c r="K244" s="3" t="str">
        <f>VLOOKUP(J244,'LibSets constants'!$A$4:$B$1000,2,FALSE)</f>
        <v>DLC_BASE_GAME</v>
      </c>
      <c r="L244" s="3" t="str">
        <f>VLOOKUP(J244,'LibSets constants'!$A$4:$C$1000,3,FALSE)</f>
        <v>Included in base game</v>
      </c>
    </row>
    <row r="245" spans="1:12" x14ac:dyDescent="0.25">
      <c r="A245" s="12">
        <v>459</v>
      </c>
      <c r="B245" s="5">
        <f>VLOOKUP(A245,'ESO dumped ZoneData'!$A$3:$D$9995,2,FALSE)</f>
        <v>244</v>
      </c>
      <c r="C245" s="5">
        <f>VLOOKUP(A245,'ESO dumped ZoneData'!$A$3:$D$9995,3,FALSE)</f>
        <v>382</v>
      </c>
      <c r="D245" s="3" t="str">
        <f>VLOOKUP(A245,'ESO dumped ZoneData'!$A$3:$D$9995,4,FALSE)</f>
        <v>Thizzrini Arena</v>
      </c>
      <c r="E245" s="3" t="str">
        <f t="array" ref="E245">IF(OR(EXACT(A245,'ESO Dungeon constants'!$D$3:$D$987)),"X","")</f>
        <v/>
      </c>
      <c r="F245" s="3" t="str">
        <f t="shared" si="12"/>
        <v/>
      </c>
      <c r="G245" s="3" t="str">
        <f t="shared" si="13"/>
        <v>Reaper's March</v>
      </c>
      <c r="H245" s="17">
        <f t="shared" si="14"/>
        <v>459</v>
      </c>
      <c r="I245" s="17">
        <f t="shared" si="15"/>
        <v>382</v>
      </c>
      <c r="J245">
        <v>0</v>
      </c>
      <c r="K245" s="3" t="str">
        <f>VLOOKUP(J245,'LibSets constants'!$A$4:$B$1000,2,FALSE)</f>
        <v>DLC_BASE_GAME</v>
      </c>
      <c r="L245" s="3" t="str">
        <f>VLOOKUP(J245,'LibSets constants'!$A$4:$C$1000,3,FALSE)</f>
        <v>Included in base game</v>
      </c>
    </row>
    <row r="246" spans="1:12" x14ac:dyDescent="0.25">
      <c r="A246" s="12">
        <v>460</v>
      </c>
      <c r="B246" s="5">
        <f>VLOOKUP(A246,'ESO dumped ZoneData'!$A$3:$D$9995,2,FALSE)</f>
        <v>245</v>
      </c>
      <c r="C246" s="5">
        <f>VLOOKUP(A246,'ESO dumped ZoneData'!$A$3:$D$9995,3,FALSE)</f>
        <v>382</v>
      </c>
      <c r="D246" s="3" t="str">
        <f>VLOOKUP(A246,'ESO dumped ZoneData'!$A$3:$D$9995,4,FALSE)</f>
        <v>The Demi-Plane of Jode</v>
      </c>
      <c r="E246" s="3" t="str">
        <f t="array" ref="E246">IF(OR(EXACT(A246,'ESO Dungeon constants'!$D$3:$D$987)),"X","")</f>
        <v/>
      </c>
      <c r="F246" s="3" t="str">
        <f t="shared" si="12"/>
        <v/>
      </c>
      <c r="G246" s="3" t="str">
        <f t="shared" si="13"/>
        <v>Reaper's March</v>
      </c>
      <c r="H246" s="17">
        <f t="shared" si="14"/>
        <v>460</v>
      </c>
      <c r="I246" s="17">
        <f t="shared" si="15"/>
        <v>382</v>
      </c>
      <c r="J246">
        <v>0</v>
      </c>
      <c r="K246" s="3" t="str">
        <f>VLOOKUP(J246,'LibSets constants'!$A$4:$B$1000,2,FALSE)</f>
        <v>DLC_BASE_GAME</v>
      </c>
      <c r="L246" s="3" t="str">
        <f>VLOOKUP(J246,'LibSets constants'!$A$4:$C$1000,3,FALSE)</f>
        <v>Included in base game</v>
      </c>
    </row>
    <row r="247" spans="1:12" x14ac:dyDescent="0.25">
      <c r="A247" s="12">
        <v>461</v>
      </c>
      <c r="B247" s="5">
        <f>VLOOKUP(A247,'ESO dumped ZoneData'!$A$3:$D$9995,2,FALSE)</f>
        <v>246</v>
      </c>
      <c r="C247" s="5">
        <f>VLOOKUP(A247,'ESO dumped ZoneData'!$A$3:$D$9995,3,FALSE)</f>
        <v>382</v>
      </c>
      <c r="D247" s="3" t="str">
        <f>VLOOKUP(A247,'ESO dumped ZoneData'!$A$3:$D$9995,4,FALSE)</f>
        <v>Den of Lorkhaj</v>
      </c>
      <c r="E247" s="3" t="str">
        <f t="array" ref="E247">IF(OR(EXACT(A247,'ESO Dungeon constants'!$D$3:$D$987)),"X","")</f>
        <v/>
      </c>
      <c r="F247" s="3" t="str">
        <f t="shared" si="12"/>
        <v/>
      </c>
      <c r="G247" s="3" t="str">
        <f t="shared" si="13"/>
        <v>Reaper's March</v>
      </c>
      <c r="H247" s="17">
        <f t="shared" si="14"/>
        <v>461</v>
      </c>
      <c r="I247" s="17">
        <f t="shared" si="15"/>
        <v>382</v>
      </c>
      <c r="J247">
        <v>0</v>
      </c>
      <c r="K247" s="3" t="str">
        <f>VLOOKUP(J247,'LibSets constants'!$A$4:$B$1000,2,FALSE)</f>
        <v>DLC_BASE_GAME</v>
      </c>
      <c r="L247" s="3" t="str">
        <f>VLOOKUP(J247,'LibSets constants'!$A$4:$C$1000,3,FALSE)</f>
        <v>Included in base game</v>
      </c>
    </row>
    <row r="248" spans="1:12" x14ac:dyDescent="0.25">
      <c r="A248" s="12">
        <v>462</v>
      </c>
      <c r="B248" s="5">
        <f>VLOOKUP(A248,'ESO dumped ZoneData'!$A$3:$D$9995,2,FALSE)</f>
        <v>247</v>
      </c>
      <c r="C248" s="5">
        <f>VLOOKUP(A248,'ESO dumped ZoneData'!$A$3:$D$9995,3,FALSE)</f>
        <v>382</v>
      </c>
      <c r="D248" s="3" t="str">
        <f>VLOOKUP(A248,'ESO dumped ZoneData'!$A$3:$D$9995,4,FALSE)</f>
        <v>Thibaut's Cairn</v>
      </c>
      <c r="E248" s="3" t="str">
        <f t="array" ref="E248">IF(OR(EXACT(A248,'ESO Dungeon constants'!$D$3:$D$987)),"X","")</f>
        <v/>
      </c>
      <c r="F248" s="3" t="str">
        <f t="shared" si="12"/>
        <v/>
      </c>
      <c r="G248" s="3" t="str">
        <f t="shared" si="13"/>
        <v>Reaper's March</v>
      </c>
      <c r="H248" s="17">
        <f t="shared" si="14"/>
        <v>462</v>
      </c>
      <c r="I248" s="17">
        <f t="shared" si="15"/>
        <v>382</v>
      </c>
      <c r="J248">
        <v>0</v>
      </c>
      <c r="K248" s="3" t="str">
        <f>VLOOKUP(J248,'LibSets constants'!$A$4:$B$1000,2,FALSE)</f>
        <v>DLC_BASE_GAME</v>
      </c>
      <c r="L248" s="3" t="str">
        <f>VLOOKUP(J248,'LibSets constants'!$A$4:$C$1000,3,FALSE)</f>
        <v>Included in base game</v>
      </c>
    </row>
    <row r="249" spans="1:12" x14ac:dyDescent="0.25">
      <c r="A249" s="12">
        <v>463</v>
      </c>
      <c r="B249" s="5">
        <f>VLOOKUP(A249,'ESO dumped ZoneData'!$A$3:$D$9995,2,FALSE)</f>
        <v>248</v>
      </c>
      <c r="C249" s="5">
        <f>VLOOKUP(A249,'ESO dumped ZoneData'!$A$3:$D$9995,3,FALSE)</f>
        <v>382</v>
      </c>
      <c r="D249" s="3" t="str">
        <f>VLOOKUP(A249,'ESO dumped ZoneData'!$A$3:$D$9995,4,FALSE)</f>
        <v>Kuna's Delve</v>
      </c>
      <c r="E249" s="3" t="str">
        <f t="array" ref="E249">IF(OR(EXACT(A249,'ESO Dungeon constants'!$D$3:$D$987)),"X","")</f>
        <v/>
      </c>
      <c r="F249" s="3" t="str">
        <f t="shared" si="12"/>
        <v/>
      </c>
      <c r="G249" s="3" t="str">
        <f t="shared" si="13"/>
        <v>Reaper's March</v>
      </c>
      <c r="H249" s="17">
        <f t="shared" si="14"/>
        <v>463</v>
      </c>
      <c r="I249" s="17">
        <f t="shared" si="15"/>
        <v>382</v>
      </c>
      <c r="J249">
        <v>0</v>
      </c>
      <c r="K249" s="3" t="str">
        <f>VLOOKUP(J249,'LibSets constants'!$A$4:$B$1000,2,FALSE)</f>
        <v>DLC_BASE_GAME</v>
      </c>
      <c r="L249" s="3" t="str">
        <f>VLOOKUP(J249,'LibSets constants'!$A$4:$C$1000,3,FALSE)</f>
        <v>Included in base game</v>
      </c>
    </row>
    <row r="250" spans="1:12" x14ac:dyDescent="0.25">
      <c r="A250" s="12">
        <v>464</v>
      </c>
      <c r="B250" s="5">
        <f>VLOOKUP(A250,'ESO dumped ZoneData'!$A$3:$D$9995,2,FALSE)</f>
        <v>249</v>
      </c>
      <c r="C250" s="5">
        <f>VLOOKUP(A250,'ESO dumped ZoneData'!$A$3:$D$9995,3,FALSE)</f>
        <v>382</v>
      </c>
      <c r="D250" s="3" t="str">
        <f>VLOOKUP(A250,'ESO dumped ZoneData'!$A$3:$D$9995,4,FALSE)</f>
        <v>Fardir's Folly</v>
      </c>
      <c r="E250" s="3" t="str">
        <f t="array" ref="E250">IF(OR(EXACT(A250,'ESO Dungeon constants'!$D$3:$D$987)),"X","")</f>
        <v/>
      </c>
      <c r="F250" s="3" t="str">
        <f t="shared" si="12"/>
        <v/>
      </c>
      <c r="G250" s="3" t="str">
        <f t="shared" si="13"/>
        <v>Reaper's March</v>
      </c>
      <c r="H250" s="17">
        <f t="shared" si="14"/>
        <v>464</v>
      </c>
      <c r="I250" s="17">
        <f t="shared" si="15"/>
        <v>382</v>
      </c>
      <c r="J250">
        <v>0</v>
      </c>
      <c r="K250" s="3" t="str">
        <f>VLOOKUP(J250,'LibSets constants'!$A$4:$B$1000,2,FALSE)</f>
        <v>DLC_BASE_GAME</v>
      </c>
      <c r="L250" s="3" t="str">
        <f>VLOOKUP(J250,'LibSets constants'!$A$4:$C$1000,3,FALSE)</f>
        <v>Included in base game</v>
      </c>
    </row>
    <row r="251" spans="1:12" x14ac:dyDescent="0.25">
      <c r="A251" s="12">
        <v>465</v>
      </c>
      <c r="B251" s="5">
        <f>VLOOKUP(A251,'ESO dumped ZoneData'!$A$3:$D$9995,2,FALSE)</f>
        <v>250</v>
      </c>
      <c r="C251" s="5">
        <f>VLOOKUP(A251,'ESO dumped ZoneData'!$A$3:$D$9995,3,FALSE)</f>
        <v>382</v>
      </c>
      <c r="D251" s="3" t="str">
        <f>VLOOKUP(A251,'ESO dumped ZoneData'!$A$3:$D$9995,4,FALSE)</f>
        <v>Claw's Strike</v>
      </c>
      <c r="E251" s="3" t="str">
        <f t="array" ref="E251">IF(OR(EXACT(A251,'ESO Dungeon constants'!$D$3:$D$987)),"X","")</f>
        <v/>
      </c>
      <c r="F251" s="3" t="str">
        <f t="shared" si="12"/>
        <v/>
      </c>
      <c r="G251" s="3" t="str">
        <f t="shared" si="13"/>
        <v>Reaper's March</v>
      </c>
      <c r="H251" s="17">
        <f t="shared" si="14"/>
        <v>465</v>
      </c>
      <c r="I251" s="17">
        <f t="shared" si="15"/>
        <v>382</v>
      </c>
      <c r="J251">
        <v>0</v>
      </c>
      <c r="K251" s="3" t="str">
        <f>VLOOKUP(J251,'LibSets constants'!$A$4:$B$1000,2,FALSE)</f>
        <v>DLC_BASE_GAME</v>
      </c>
      <c r="L251" s="3" t="str">
        <f>VLOOKUP(J251,'LibSets constants'!$A$4:$C$1000,3,FALSE)</f>
        <v>Included in base game</v>
      </c>
    </row>
    <row r="252" spans="1:12" x14ac:dyDescent="0.25">
      <c r="A252" s="12">
        <v>466</v>
      </c>
      <c r="B252" s="5">
        <f>VLOOKUP(A252,'ESO dumped ZoneData'!$A$3:$D$9995,2,FALSE)</f>
        <v>251</v>
      </c>
      <c r="C252" s="5">
        <f>VLOOKUP(A252,'ESO dumped ZoneData'!$A$3:$D$9995,3,FALSE)</f>
        <v>382</v>
      </c>
      <c r="D252" s="3" t="str">
        <f>VLOOKUP(A252,'ESO dumped ZoneData'!$A$3:$D$9995,4,FALSE)</f>
        <v>Weeping Wind Cave</v>
      </c>
      <c r="E252" s="3" t="str">
        <f t="array" ref="E252">IF(OR(EXACT(A252,'ESO Dungeon constants'!$D$3:$D$987)),"X","")</f>
        <v/>
      </c>
      <c r="F252" s="3" t="str">
        <f t="shared" si="12"/>
        <v/>
      </c>
      <c r="G252" s="3" t="str">
        <f t="shared" si="13"/>
        <v>Reaper's March</v>
      </c>
      <c r="H252" s="17">
        <f t="shared" si="14"/>
        <v>466</v>
      </c>
      <c r="I252" s="17">
        <f t="shared" si="15"/>
        <v>382</v>
      </c>
      <c r="J252">
        <v>0</v>
      </c>
      <c r="K252" s="3" t="str">
        <f>VLOOKUP(J252,'LibSets constants'!$A$4:$B$1000,2,FALSE)</f>
        <v>DLC_BASE_GAME</v>
      </c>
      <c r="L252" s="3" t="str">
        <f>VLOOKUP(J252,'LibSets constants'!$A$4:$C$1000,3,FALSE)</f>
        <v>Included in base game</v>
      </c>
    </row>
    <row r="253" spans="1:12" x14ac:dyDescent="0.25">
      <c r="A253" s="12">
        <v>467</v>
      </c>
      <c r="B253" s="5">
        <f>VLOOKUP(A253,'ESO dumped ZoneData'!$A$3:$D$9995,2,FALSE)</f>
        <v>252</v>
      </c>
      <c r="C253" s="5">
        <f>VLOOKUP(A253,'ESO dumped ZoneData'!$A$3:$D$9995,3,FALSE)</f>
        <v>382</v>
      </c>
      <c r="D253" s="3" t="str">
        <f>VLOOKUP(A253,'ESO dumped ZoneData'!$A$3:$D$9995,4,FALSE)</f>
        <v>Jode's Light</v>
      </c>
      <c r="E253" s="3" t="str">
        <f t="array" ref="E253">IF(OR(EXACT(A253,'ESO Dungeon constants'!$D$3:$D$987)),"X","")</f>
        <v/>
      </c>
      <c r="F253" s="3" t="str">
        <f t="shared" si="12"/>
        <v/>
      </c>
      <c r="G253" s="3" t="str">
        <f t="shared" si="13"/>
        <v>Reaper's March</v>
      </c>
      <c r="H253" s="17">
        <f t="shared" si="14"/>
        <v>467</v>
      </c>
      <c r="I253" s="17">
        <f t="shared" si="15"/>
        <v>382</v>
      </c>
      <c r="J253">
        <v>0</v>
      </c>
      <c r="K253" s="3" t="str">
        <f>VLOOKUP(J253,'LibSets constants'!$A$4:$B$1000,2,FALSE)</f>
        <v>DLC_BASE_GAME</v>
      </c>
      <c r="L253" s="3" t="str">
        <f>VLOOKUP(J253,'LibSets constants'!$A$4:$C$1000,3,FALSE)</f>
        <v>Included in base game</v>
      </c>
    </row>
    <row r="254" spans="1:12" x14ac:dyDescent="0.25">
      <c r="A254" s="12">
        <v>468</v>
      </c>
      <c r="B254" s="5">
        <f>VLOOKUP(A254,'ESO dumped ZoneData'!$A$3:$D$9995,2,FALSE)</f>
        <v>253</v>
      </c>
      <c r="C254" s="5">
        <f>VLOOKUP(A254,'ESO dumped ZoneData'!$A$3:$D$9995,3,FALSE)</f>
        <v>58</v>
      </c>
      <c r="D254" s="3" t="str">
        <f>VLOOKUP(A254,'ESO dumped ZoneData'!$A$3:$D$9995,4,FALSE)</f>
        <v>Dead Man's Drop</v>
      </c>
      <c r="E254" s="3" t="str">
        <f t="array" ref="E254">IF(OR(EXACT(A254,'ESO Dungeon constants'!$D$3:$D$987)),"X","")</f>
        <v/>
      </c>
      <c r="F254" s="3" t="str">
        <f t="shared" si="12"/>
        <v/>
      </c>
      <c r="G254" s="3" t="str">
        <f t="shared" si="13"/>
        <v>Malabal Tor</v>
      </c>
      <c r="H254" s="17">
        <f t="shared" si="14"/>
        <v>468</v>
      </c>
      <c r="I254" s="17">
        <f t="shared" si="15"/>
        <v>58</v>
      </c>
      <c r="J254">
        <v>0</v>
      </c>
      <c r="K254" s="3" t="str">
        <f>VLOOKUP(J254,'LibSets constants'!$A$4:$B$1000,2,FALSE)</f>
        <v>DLC_BASE_GAME</v>
      </c>
      <c r="L254" s="3" t="str">
        <f>VLOOKUP(J254,'LibSets constants'!$A$4:$C$1000,3,FALSE)</f>
        <v>Included in base game</v>
      </c>
    </row>
    <row r="255" spans="1:12" x14ac:dyDescent="0.25">
      <c r="A255" s="12">
        <v>469</v>
      </c>
      <c r="B255" s="5">
        <f>VLOOKUP(A255,'ESO dumped ZoneData'!$A$3:$D$9995,2,FALSE)</f>
        <v>254</v>
      </c>
      <c r="C255" s="5">
        <f>VLOOKUP(A255,'ESO dumped ZoneData'!$A$3:$D$9995,3,FALSE)</f>
        <v>58</v>
      </c>
      <c r="D255" s="3" t="str">
        <f>VLOOKUP(A255,'ESO dumped ZoneData'!$A$3:$D$9995,4,FALSE)</f>
        <v>Tomb of Apostates</v>
      </c>
      <c r="E255" s="3" t="str">
        <f t="array" ref="E255">IF(OR(EXACT(A255,'ESO Dungeon constants'!$D$3:$D$987)),"X","")</f>
        <v/>
      </c>
      <c r="F255" s="3" t="str">
        <f t="shared" si="12"/>
        <v/>
      </c>
      <c r="G255" s="3" t="str">
        <f t="shared" si="13"/>
        <v>Malabal Tor</v>
      </c>
      <c r="H255" s="17">
        <f t="shared" si="14"/>
        <v>469</v>
      </c>
      <c r="I255" s="17">
        <f t="shared" si="15"/>
        <v>58</v>
      </c>
      <c r="J255">
        <v>0</v>
      </c>
      <c r="K255" s="3" t="str">
        <f>VLOOKUP(J255,'LibSets constants'!$A$4:$B$1000,2,FALSE)</f>
        <v>DLC_BASE_GAME</v>
      </c>
      <c r="L255" s="3" t="str">
        <f>VLOOKUP(J255,'LibSets constants'!$A$4:$C$1000,3,FALSE)</f>
        <v>Included in base game</v>
      </c>
    </row>
    <row r="256" spans="1:12" x14ac:dyDescent="0.25">
      <c r="A256" s="12">
        <v>470</v>
      </c>
      <c r="B256" s="5">
        <f>VLOOKUP(A256,'ESO dumped ZoneData'!$A$3:$D$9995,2,FALSE)</f>
        <v>255</v>
      </c>
      <c r="C256" s="5">
        <f>VLOOKUP(A256,'ESO dumped ZoneData'!$A$3:$D$9995,3,FALSE)</f>
        <v>58</v>
      </c>
      <c r="D256" s="3" t="str">
        <f>VLOOKUP(A256,'ESO dumped ZoneData'!$A$3:$D$9995,4,FALSE)</f>
        <v>Hoarvor Pit</v>
      </c>
      <c r="E256" s="3" t="str">
        <f t="array" ref="E256">IF(OR(EXACT(A256,'ESO Dungeon constants'!$D$3:$D$987)),"X","")</f>
        <v/>
      </c>
      <c r="F256" s="3" t="str">
        <f t="shared" si="12"/>
        <v/>
      </c>
      <c r="G256" s="3" t="str">
        <f t="shared" si="13"/>
        <v>Malabal Tor</v>
      </c>
      <c r="H256" s="17">
        <f t="shared" si="14"/>
        <v>470</v>
      </c>
      <c r="I256" s="17">
        <f t="shared" si="15"/>
        <v>58</v>
      </c>
      <c r="J256">
        <v>0</v>
      </c>
      <c r="K256" s="3" t="str">
        <f>VLOOKUP(J256,'LibSets constants'!$A$4:$B$1000,2,FALSE)</f>
        <v>DLC_BASE_GAME</v>
      </c>
      <c r="L256" s="3" t="str">
        <f>VLOOKUP(J256,'LibSets constants'!$A$4:$C$1000,3,FALSE)</f>
        <v>Included in base game</v>
      </c>
    </row>
    <row r="257" spans="1:12" x14ac:dyDescent="0.25">
      <c r="A257" s="12">
        <v>471</v>
      </c>
      <c r="B257" s="5">
        <f>VLOOKUP(A257,'ESO dumped ZoneData'!$A$3:$D$9995,2,FALSE)</f>
        <v>256</v>
      </c>
      <c r="C257" s="5">
        <f>VLOOKUP(A257,'ESO dumped ZoneData'!$A$3:$D$9995,3,FALSE)</f>
        <v>58</v>
      </c>
      <c r="D257" s="3" t="str">
        <f>VLOOKUP(A257,'ESO dumped ZoneData'!$A$3:$D$9995,4,FALSE)</f>
        <v>Shael Ruins</v>
      </c>
      <c r="E257" s="3" t="str">
        <f t="array" ref="E257">IF(OR(EXACT(A257,'ESO Dungeon constants'!$D$3:$D$987)),"X","")</f>
        <v/>
      </c>
      <c r="F257" s="3" t="str">
        <f t="shared" si="12"/>
        <v/>
      </c>
      <c r="G257" s="3" t="str">
        <f t="shared" si="13"/>
        <v>Malabal Tor</v>
      </c>
      <c r="H257" s="17">
        <f t="shared" si="14"/>
        <v>471</v>
      </c>
      <c r="I257" s="17">
        <f t="shared" si="15"/>
        <v>58</v>
      </c>
      <c r="J257">
        <v>0</v>
      </c>
      <c r="K257" s="3" t="str">
        <f>VLOOKUP(J257,'LibSets constants'!$A$4:$B$1000,2,FALSE)</f>
        <v>DLC_BASE_GAME</v>
      </c>
      <c r="L257" s="3" t="str">
        <f>VLOOKUP(J257,'LibSets constants'!$A$4:$C$1000,3,FALSE)</f>
        <v>Included in base game</v>
      </c>
    </row>
    <row r="258" spans="1:12" x14ac:dyDescent="0.25">
      <c r="A258" s="12">
        <v>472</v>
      </c>
      <c r="B258" s="5">
        <f>VLOOKUP(A258,'ESO dumped ZoneData'!$A$3:$D$9995,2,FALSE)</f>
        <v>257</v>
      </c>
      <c r="C258" s="5">
        <f>VLOOKUP(A258,'ESO dumped ZoneData'!$A$3:$D$9995,3,FALSE)</f>
        <v>58</v>
      </c>
      <c r="D258" s="3" t="str">
        <f>VLOOKUP(A258,'ESO dumped ZoneData'!$A$3:$D$9995,4,FALSE)</f>
        <v>Roots of Silvenar</v>
      </c>
      <c r="E258" s="3" t="str">
        <f t="array" ref="E258">IF(OR(EXACT(A258,'ESO Dungeon constants'!$D$3:$D$987)),"X","")</f>
        <v/>
      </c>
      <c r="F258" s="3" t="str">
        <f t="shared" ref="F258:F321" si="16">IF(EXACT(A258,C258),"X","")</f>
        <v/>
      </c>
      <c r="G258" s="3" t="str">
        <f t="shared" ref="G258:G321" si="17">IF(A258&lt;&gt;C258,VLOOKUP(C258,$A$2:$D$9949,4,FALSE),"")</f>
        <v>Malabal Tor</v>
      </c>
      <c r="H258" s="17">
        <f t="shared" ref="H258:H321" si="18">A258</f>
        <v>472</v>
      </c>
      <c r="I258" s="17">
        <f t="shared" ref="I258:I321" si="19">C258</f>
        <v>58</v>
      </c>
      <c r="J258">
        <v>0</v>
      </c>
      <c r="K258" s="3" t="str">
        <f>VLOOKUP(J258,'LibSets constants'!$A$4:$B$1000,2,FALSE)</f>
        <v>DLC_BASE_GAME</v>
      </c>
      <c r="L258" s="3" t="str">
        <f>VLOOKUP(J258,'LibSets constants'!$A$4:$C$1000,3,FALSE)</f>
        <v>Included in base game</v>
      </c>
    </row>
    <row r="259" spans="1:12" x14ac:dyDescent="0.25">
      <c r="A259" s="12">
        <v>473</v>
      </c>
      <c r="B259" s="5">
        <f>VLOOKUP(A259,'ESO dumped ZoneData'!$A$3:$D$9995,2,FALSE)</f>
        <v>258</v>
      </c>
      <c r="C259" s="5">
        <f>VLOOKUP(A259,'ESO dumped ZoneData'!$A$3:$D$9995,3,FALSE)</f>
        <v>58</v>
      </c>
      <c r="D259" s="3" t="str">
        <f>VLOOKUP(A259,'ESO dumped ZoneData'!$A$3:$D$9995,4,FALSE)</f>
        <v>Black Vine Ruins</v>
      </c>
      <c r="E259" s="3" t="str">
        <f t="array" ref="E259">IF(OR(EXACT(A259,'ESO Dungeon constants'!$D$3:$D$987)),"X","")</f>
        <v/>
      </c>
      <c r="F259" s="3" t="str">
        <f t="shared" si="16"/>
        <v/>
      </c>
      <c r="G259" s="3" t="str">
        <f t="shared" si="17"/>
        <v>Malabal Tor</v>
      </c>
      <c r="H259" s="17">
        <f t="shared" si="18"/>
        <v>473</v>
      </c>
      <c r="I259" s="17">
        <f t="shared" si="19"/>
        <v>58</v>
      </c>
      <c r="J259">
        <v>0</v>
      </c>
      <c r="K259" s="3" t="str">
        <f>VLOOKUP(J259,'LibSets constants'!$A$4:$B$1000,2,FALSE)</f>
        <v>DLC_BASE_GAME</v>
      </c>
      <c r="L259" s="3" t="str">
        <f>VLOOKUP(J259,'LibSets constants'!$A$4:$C$1000,3,FALSE)</f>
        <v>Included in base game</v>
      </c>
    </row>
    <row r="260" spans="1:12" x14ac:dyDescent="0.25">
      <c r="A260" s="12">
        <v>475</v>
      </c>
      <c r="B260" s="5">
        <f>VLOOKUP(A260,'ESO dumped ZoneData'!$A$3:$D$9995,2,FALSE)</f>
        <v>259</v>
      </c>
      <c r="C260" s="5">
        <f>VLOOKUP(A260,'ESO dumped ZoneData'!$A$3:$D$9995,3,FALSE)</f>
        <v>383</v>
      </c>
      <c r="D260" s="3" t="str">
        <f>VLOOKUP(A260,'ESO dumped ZoneData'!$A$3:$D$9995,4,FALSE)</f>
        <v>The Scuttle Pit</v>
      </c>
      <c r="E260" s="3" t="str">
        <f t="array" ref="E260">IF(OR(EXACT(A260,'ESO Dungeon constants'!$D$3:$D$987)),"X","")</f>
        <v/>
      </c>
      <c r="F260" s="3" t="str">
        <f t="shared" si="16"/>
        <v/>
      </c>
      <c r="G260" s="3" t="str">
        <f t="shared" si="17"/>
        <v>Grahtwood</v>
      </c>
      <c r="H260" s="17">
        <f t="shared" si="18"/>
        <v>475</v>
      </c>
      <c r="I260" s="17">
        <f t="shared" si="19"/>
        <v>383</v>
      </c>
      <c r="J260">
        <v>0</v>
      </c>
      <c r="K260" s="3" t="str">
        <f>VLOOKUP(J260,'LibSets constants'!$A$4:$B$1000,2,FALSE)</f>
        <v>DLC_BASE_GAME</v>
      </c>
      <c r="L260" s="3" t="str">
        <f>VLOOKUP(J260,'LibSets constants'!$A$4:$C$1000,3,FALSE)</f>
        <v>Included in base game</v>
      </c>
    </row>
    <row r="261" spans="1:12" x14ac:dyDescent="0.25">
      <c r="A261" s="12">
        <v>477</v>
      </c>
      <c r="B261" s="5">
        <f>VLOOKUP(A261,'ESO dumped ZoneData'!$A$3:$D$9995,2,FALSE)</f>
        <v>260</v>
      </c>
      <c r="C261" s="5">
        <f>VLOOKUP(A261,'ESO dumped ZoneData'!$A$3:$D$9995,3,FALSE)</f>
        <v>383</v>
      </c>
      <c r="D261" s="3" t="str">
        <f>VLOOKUP(A261,'ESO dumped ZoneData'!$A$3:$D$9995,4,FALSE)</f>
        <v>Vinedeath Cave</v>
      </c>
      <c r="E261" s="3" t="str">
        <f t="array" ref="E261">IF(OR(EXACT(A261,'ESO Dungeon constants'!$D$3:$D$987)),"X","")</f>
        <v/>
      </c>
      <c r="F261" s="3" t="str">
        <f t="shared" si="16"/>
        <v/>
      </c>
      <c r="G261" s="3" t="str">
        <f t="shared" si="17"/>
        <v>Grahtwood</v>
      </c>
      <c r="H261" s="17">
        <f t="shared" si="18"/>
        <v>477</v>
      </c>
      <c r="I261" s="17">
        <f t="shared" si="19"/>
        <v>383</v>
      </c>
      <c r="J261">
        <v>0</v>
      </c>
      <c r="K261" s="3" t="str">
        <f>VLOOKUP(J261,'LibSets constants'!$A$4:$B$1000,2,FALSE)</f>
        <v>DLC_BASE_GAME</v>
      </c>
      <c r="L261" s="3" t="str">
        <f>VLOOKUP(J261,'LibSets constants'!$A$4:$C$1000,3,FALSE)</f>
        <v>Included in base game</v>
      </c>
    </row>
    <row r="262" spans="1:12" x14ac:dyDescent="0.25">
      <c r="A262" s="12">
        <v>478</v>
      </c>
      <c r="B262" s="5">
        <f>VLOOKUP(A262,'ESO dumped ZoneData'!$A$3:$D$9995,2,FALSE)</f>
        <v>261</v>
      </c>
      <c r="C262" s="5">
        <f>VLOOKUP(A262,'ESO dumped ZoneData'!$A$3:$D$9995,3,FALSE)</f>
        <v>383</v>
      </c>
      <c r="D262" s="3" t="str">
        <f>VLOOKUP(A262,'ESO dumped ZoneData'!$A$3:$D$9995,4,FALSE)</f>
        <v>Wormroot Depths</v>
      </c>
      <c r="E262" s="3" t="str">
        <f t="array" ref="E262">IF(OR(EXACT(A262,'ESO Dungeon constants'!$D$3:$D$987)),"X","")</f>
        <v/>
      </c>
      <c r="F262" s="3" t="str">
        <f t="shared" si="16"/>
        <v/>
      </c>
      <c r="G262" s="3" t="str">
        <f t="shared" si="17"/>
        <v>Grahtwood</v>
      </c>
      <c r="H262" s="17">
        <f t="shared" si="18"/>
        <v>478</v>
      </c>
      <c r="I262" s="17">
        <f t="shared" si="19"/>
        <v>383</v>
      </c>
      <c r="J262">
        <v>0</v>
      </c>
      <c r="K262" s="3" t="str">
        <f>VLOOKUP(J262,'LibSets constants'!$A$4:$B$1000,2,FALSE)</f>
        <v>DLC_BASE_GAME</v>
      </c>
      <c r="L262" s="3" t="str">
        <f>VLOOKUP(J262,'LibSets constants'!$A$4:$C$1000,3,FALSE)</f>
        <v>Included in base game</v>
      </c>
    </row>
    <row r="263" spans="1:12" x14ac:dyDescent="0.25">
      <c r="A263" s="12">
        <v>480</v>
      </c>
      <c r="B263" s="5">
        <f>VLOOKUP(A263,'ESO dumped ZoneData'!$A$3:$D$9995,2,FALSE)</f>
        <v>262</v>
      </c>
      <c r="C263" s="5">
        <f>VLOOKUP(A263,'ESO dumped ZoneData'!$A$3:$D$9995,3,FALSE)</f>
        <v>103</v>
      </c>
      <c r="D263" s="3" t="str">
        <f>VLOOKUP(A263,'ESO dumped ZoneData'!$A$3:$D$9995,4,FALSE)</f>
        <v>Snapleg Cave</v>
      </c>
      <c r="E263" s="3" t="str">
        <f t="array" ref="E263">IF(OR(EXACT(A263,'ESO Dungeon constants'!$D$3:$D$987)),"X","")</f>
        <v/>
      </c>
      <c r="F263" s="3" t="str">
        <f t="shared" si="16"/>
        <v/>
      </c>
      <c r="G263" s="3" t="str">
        <f t="shared" si="17"/>
        <v>The Rift</v>
      </c>
      <c r="H263" s="17">
        <f t="shared" si="18"/>
        <v>480</v>
      </c>
      <c r="I263" s="17">
        <f t="shared" si="19"/>
        <v>103</v>
      </c>
      <c r="J263">
        <v>0</v>
      </c>
      <c r="K263" s="3" t="str">
        <f>VLOOKUP(J263,'LibSets constants'!$A$4:$B$1000,2,FALSE)</f>
        <v>DLC_BASE_GAME</v>
      </c>
      <c r="L263" s="3" t="str">
        <f>VLOOKUP(J263,'LibSets constants'!$A$4:$C$1000,3,FALSE)</f>
        <v>Included in base game</v>
      </c>
    </row>
    <row r="264" spans="1:12" x14ac:dyDescent="0.25">
      <c r="A264" s="12">
        <v>481</v>
      </c>
      <c r="B264" s="5">
        <f>VLOOKUP(A264,'ESO dumped ZoneData'!$A$3:$D$9995,2,FALSE)</f>
        <v>263</v>
      </c>
      <c r="C264" s="5">
        <f>VLOOKUP(A264,'ESO dumped ZoneData'!$A$3:$D$9995,3,FALSE)</f>
        <v>103</v>
      </c>
      <c r="D264" s="3" t="str">
        <f>VLOOKUP(A264,'ESO dumped ZoneData'!$A$3:$D$9995,4,FALSE)</f>
        <v>Fort Greenwall</v>
      </c>
      <c r="E264" s="3" t="str">
        <f t="array" ref="E264">IF(OR(EXACT(A264,'ESO Dungeon constants'!$D$3:$D$987)),"X","")</f>
        <v/>
      </c>
      <c r="F264" s="3" t="str">
        <f t="shared" si="16"/>
        <v/>
      </c>
      <c r="G264" s="3" t="str">
        <f t="shared" si="17"/>
        <v>The Rift</v>
      </c>
      <c r="H264" s="17">
        <f t="shared" si="18"/>
        <v>481</v>
      </c>
      <c r="I264" s="17">
        <f t="shared" si="19"/>
        <v>103</v>
      </c>
      <c r="J264">
        <v>0</v>
      </c>
      <c r="K264" s="3" t="str">
        <f>VLOOKUP(J264,'LibSets constants'!$A$4:$B$1000,2,FALSE)</f>
        <v>DLC_BASE_GAME</v>
      </c>
      <c r="L264" s="3" t="str">
        <f>VLOOKUP(J264,'LibSets constants'!$A$4:$C$1000,3,FALSE)</f>
        <v>Included in base game</v>
      </c>
    </row>
    <row r="265" spans="1:12" x14ac:dyDescent="0.25">
      <c r="A265" s="12">
        <v>482</v>
      </c>
      <c r="B265" s="5">
        <f>VLOOKUP(A265,'ESO dumped ZoneData'!$A$3:$D$9995,2,FALSE)</f>
        <v>264</v>
      </c>
      <c r="C265" s="5">
        <f>VLOOKUP(A265,'ESO dumped ZoneData'!$A$3:$D$9995,3,FALSE)</f>
        <v>103</v>
      </c>
      <c r="D265" s="3" t="str">
        <f>VLOOKUP(A265,'ESO dumped ZoneData'!$A$3:$D$9995,4,FALSE)</f>
        <v>Shroud Hearth Barrow</v>
      </c>
      <c r="E265" s="3" t="str">
        <f t="array" ref="E265">IF(OR(EXACT(A265,'ESO Dungeon constants'!$D$3:$D$987)),"X","")</f>
        <v/>
      </c>
      <c r="F265" s="3" t="str">
        <f t="shared" si="16"/>
        <v/>
      </c>
      <c r="G265" s="3" t="str">
        <f t="shared" si="17"/>
        <v>The Rift</v>
      </c>
      <c r="H265" s="17">
        <f t="shared" si="18"/>
        <v>482</v>
      </c>
      <c r="I265" s="17">
        <f t="shared" si="19"/>
        <v>103</v>
      </c>
      <c r="J265">
        <v>0</v>
      </c>
      <c r="K265" s="3" t="str">
        <f>VLOOKUP(J265,'LibSets constants'!$A$4:$B$1000,2,FALSE)</f>
        <v>DLC_BASE_GAME</v>
      </c>
      <c r="L265" s="3" t="str">
        <f>VLOOKUP(J265,'LibSets constants'!$A$4:$C$1000,3,FALSE)</f>
        <v>Included in base game</v>
      </c>
    </row>
    <row r="266" spans="1:12" x14ac:dyDescent="0.25">
      <c r="A266" s="12">
        <v>484</v>
      </c>
      <c r="B266" s="5">
        <f>VLOOKUP(A266,'ESO dumped ZoneData'!$A$3:$D$9995,2,FALSE)</f>
        <v>265</v>
      </c>
      <c r="C266" s="5">
        <f>VLOOKUP(A266,'ESO dumped ZoneData'!$A$3:$D$9995,3,FALSE)</f>
        <v>103</v>
      </c>
      <c r="D266" s="3" t="str">
        <f>VLOOKUP(A266,'ESO dumped ZoneData'!$A$3:$D$9995,4,FALSE)</f>
        <v>Faldar's Tooth</v>
      </c>
      <c r="E266" s="3" t="str">
        <f t="array" ref="E266">IF(OR(EXACT(A266,'ESO Dungeon constants'!$D$3:$D$987)),"X","")</f>
        <v/>
      </c>
      <c r="F266" s="3" t="str">
        <f t="shared" si="16"/>
        <v/>
      </c>
      <c r="G266" s="3" t="str">
        <f t="shared" si="17"/>
        <v>The Rift</v>
      </c>
      <c r="H266" s="17">
        <f t="shared" si="18"/>
        <v>484</v>
      </c>
      <c r="I266" s="17">
        <f t="shared" si="19"/>
        <v>103</v>
      </c>
      <c r="J266">
        <v>0</v>
      </c>
      <c r="K266" s="3" t="str">
        <f>VLOOKUP(J266,'LibSets constants'!$A$4:$B$1000,2,FALSE)</f>
        <v>DLC_BASE_GAME</v>
      </c>
      <c r="L266" s="3" t="str">
        <f>VLOOKUP(J266,'LibSets constants'!$A$4:$C$1000,3,FALSE)</f>
        <v>Included in base game</v>
      </c>
    </row>
    <row r="267" spans="1:12" x14ac:dyDescent="0.25">
      <c r="A267" s="12">
        <v>485</v>
      </c>
      <c r="B267" s="5">
        <f>VLOOKUP(A267,'ESO dumped ZoneData'!$A$3:$D$9995,2,FALSE)</f>
        <v>266</v>
      </c>
      <c r="C267" s="5">
        <f>VLOOKUP(A267,'ESO dumped ZoneData'!$A$3:$D$9995,3,FALSE)</f>
        <v>103</v>
      </c>
      <c r="D267" s="3" t="str">
        <f>VLOOKUP(A267,'ESO dumped ZoneData'!$A$3:$D$9995,4,FALSE)</f>
        <v>Broken Helm Hollow</v>
      </c>
      <c r="E267" s="3" t="str">
        <f t="array" ref="E267">IF(OR(EXACT(A267,'ESO Dungeon constants'!$D$3:$D$987)),"X","")</f>
        <v/>
      </c>
      <c r="F267" s="3" t="str">
        <f t="shared" si="16"/>
        <v/>
      </c>
      <c r="G267" s="3" t="str">
        <f t="shared" si="17"/>
        <v>The Rift</v>
      </c>
      <c r="H267" s="17">
        <f t="shared" si="18"/>
        <v>485</v>
      </c>
      <c r="I267" s="17">
        <f t="shared" si="19"/>
        <v>103</v>
      </c>
      <c r="J267">
        <v>0</v>
      </c>
      <c r="K267" s="3" t="str">
        <f>VLOOKUP(J267,'LibSets constants'!$A$4:$B$1000,2,FALSE)</f>
        <v>DLC_BASE_GAME</v>
      </c>
      <c r="L267" s="3" t="str">
        <f>VLOOKUP(J267,'LibSets constants'!$A$4:$C$1000,3,FALSE)</f>
        <v>Included in base game</v>
      </c>
    </row>
    <row r="268" spans="1:12" x14ac:dyDescent="0.25">
      <c r="A268" s="12">
        <v>486</v>
      </c>
      <c r="B268" s="5">
        <f>VLOOKUP(A268,'ESO dumped ZoneData'!$A$3:$D$9995,2,FALSE)</f>
        <v>267</v>
      </c>
      <c r="C268" s="5">
        <f>VLOOKUP(A268,'ESO dumped ZoneData'!$A$3:$D$9995,3,FALSE)</f>
        <v>381</v>
      </c>
      <c r="D268" s="3" t="str">
        <f>VLOOKUP(A268,'ESO dumped ZoneData'!$A$3:$D$9995,4,FALSE)</f>
        <v>Toothmaul Gully</v>
      </c>
      <c r="E268" s="3" t="str">
        <f t="array" ref="E268">IF(OR(EXACT(A268,'ESO Dungeon constants'!$D$3:$D$987)),"X","")</f>
        <v/>
      </c>
      <c r="F268" s="3" t="str">
        <f t="shared" si="16"/>
        <v/>
      </c>
      <c r="G268" s="3" t="str">
        <f t="shared" si="17"/>
        <v>Auridon</v>
      </c>
      <c r="H268" s="17">
        <f t="shared" si="18"/>
        <v>486</v>
      </c>
      <c r="I268" s="17">
        <f t="shared" si="19"/>
        <v>381</v>
      </c>
      <c r="J268">
        <v>0</v>
      </c>
      <c r="K268" s="3" t="str">
        <f>VLOOKUP(J268,'LibSets constants'!$A$4:$B$1000,2,FALSE)</f>
        <v>DLC_BASE_GAME</v>
      </c>
      <c r="L268" s="3" t="str">
        <f>VLOOKUP(J268,'LibSets constants'!$A$4:$C$1000,3,FALSE)</f>
        <v>Included in base game</v>
      </c>
    </row>
    <row r="269" spans="1:12" x14ac:dyDescent="0.25">
      <c r="A269" s="12">
        <v>487</v>
      </c>
      <c r="B269" s="5">
        <f>VLOOKUP(A269,'ESO dumped ZoneData'!$A$3:$D$9995,2,FALSE)</f>
        <v>268</v>
      </c>
      <c r="C269" s="5">
        <f>VLOOKUP(A269,'ESO dumped ZoneData'!$A$3:$D$9995,3,FALSE)</f>
        <v>382</v>
      </c>
      <c r="D269" s="3" t="str">
        <f>VLOOKUP(A269,'ESO dumped ZoneData'!$A$3:$D$9995,4,FALSE)</f>
        <v>The Vile Manse</v>
      </c>
      <c r="E269" s="3" t="str">
        <f t="array" ref="E269">IF(OR(EXACT(A269,'ESO Dungeon constants'!$D$3:$D$987)),"X","")</f>
        <v/>
      </c>
      <c r="F269" s="3" t="str">
        <f t="shared" si="16"/>
        <v/>
      </c>
      <c r="G269" s="3" t="str">
        <f t="shared" si="17"/>
        <v>Reaper's March</v>
      </c>
      <c r="H269" s="17">
        <f t="shared" si="18"/>
        <v>487</v>
      </c>
      <c r="I269" s="17">
        <f t="shared" si="19"/>
        <v>382</v>
      </c>
      <c r="J269">
        <v>0</v>
      </c>
      <c r="K269" s="3" t="str">
        <f>VLOOKUP(J269,'LibSets constants'!$A$4:$B$1000,2,FALSE)</f>
        <v>DLC_BASE_GAME</v>
      </c>
      <c r="L269" s="3" t="str">
        <f>VLOOKUP(J269,'LibSets constants'!$A$4:$C$1000,3,FALSE)</f>
        <v>Included in base game</v>
      </c>
    </row>
    <row r="270" spans="1:12" x14ac:dyDescent="0.25">
      <c r="A270" s="12">
        <v>492</v>
      </c>
      <c r="B270" s="5">
        <f>VLOOKUP(A270,'ESO dumped ZoneData'!$A$3:$D$9995,2,FALSE)</f>
        <v>269</v>
      </c>
      <c r="C270" s="5">
        <f>VLOOKUP(A270,'ESO dumped ZoneData'!$A$3:$D$9995,3,FALSE)</f>
        <v>41</v>
      </c>
      <c r="D270" s="3" t="str">
        <f>VLOOKUP(A270,'ESO dumped ZoneData'!$A$3:$D$9995,4,FALSE)</f>
        <v>Tormented Spire Summit</v>
      </c>
      <c r="E270" s="3" t="str">
        <f t="array" ref="E270">IF(OR(EXACT(A270,'ESO Dungeon constants'!$D$3:$D$987)),"X","")</f>
        <v/>
      </c>
      <c r="F270" s="3" t="str">
        <f t="shared" si="16"/>
        <v/>
      </c>
      <c r="G270" s="3" t="str">
        <f t="shared" si="17"/>
        <v>Stonefalls</v>
      </c>
      <c r="H270" s="17">
        <f t="shared" si="18"/>
        <v>492</v>
      </c>
      <c r="I270" s="17">
        <f t="shared" si="19"/>
        <v>41</v>
      </c>
      <c r="J270">
        <v>0</v>
      </c>
      <c r="K270" s="3" t="str">
        <f>VLOOKUP(J270,'LibSets constants'!$A$4:$B$1000,2,FALSE)</f>
        <v>DLC_BASE_GAME</v>
      </c>
      <c r="L270" s="3" t="str">
        <f>VLOOKUP(J270,'LibSets constants'!$A$4:$C$1000,3,FALSE)</f>
        <v>Included in base game</v>
      </c>
    </row>
    <row r="271" spans="1:12" x14ac:dyDescent="0.25">
      <c r="A271" s="12">
        <v>493</v>
      </c>
      <c r="B271" s="5">
        <f>VLOOKUP(A271,'ESO dumped ZoneData'!$A$3:$D$9995,2,FALSE)</f>
        <v>270</v>
      </c>
      <c r="C271" s="5">
        <f>VLOOKUP(A271,'ESO dumped ZoneData'!$A$3:$D$9995,3,FALSE)</f>
        <v>181</v>
      </c>
      <c r="D271" s="3" t="str">
        <f>VLOOKUP(A271,'ESO dumped ZoneData'!$A$3:$D$9995,4,FALSE)</f>
        <v>Breakneck Cave</v>
      </c>
      <c r="E271" s="3" t="str">
        <f t="array" ref="E271">IF(OR(EXACT(A271,'ESO Dungeon constants'!$D$3:$D$987)),"X","")</f>
        <v/>
      </c>
      <c r="F271" s="3" t="str">
        <f t="shared" si="16"/>
        <v/>
      </c>
      <c r="G271" s="3" t="str">
        <f t="shared" si="17"/>
        <v>Cyrodiil</v>
      </c>
      <c r="H271" s="17">
        <f t="shared" si="18"/>
        <v>493</v>
      </c>
      <c r="I271" s="17">
        <f t="shared" si="19"/>
        <v>181</v>
      </c>
      <c r="J271">
        <v>0</v>
      </c>
      <c r="K271" s="3" t="str">
        <f>VLOOKUP(J271,'LibSets constants'!$A$4:$B$1000,2,FALSE)</f>
        <v>DLC_BASE_GAME</v>
      </c>
      <c r="L271" s="3" t="str">
        <f>VLOOKUP(J271,'LibSets constants'!$A$4:$C$1000,3,FALSE)</f>
        <v>Included in base game</v>
      </c>
    </row>
    <row r="272" spans="1:12" x14ac:dyDescent="0.25">
      <c r="A272" s="12">
        <v>494</v>
      </c>
      <c r="B272" s="5">
        <f>VLOOKUP(A272,'ESO dumped ZoneData'!$A$3:$D$9995,2,FALSE)</f>
        <v>271</v>
      </c>
      <c r="C272" s="5">
        <f>VLOOKUP(A272,'ESO dumped ZoneData'!$A$3:$D$9995,3,FALSE)</f>
        <v>181</v>
      </c>
      <c r="D272" s="3" t="str">
        <f>VLOOKUP(A272,'ESO dumped ZoneData'!$A$3:$D$9995,4,FALSE)</f>
        <v>Capstone Cave</v>
      </c>
      <c r="E272" s="3" t="str">
        <f t="array" ref="E272">IF(OR(EXACT(A272,'ESO Dungeon constants'!$D$3:$D$987)),"X","")</f>
        <v/>
      </c>
      <c r="F272" s="3" t="str">
        <f t="shared" si="16"/>
        <v/>
      </c>
      <c r="G272" s="3" t="str">
        <f t="shared" si="17"/>
        <v>Cyrodiil</v>
      </c>
      <c r="H272" s="17">
        <f t="shared" si="18"/>
        <v>494</v>
      </c>
      <c r="I272" s="17">
        <f t="shared" si="19"/>
        <v>181</v>
      </c>
      <c r="J272">
        <v>0</v>
      </c>
      <c r="K272" s="3" t="str">
        <f>VLOOKUP(J272,'LibSets constants'!$A$4:$B$1000,2,FALSE)</f>
        <v>DLC_BASE_GAME</v>
      </c>
      <c r="L272" s="3" t="str">
        <f>VLOOKUP(J272,'LibSets constants'!$A$4:$C$1000,3,FALSE)</f>
        <v>Included in base game</v>
      </c>
    </row>
    <row r="273" spans="1:12" x14ac:dyDescent="0.25">
      <c r="A273" s="12">
        <v>495</v>
      </c>
      <c r="B273" s="5">
        <f>VLOOKUP(A273,'ESO dumped ZoneData'!$A$3:$D$9995,2,FALSE)</f>
        <v>272</v>
      </c>
      <c r="C273" s="5">
        <f>VLOOKUP(A273,'ESO dumped ZoneData'!$A$3:$D$9995,3,FALSE)</f>
        <v>181</v>
      </c>
      <c r="D273" s="3" t="str">
        <f>VLOOKUP(A273,'ESO dumped ZoneData'!$A$3:$D$9995,4,FALSE)</f>
        <v>Cracked Wood Cave</v>
      </c>
      <c r="E273" s="3" t="str">
        <f t="array" ref="E273">IF(OR(EXACT(A273,'ESO Dungeon constants'!$D$3:$D$987)),"X","")</f>
        <v/>
      </c>
      <c r="F273" s="3" t="str">
        <f t="shared" si="16"/>
        <v/>
      </c>
      <c r="G273" s="3" t="str">
        <f t="shared" si="17"/>
        <v>Cyrodiil</v>
      </c>
      <c r="H273" s="17">
        <f t="shared" si="18"/>
        <v>495</v>
      </c>
      <c r="I273" s="17">
        <f t="shared" si="19"/>
        <v>181</v>
      </c>
      <c r="J273">
        <v>0</v>
      </c>
      <c r="K273" s="3" t="str">
        <f>VLOOKUP(J273,'LibSets constants'!$A$4:$B$1000,2,FALSE)</f>
        <v>DLC_BASE_GAME</v>
      </c>
      <c r="L273" s="3" t="str">
        <f>VLOOKUP(J273,'LibSets constants'!$A$4:$C$1000,3,FALSE)</f>
        <v>Included in base game</v>
      </c>
    </row>
    <row r="274" spans="1:12" x14ac:dyDescent="0.25">
      <c r="A274" s="12">
        <v>496</v>
      </c>
      <c r="B274" s="5">
        <f>VLOOKUP(A274,'ESO dumped ZoneData'!$A$3:$D$9995,2,FALSE)</f>
        <v>273</v>
      </c>
      <c r="C274" s="5">
        <f>VLOOKUP(A274,'ESO dumped ZoneData'!$A$3:$D$9995,3,FALSE)</f>
        <v>181</v>
      </c>
      <c r="D274" s="3" t="str">
        <f>VLOOKUP(A274,'ESO dumped ZoneData'!$A$3:$D$9995,4,FALSE)</f>
        <v>Echo Cave</v>
      </c>
      <c r="E274" s="3" t="str">
        <f t="array" ref="E274">IF(OR(EXACT(A274,'ESO Dungeon constants'!$D$3:$D$987)),"X","")</f>
        <v/>
      </c>
      <c r="F274" s="3" t="str">
        <f t="shared" si="16"/>
        <v/>
      </c>
      <c r="G274" s="3" t="str">
        <f t="shared" si="17"/>
        <v>Cyrodiil</v>
      </c>
      <c r="H274" s="17">
        <f t="shared" si="18"/>
        <v>496</v>
      </c>
      <c r="I274" s="17">
        <f t="shared" si="19"/>
        <v>181</v>
      </c>
      <c r="J274">
        <v>0</v>
      </c>
      <c r="K274" s="3" t="str">
        <f>VLOOKUP(J274,'LibSets constants'!$A$4:$B$1000,2,FALSE)</f>
        <v>DLC_BASE_GAME</v>
      </c>
      <c r="L274" s="3" t="str">
        <f>VLOOKUP(J274,'LibSets constants'!$A$4:$C$1000,3,FALSE)</f>
        <v>Included in base game</v>
      </c>
    </row>
    <row r="275" spans="1:12" x14ac:dyDescent="0.25">
      <c r="A275" s="12">
        <v>497</v>
      </c>
      <c r="B275" s="5">
        <f>VLOOKUP(A275,'ESO dumped ZoneData'!$A$3:$D$9995,2,FALSE)</f>
        <v>274</v>
      </c>
      <c r="C275" s="5">
        <f>VLOOKUP(A275,'ESO dumped ZoneData'!$A$3:$D$9995,3,FALSE)</f>
        <v>181</v>
      </c>
      <c r="D275" s="3" t="str">
        <f>VLOOKUP(A275,'ESO dumped ZoneData'!$A$3:$D$9995,4,FALSE)</f>
        <v>Haynote Cave</v>
      </c>
      <c r="E275" s="3" t="str">
        <f t="array" ref="E275">IF(OR(EXACT(A275,'ESO Dungeon constants'!$D$3:$D$987)),"X","")</f>
        <v/>
      </c>
      <c r="F275" s="3" t="str">
        <f t="shared" si="16"/>
        <v/>
      </c>
      <c r="G275" s="3" t="str">
        <f t="shared" si="17"/>
        <v>Cyrodiil</v>
      </c>
      <c r="H275" s="17">
        <f t="shared" si="18"/>
        <v>497</v>
      </c>
      <c r="I275" s="17">
        <f t="shared" si="19"/>
        <v>181</v>
      </c>
      <c r="J275">
        <v>0</v>
      </c>
      <c r="K275" s="3" t="str">
        <f>VLOOKUP(J275,'LibSets constants'!$A$4:$B$1000,2,FALSE)</f>
        <v>DLC_BASE_GAME</v>
      </c>
      <c r="L275" s="3" t="str">
        <f>VLOOKUP(J275,'LibSets constants'!$A$4:$C$1000,3,FALSE)</f>
        <v>Included in base game</v>
      </c>
    </row>
    <row r="276" spans="1:12" x14ac:dyDescent="0.25">
      <c r="A276" s="12">
        <v>498</v>
      </c>
      <c r="B276" s="5">
        <f>VLOOKUP(A276,'ESO dumped ZoneData'!$A$3:$D$9995,2,FALSE)</f>
        <v>275</v>
      </c>
      <c r="C276" s="5">
        <f>VLOOKUP(A276,'ESO dumped ZoneData'!$A$3:$D$9995,3,FALSE)</f>
        <v>181</v>
      </c>
      <c r="D276" s="3" t="str">
        <f>VLOOKUP(A276,'ESO dumped ZoneData'!$A$3:$D$9995,4,FALSE)</f>
        <v>Kingscrest Cavern</v>
      </c>
      <c r="E276" s="3" t="str">
        <f t="array" ref="E276">IF(OR(EXACT(A276,'ESO Dungeon constants'!$D$3:$D$987)),"X","")</f>
        <v/>
      </c>
      <c r="F276" s="3" t="str">
        <f t="shared" si="16"/>
        <v/>
      </c>
      <c r="G276" s="3" t="str">
        <f t="shared" si="17"/>
        <v>Cyrodiil</v>
      </c>
      <c r="H276" s="17">
        <f t="shared" si="18"/>
        <v>498</v>
      </c>
      <c r="I276" s="17">
        <f t="shared" si="19"/>
        <v>181</v>
      </c>
      <c r="J276">
        <v>0</v>
      </c>
      <c r="K276" s="3" t="str">
        <f>VLOOKUP(J276,'LibSets constants'!$A$4:$B$1000,2,FALSE)</f>
        <v>DLC_BASE_GAME</v>
      </c>
      <c r="L276" s="3" t="str">
        <f>VLOOKUP(J276,'LibSets constants'!$A$4:$C$1000,3,FALSE)</f>
        <v>Included in base game</v>
      </c>
    </row>
    <row r="277" spans="1:12" x14ac:dyDescent="0.25">
      <c r="A277" s="12">
        <v>499</v>
      </c>
      <c r="B277" s="5">
        <f>VLOOKUP(A277,'ESO dumped ZoneData'!$A$3:$D$9995,2,FALSE)</f>
        <v>276</v>
      </c>
      <c r="C277" s="5">
        <f>VLOOKUP(A277,'ESO dumped ZoneData'!$A$3:$D$9995,3,FALSE)</f>
        <v>181</v>
      </c>
      <c r="D277" s="3" t="str">
        <f>VLOOKUP(A277,'ESO dumped ZoneData'!$A$3:$D$9995,4,FALSE)</f>
        <v>Lipsand Tarn</v>
      </c>
      <c r="E277" s="3" t="str">
        <f t="array" ref="E277">IF(OR(EXACT(A277,'ESO Dungeon constants'!$D$3:$D$987)),"X","")</f>
        <v/>
      </c>
      <c r="F277" s="3" t="str">
        <f t="shared" si="16"/>
        <v/>
      </c>
      <c r="G277" s="3" t="str">
        <f t="shared" si="17"/>
        <v>Cyrodiil</v>
      </c>
      <c r="H277" s="17">
        <f t="shared" si="18"/>
        <v>499</v>
      </c>
      <c r="I277" s="17">
        <f t="shared" si="19"/>
        <v>181</v>
      </c>
      <c r="J277">
        <v>0</v>
      </c>
      <c r="K277" s="3" t="str">
        <f>VLOOKUP(J277,'LibSets constants'!$A$4:$B$1000,2,FALSE)</f>
        <v>DLC_BASE_GAME</v>
      </c>
      <c r="L277" s="3" t="str">
        <f>VLOOKUP(J277,'LibSets constants'!$A$4:$C$1000,3,FALSE)</f>
        <v>Included in base game</v>
      </c>
    </row>
    <row r="278" spans="1:12" x14ac:dyDescent="0.25">
      <c r="A278" s="12">
        <v>500</v>
      </c>
      <c r="B278" s="5">
        <f>VLOOKUP(A278,'ESO dumped ZoneData'!$A$3:$D$9995,2,FALSE)</f>
        <v>277</v>
      </c>
      <c r="C278" s="5">
        <f>VLOOKUP(A278,'ESO dumped ZoneData'!$A$3:$D$9995,3,FALSE)</f>
        <v>181</v>
      </c>
      <c r="D278" s="3" t="str">
        <f>VLOOKUP(A278,'ESO dumped ZoneData'!$A$3:$D$9995,4,FALSE)</f>
        <v>Muck Valley Cavern</v>
      </c>
      <c r="E278" s="3" t="str">
        <f t="array" ref="E278">IF(OR(EXACT(A278,'ESO Dungeon constants'!$D$3:$D$987)),"X","")</f>
        <v/>
      </c>
      <c r="F278" s="3" t="str">
        <f t="shared" si="16"/>
        <v/>
      </c>
      <c r="G278" s="3" t="str">
        <f t="shared" si="17"/>
        <v>Cyrodiil</v>
      </c>
      <c r="H278" s="17">
        <f t="shared" si="18"/>
        <v>500</v>
      </c>
      <c r="I278" s="17">
        <f t="shared" si="19"/>
        <v>181</v>
      </c>
      <c r="J278">
        <v>0</v>
      </c>
      <c r="K278" s="3" t="str">
        <f>VLOOKUP(J278,'LibSets constants'!$A$4:$B$1000,2,FALSE)</f>
        <v>DLC_BASE_GAME</v>
      </c>
      <c r="L278" s="3" t="str">
        <f>VLOOKUP(J278,'LibSets constants'!$A$4:$C$1000,3,FALSE)</f>
        <v>Included in base game</v>
      </c>
    </row>
    <row r="279" spans="1:12" x14ac:dyDescent="0.25">
      <c r="A279" s="12">
        <v>501</v>
      </c>
      <c r="B279" s="5">
        <f>VLOOKUP(A279,'ESO dumped ZoneData'!$A$3:$D$9995,2,FALSE)</f>
        <v>278</v>
      </c>
      <c r="C279" s="5">
        <f>VLOOKUP(A279,'ESO dumped ZoneData'!$A$3:$D$9995,3,FALSE)</f>
        <v>181</v>
      </c>
      <c r="D279" s="3" t="str">
        <f>VLOOKUP(A279,'ESO dumped ZoneData'!$A$3:$D$9995,4,FALSE)</f>
        <v>Newt Cave</v>
      </c>
      <c r="E279" s="3" t="str">
        <f t="array" ref="E279">IF(OR(EXACT(A279,'ESO Dungeon constants'!$D$3:$D$987)),"X","")</f>
        <v/>
      </c>
      <c r="F279" s="3" t="str">
        <f t="shared" si="16"/>
        <v/>
      </c>
      <c r="G279" s="3" t="str">
        <f t="shared" si="17"/>
        <v>Cyrodiil</v>
      </c>
      <c r="H279" s="17">
        <f t="shared" si="18"/>
        <v>501</v>
      </c>
      <c r="I279" s="17">
        <f t="shared" si="19"/>
        <v>181</v>
      </c>
      <c r="J279">
        <v>0</v>
      </c>
      <c r="K279" s="3" t="str">
        <f>VLOOKUP(J279,'LibSets constants'!$A$4:$B$1000,2,FALSE)</f>
        <v>DLC_BASE_GAME</v>
      </c>
      <c r="L279" s="3" t="str">
        <f>VLOOKUP(J279,'LibSets constants'!$A$4:$C$1000,3,FALSE)</f>
        <v>Included in base game</v>
      </c>
    </row>
    <row r="280" spans="1:12" x14ac:dyDescent="0.25">
      <c r="A280" s="12">
        <v>502</v>
      </c>
      <c r="B280" s="5">
        <f>VLOOKUP(A280,'ESO dumped ZoneData'!$A$3:$D$9995,2,FALSE)</f>
        <v>279</v>
      </c>
      <c r="C280" s="5">
        <f>VLOOKUP(A280,'ESO dumped ZoneData'!$A$3:$D$9995,3,FALSE)</f>
        <v>181</v>
      </c>
      <c r="D280" s="3" t="str">
        <f>VLOOKUP(A280,'ESO dumped ZoneData'!$A$3:$D$9995,4,FALSE)</f>
        <v>Nisin Cave</v>
      </c>
      <c r="E280" s="3" t="str">
        <f t="array" ref="E280">IF(OR(EXACT(A280,'ESO Dungeon constants'!$D$3:$D$987)),"X","")</f>
        <v/>
      </c>
      <c r="F280" s="3" t="str">
        <f t="shared" si="16"/>
        <v/>
      </c>
      <c r="G280" s="3" t="str">
        <f t="shared" si="17"/>
        <v>Cyrodiil</v>
      </c>
      <c r="H280" s="17">
        <f t="shared" si="18"/>
        <v>502</v>
      </c>
      <c r="I280" s="17">
        <f t="shared" si="19"/>
        <v>181</v>
      </c>
      <c r="J280">
        <v>0</v>
      </c>
      <c r="K280" s="3" t="str">
        <f>VLOOKUP(J280,'LibSets constants'!$A$4:$B$1000,2,FALSE)</f>
        <v>DLC_BASE_GAME</v>
      </c>
      <c r="L280" s="3" t="str">
        <f>VLOOKUP(J280,'LibSets constants'!$A$4:$C$1000,3,FALSE)</f>
        <v>Included in base game</v>
      </c>
    </row>
    <row r="281" spans="1:12" x14ac:dyDescent="0.25">
      <c r="A281" s="12">
        <v>503</v>
      </c>
      <c r="B281" s="5">
        <f>VLOOKUP(A281,'ESO dumped ZoneData'!$A$3:$D$9995,2,FALSE)</f>
        <v>280</v>
      </c>
      <c r="C281" s="5">
        <f>VLOOKUP(A281,'ESO dumped ZoneData'!$A$3:$D$9995,3,FALSE)</f>
        <v>181</v>
      </c>
      <c r="D281" s="3" t="str">
        <f>VLOOKUP(A281,'ESO dumped ZoneData'!$A$3:$D$9995,4,FALSE)</f>
        <v>Pothole Caverns</v>
      </c>
      <c r="E281" s="3" t="str">
        <f t="array" ref="E281">IF(OR(EXACT(A281,'ESO Dungeon constants'!$D$3:$D$987)),"X","")</f>
        <v/>
      </c>
      <c r="F281" s="3" t="str">
        <f t="shared" si="16"/>
        <v/>
      </c>
      <c r="G281" s="3" t="str">
        <f t="shared" si="17"/>
        <v>Cyrodiil</v>
      </c>
      <c r="H281" s="17">
        <f t="shared" si="18"/>
        <v>503</v>
      </c>
      <c r="I281" s="17">
        <f t="shared" si="19"/>
        <v>181</v>
      </c>
      <c r="J281">
        <v>0</v>
      </c>
      <c r="K281" s="3" t="str">
        <f>VLOOKUP(J281,'LibSets constants'!$A$4:$B$1000,2,FALSE)</f>
        <v>DLC_BASE_GAME</v>
      </c>
      <c r="L281" s="3" t="str">
        <f>VLOOKUP(J281,'LibSets constants'!$A$4:$C$1000,3,FALSE)</f>
        <v>Included in base game</v>
      </c>
    </row>
    <row r="282" spans="1:12" x14ac:dyDescent="0.25">
      <c r="A282" s="12">
        <v>504</v>
      </c>
      <c r="B282" s="5">
        <f>VLOOKUP(A282,'ESO dumped ZoneData'!$A$3:$D$9995,2,FALSE)</f>
        <v>281</v>
      </c>
      <c r="C282" s="5">
        <f>VLOOKUP(A282,'ESO dumped ZoneData'!$A$3:$D$9995,3,FALSE)</f>
        <v>181</v>
      </c>
      <c r="D282" s="3" t="str">
        <f>VLOOKUP(A282,'ESO dumped ZoneData'!$A$3:$D$9995,4,FALSE)</f>
        <v>Quickwater Cave</v>
      </c>
      <c r="E282" s="3" t="str">
        <f t="array" ref="E282">IF(OR(EXACT(A282,'ESO Dungeon constants'!$D$3:$D$987)),"X","")</f>
        <v/>
      </c>
      <c r="F282" s="3" t="str">
        <f t="shared" si="16"/>
        <v/>
      </c>
      <c r="G282" s="3" t="str">
        <f t="shared" si="17"/>
        <v>Cyrodiil</v>
      </c>
      <c r="H282" s="17">
        <f t="shared" si="18"/>
        <v>504</v>
      </c>
      <c r="I282" s="17">
        <f t="shared" si="19"/>
        <v>181</v>
      </c>
      <c r="J282">
        <v>0</v>
      </c>
      <c r="K282" s="3" t="str">
        <f>VLOOKUP(J282,'LibSets constants'!$A$4:$B$1000,2,FALSE)</f>
        <v>DLC_BASE_GAME</v>
      </c>
      <c r="L282" s="3" t="str">
        <f>VLOOKUP(J282,'LibSets constants'!$A$4:$C$1000,3,FALSE)</f>
        <v>Included in base game</v>
      </c>
    </row>
    <row r="283" spans="1:12" x14ac:dyDescent="0.25">
      <c r="A283" s="12">
        <v>505</v>
      </c>
      <c r="B283" s="5">
        <f>VLOOKUP(A283,'ESO dumped ZoneData'!$A$3:$D$9995,2,FALSE)</f>
        <v>282</v>
      </c>
      <c r="C283" s="5">
        <f>VLOOKUP(A283,'ESO dumped ZoneData'!$A$3:$D$9995,3,FALSE)</f>
        <v>181</v>
      </c>
      <c r="D283" s="3" t="str">
        <f>VLOOKUP(A283,'ESO dumped ZoneData'!$A$3:$D$9995,4,FALSE)</f>
        <v>Red Ruby Cave</v>
      </c>
      <c r="E283" s="3" t="str">
        <f t="array" ref="E283">IF(OR(EXACT(A283,'ESO Dungeon constants'!$D$3:$D$987)),"X","")</f>
        <v/>
      </c>
      <c r="F283" s="3" t="str">
        <f t="shared" si="16"/>
        <v/>
      </c>
      <c r="G283" s="3" t="str">
        <f t="shared" si="17"/>
        <v>Cyrodiil</v>
      </c>
      <c r="H283" s="17">
        <f t="shared" si="18"/>
        <v>505</v>
      </c>
      <c r="I283" s="17">
        <f t="shared" si="19"/>
        <v>181</v>
      </c>
      <c r="J283">
        <v>0</v>
      </c>
      <c r="K283" s="3" t="str">
        <f>VLOOKUP(J283,'LibSets constants'!$A$4:$B$1000,2,FALSE)</f>
        <v>DLC_BASE_GAME</v>
      </c>
      <c r="L283" s="3" t="str">
        <f>VLOOKUP(J283,'LibSets constants'!$A$4:$C$1000,3,FALSE)</f>
        <v>Included in base game</v>
      </c>
    </row>
    <row r="284" spans="1:12" x14ac:dyDescent="0.25">
      <c r="A284" s="12">
        <v>506</v>
      </c>
      <c r="B284" s="5">
        <f>VLOOKUP(A284,'ESO dumped ZoneData'!$A$3:$D$9995,2,FALSE)</f>
        <v>283</v>
      </c>
      <c r="C284" s="5">
        <f>VLOOKUP(A284,'ESO dumped ZoneData'!$A$3:$D$9995,3,FALSE)</f>
        <v>181</v>
      </c>
      <c r="D284" s="3" t="str">
        <f>VLOOKUP(A284,'ESO dumped ZoneData'!$A$3:$D$9995,4,FALSE)</f>
        <v>Serpent Hollow Cave</v>
      </c>
      <c r="E284" s="3" t="str">
        <f t="array" ref="E284">IF(OR(EXACT(A284,'ESO Dungeon constants'!$D$3:$D$987)),"X","")</f>
        <v/>
      </c>
      <c r="F284" s="3" t="str">
        <f t="shared" si="16"/>
        <v/>
      </c>
      <c r="G284" s="3" t="str">
        <f t="shared" si="17"/>
        <v>Cyrodiil</v>
      </c>
      <c r="H284" s="17">
        <f t="shared" si="18"/>
        <v>506</v>
      </c>
      <c r="I284" s="17">
        <f t="shared" si="19"/>
        <v>181</v>
      </c>
      <c r="J284">
        <v>0</v>
      </c>
      <c r="K284" s="3" t="str">
        <f>VLOOKUP(J284,'LibSets constants'!$A$4:$B$1000,2,FALSE)</f>
        <v>DLC_BASE_GAME</v>
      </c>
      <c r="L284" s="3" t="str">
        <f>VLOOKUP(J284,'LibSets constants'!$A$4:$C$1000,3,FALSE)</f>
        <v>Included in base game</v>
      </c>
    </row>
    <row r="285" spans="1:12" x14ac:dyDescent="0.25">
      <c r="A285" s="12">
        <v>507</v>
      </c>
      <c r="B285" s="5">
        <f>VLOOKUP(A285,'ESO dumped ZoneData'!$A$3:$D$9995,2,FALSE)</f>
        <v>284</v>
      </c>
      <c r="C285" s="5">
        <f>VLOOKUP(A285,'ESO dumped ZoneData'!$A$3:$D$9995,3,FALSE)</f>
        <v>181</v>
      </c>
      <c r="D285" s="3" t="str">
        <f>VLOOKUP(A285,'ESO dumped ZoneData'!$A$3:$D$9995,4,FALSE)</f>
        <v>Bloodmayne Cave</v>
      </c>
      <c r="E285" s="3" t="str">
        <f t="array" ref="E285">IF(OR(EXACT(A285,'ESO Dungeon constants'!$D$3:$D$987)),"X","")</f>
        <v/>
      </c>
      <c r="F285" s="3" t="str">
        <f t="shared" si="16"/>
        <v/>
      </c>
      <c r="G285" s="3" t="str">
        <f t="shared" si="17"/>
        <v>Cyrodiil</v>
      </c>
      <c r="H285" s="17">
        <f t="shared" si="18"/>
        <v>507</v>
      </c>
      <c r="I285" s="17">
        <f t="shared" si="19"/>
        <v>181</v>
      </c>
      <c r="J285">
        <v>0</v>
      </c>
      <c r="K285" s="3" t="str">
        <f>VLOOKUP(J285,'LibSets constants'!$A$4:$B$1000,2,FALSE)</f>
        <v>DLC_BASE_GAME</v>
      </c>
      <c r="L285" s="3" t="str">
        <f>VLOOKUP(J285,'LibSets constants'!$A$4:$C$1000,3,FALSE)</f>
        <v>Included in base game</v>
      </c>
    </row>
    <row r="286" spans="1:12" x14ac:dyDescent="0.25">
      <c r="A286" s="12">
        <v>508</v>
      </c>
      <c r="B286" s="5">
        <f>VLOOKUP(A286,'ESO dumped ZoneData'!$A$3:$D$9995,2,FALSE)</f>
        <v>285</v>
      </c>
      <c r="C286" s="5">
        <f>VLOOKUP(A286,'ESO dumped ZoneData'!$A$3:$D$9995,3,FALSE)</f>
        <v>849</v>
      </c>
      <c r="D286" s="3" t="str">
        <f>VLOOKUP(A286,'ESO dumped ZoneData'!$A$3:$D$9995,4,FALSE)</f>
        <v>Foyada Quarry</v>
      </c>
      <c r="E286" s="3" t="str">
        <f t="array" ref="E286">IF(OR(EXACT(A286,'ESO Dungeon constants'!$D$3:$D$987)),"X","")</f>
        <v/>
      </c>
      <c r="F286" s="3" t="str">
        <f t="shared" si="16"/>
        <v/>
      </c>
      <c r="G286" s="3" t="str">
        <f t="shared" si="17"/>
        <v>Vvardenfell</v>
      </c>
      <c r="H286" s="17">
        <f t="shared" si="18"/>
        <v>508</v>
      </c>
      <c r="I286" s="17">
        <f t="shared" si="19"/>
        <v>849</v>
      </c>
      <c r="J286">
        <v>6</v>
      </c>
      <c r="K286" s="3" t="str">
        <f>VLOOKUP(J286,'LibSets constants'!$A$4:$B$1000,2,FALSE)</f>
        <v>DLC_MORROWIND</v>
      </c>
      <c r="L286" s="3" t="str">
        <f>VLOOKUP(J286,'LibSets constants'!$A$4:$C$1000,3,FALSE)</f>
        <v>Morrowind</v>
      </c>
    </row>
    <row r="287" spans="1:12" x14ac:dyDescent="0.25">
      <c r="A287" s="12">
        <v>509</v>
      </c>
      <c r="B287" s="5">
        <f>VLOOKUP(A287,'ESO dumped ZoneData'!$A$3:$D$9995,2,FALSE)</f>
        <v>286</v>
      </c>
      <c r="C287" s="5">
        <f>VLOOKUP(A287,'ESO dumped ZoneData'!$A$3:$D$9995,3,FALSE)</f>
        <v>849</v>
      </c>
      <c r="D287" s="3" t="str">
        <f>VLOOKUP(A287,'ESO dumped ZoneData'!$A$3:$D$9995,4,FALSE)</f>
        <v>Ald Carac</v>
      </c>
      <c r="E287" s="3" t="str">
        <f t="array" ref="E287">IF(OR(EXACT(A287,'ESO Dungeon constants'!$D$3:$D$987)),"X","")</f>
        <v/>
      </c>
      <c r="F287" s="3" t="str">
        <f t="shared" si="16"/>
        <v/>
      </c>
      <c r="G287" s="3" t="str">
        <f t="shared" si="17"/>
        <v>Vvardenfell</v>
      </c>
      <c r="H287" s="17">
        <f t="shared" si="18"/>
        <v>509</v>
      </c>
      <c r="I287" s="17">
        <f t="shared" si="19"/>
        <v>849</v>
      </c>
      <c r="J287">
        <v>6</v>
      </c>
      <c r="K287" s="3" t="str">
        <f>VLOOKUP(J287,'LibSets constants'!$A$4:$B$1000,2,FALSE)</f>
        <v>DLC_MORROWIND</v>
      </c>
      <c r="L287" s="3" t="str">
        <f>VLOOKUP(J287,'LibSets constants'!$A$4:$C$1000,3,FALSE)</f>
        <v>Morrowind</v>
      </c>
    </row>
    <row r="288" spans="1:12" x14ac:dyDescent="0.25">
      <c r="A288" s="12">
        <v>510</v>
      </c>
      <c r="B288" s="5">
        <f>VLOOKUP(A288,'ESO dumped ZoneData'!$A$3:$D$9995,2,FALSE)</f>
        <v>287</v>
      </c>
      <c r="C288" s="5">
        <f>VLOOKUP(A288,'ESO dumped ZoneData'!$A$3:$D$9995,3,FALSE)</f>
        <v>849</v>
      </c>
      <c r="D288" s="3" t="str">
        <f>VLOOKUP(A288,'ESO dumped ZoneData'!$A$3:$D$9995,4,FALSE)</f>
        <v>Ularra</v>
      </c>
      <c r="E288" s="3" t="str">
        <f t="array" ref="E288">IF(OR(EXACT(A288,'ESO Dungeon constants'!$D$3:$D$987)),"X","")</f>
        <v/>
      </c>
      <c r="F288" s="3" t="str">
        <f t="shared" si="16"/>
        <v/>
      </c>
      <c r="G288" s="3" t="str">
        <f t="shared" si="17"/>
        <v>Vvardenfell</v>
      </c>
      <c r="H288" s="17">
        <f t="shared" si="18"/>
        <v>510</v>
      </c>
      <c r="I288" s="17">
        <f t="shared" si="19"/>
        <v>849</v>
      </c>
      <c r="J288">
        <v>6</v>
      </c>
      <c r="K288" s="3" t="str">
        <f>VLOOKUP(J288,'LibSets constants'!$A$4:$B$1000,2,FALSE)</f>
        <v>DLC_MORROWIND</v>
      </c>
      <c r="L288" s="3" t="str">
        <f>VLOOKUP(J288,'LibSets constants'!$A$4:$C$1000,3,FALSE)</f>
        <v>Morrowind</v>
      </c>
    </row>
    <row r="289" spans="1:12" x14ac:dyDescent="0.25">
      <c r="A289" s="12">
        <v>511</v>
      </c>
      <c r="B289" s="5">
        <f>VLOOKUP(A289,'ESO dumped ZoneData'!$A$3:$D$9995,2,FALSE)</f>
        <v>288</v>
      </c>
      <c r="C289" s="5">
        <f>VLOOKUP(A289,'ESO dumped ZoneData'!$A$3:$D$9995,3,FALSE)</f>
        <v>511</v>
      </c>
      <c r="D289" s="3" t="str">
        <f>VLOOKUP(A289,'ESO dumped ZoneData'!$A$3:$D$9995,4,FALSE)</f>
        <v>Arcane University</v>
      </c>
      <c r="E289" s="3" t="str">
        <f t="array" ref="E289">IF(OR(EXACT(A289,'ESO Dungeon constants'!$D$3:$D$987)),"X","")</f>
        <v/>
      </c>
      <c r="F289" s="3" t="str">
        <f t="shared" si="16"/>
        <v>X</v>
      </c>
      <c r="G289" s="3" t="str">
        <f t="shared" si="17"/>
        <v/>
      </c>
      <c r="H289" s="17">
        <f t="shared" si="18"/>
        <v>511</v>
      </c>
      <c r="I289" s="17">
        <f t="shared" si="19"/>
        <v>511</v>
      </c>
      <c r="J289">
        <v>0</v>
      </c>
      <c r="K289" s="3" t="str">
        <f>VLOOKUP(J289,'LibSets constants'!$A$4:$B$1000,2,FALSE)</f>
        <v>DLC_BASE_GAME</v>
      </c>
      <c r="L289" s="3" t="str">
        <f>VLOOKUP(J289,'LibSets constants'!$A$4:$C$1000,3,FALSE)</f>
        <v>Included in base game</v>
      </c>
    </row>
    <row r="290" spans="1:12" x14ac:dyDescent="0.25">
      <c r="A290" s="12">
        <v>512</v>
      </c>
      <c r="B290" s="5">
        <f>VLOOKUP(A290,'ESO dumped ZoneData'!$A$3:$D$9995,2,FALSE)</f>
        <v>289</v>
      </c>
      <c r="C290" s="5">
        <f>VLOOKUP(A290,'ESO dumped ZoneData'!$A$3:$D$9995,3,FALSE)</f>
        <v>512</v>
      </c>
      <c r="D290" s="3" t="str">
        <f>VLOOKUP(A290,'ESO dumped ZoneData'!$A$3:$D$9995,4,FALSE)</f>
        <v>Deeping Drome</v>
      </c>
      <c r="E290" s="3" t="str">
        <f t="array" ref="E290">IF(OR(EXACT(A290,'ESO Dungeon constants'!$D$3:$D$987)),"X","")</f>
        <v/>
      </c>
      <c r="F290" s="3" t="str">
        <f t="shared" si="16"/>
        <v>X</v>
      </c>
      <c r="G290" s="3" t="str">
        <f t="shared" si="17"/>
        <v/>
      </c>
      <c r="H290" s="17">
        <f t="shared" si="18"/>
        <v>512</v>
      </c>
      <c r="I290" s="17">
        <f t="shared" si="19"/>
        <v>512</v>
      </c>
      <c r="J290">
        <v>0</v>
      </c>
      <c r="K290" s="3" t="str">
        <f>VLOOKUP(J290,'LibSets constants'!$A$4:$B$1000,2,FALSE)</f>
        <v>DLC_BASE_GAME</v>
      </c>
      <c r="L290" s="3" t="str">
        <f>VLOOKUP(J290,'LibSets constants'!$A$4:$C$1000,3,FALSE)</f>
        <v>Included in base game</v>
      </c>
    </row>
    <row r="291" spans="1:12" x14ac:dyDescent="0.25">
      <c r="A291" s="12">
        <v>513</v>
      </c>
      <c r="B291" s="5">
        <f>VLOOKUP(A291,'ESO dumped ZoneData'!$A$3:$D$9995,2,FALSE)</f>
        <v>290</v>
      </c>
      <c r="C291" s="5">
        <f>VLOOKUP(A291,'ESO dumped ZoneData'!$A$3:$D$9995,3,FALSE)</f>
        <v>513</v>
      </c>
      <c r="D291" s="3" t="str">
        <f>VLOOKUP(A291,'ESO dumped ZoneData'!$A$3:$D$9995,4,FALSE)</f>
        <v>Mor Khazgur</v>
      </c>
      <c r="E291" s="3" t="str">
        <f t="array" ref="E291">IF(OR(EXACT(A291,'ESO Dungeon constants'!$D$3:$D$987)),"X","")</f>
        <v/>
      </c>
      <c r="F291" s="3" t="str">
        <f t="shared" si="16"/>
        <v>X</v>
      </c>
      <c r="G291" s="3" t="str">
        <f t="shared" si="17"/>
        <v/>
      </c>
      <c r="H291" s="17">
        <f t="shared" si="18"/>
        <v>513</v>
      </c>
      <c r="I291" s="17">
        <f t="shared" si="19"/>
        <v>513</v>
      </c>
      <c r="J291">
        <v>0</v>
      </c>
      <c r="K291" s="3" t="str">
        <f>VLOOKUP(J291,'LibSets constants'!$A$4:$B$1000,2,FALSE)</f>
        <v>DLC_BASE_GAME</v>
      </c>
      <c r="L291" s="3" t="str">
        <f>VLOOKUP(J291,'LibSets constants'!$A$4:$C$1000,3,FALSE)</f>
        <v>Included in base game</v>
      </c>
    </row>
    <row r="292" spans="1:12" x14ac:dyDescent="0.25">
      <c r="A292" s="12">
        <v>514</v>
      </c>
      <c r="B292" s="5">
        <f>VLOOKUP(A292,'ESO dumped ZoneData'!$A$3:$D$9995,2,FALSE)</f>
        <v>291</v>
      </c>
      <c r="C292" s="5">
        <f>VLOOKUP(A292,'ESO dumped ZoneData'!$A$3:$D$9995,3,FALSE)</f>
        <v>514</v>
      </c>
      <c r="D292" s="3" t="str">
        <f>VLOOKUP(A292,'ESO dumped ZoneData'!$A$3:$D$9995,4,FALSE)</f>
        <v>Istirus Outpost</v>
      </c>
      <c r="E292" s="3" t="str">
        <f t="array" ref="E292">IF(OR(EXACT(A292,'ESO Dungeon constants'!$D$3:$D$987)),"X","")</f>
        <v/>
      </c>
      <c r="F292" s="3" t="str">
        <f t="shared" si="16"/>
        <v>X</v>
      </c>
      <c r="G292" s="3" t="str">
        <f t="shared" si="17"/>
        <v/>
      </c>
      <c r="H292" s="17">
        <f t="shared" si="18"/>
        <v>514</v>
      </c>
      <c r="I292" s="17">
        <f t="shared" si="19"/>
        <v>514</v>
      </c>
      <c r="J292">
        <v>0</v>
      </c>
      <c r="K292" s="3" t="str">
        <f>VLOOKUP(J292,'LibSets constants'!$A$4:$B$1000,2,FALSE)</f>
        <v>DLC_BASE_GAME</v>
      </c>
      <c r="L292" s="3" t="str">
        <f>VLOOKUP(J292,'LibSets constants'!$A$4:$C$1000,3,FALSE)</f>
        <v>Included in base game</v>
      </c>
    </row>
    <row r="293" spans="1:12" x14ac:dyDescent="0.25">
      <c r="A293" s="12">
        <v>515</v>
      </c>
      <c r="B293" s="5">
        <f>VLOOKUP(A293,'ESO dumped ZoneData'!$A$3:$D$9995,2,FALSE)</f>
        <v>292</v>
      </c>
      <c r="C293" s="5">
        <f>VLOOKUP(A293,'ESO dumped ZoneData'!$A$3:$D$9995,3,FALSE)</f>
        <v>515</v>
      </c>
      <c r="D293" s="3" t="str">
        <f>VLOOKUP(A293,'ESO dumped ZoneData'!$A$3:$D$9995,4,FALSE)</f>
        <v>Istirus Outpost Arena</v>
      </c>
      <c r="E293" s="3" t="str">
        <f t="array" ref="E293">IF(OR(EXACT(A293,'ESO Dungeon constants'!$D$3:$D$987)),"X","")</f>
        <v/>
      </c>
      <c r="F293" s="3" t="str">
        <f t="shared" si="16"/>
        <v>X</v>
      </c>
      <c r="G293" s="3" t="str">
        <f t="shared" si="17"/>
        <v/>
      </c>
      <c r="H293" s="17">
        <f t="shared" si="18"/>
        <v>515</v>
      </c>
      <c r="I293" s="17">
        <f t="shared" si="19"/>
        <v>515</v>
      </c>
      <c r="J293">
        <v>15</v>
      </c>
      <c r="K293" s="3" t="str">
        <f>VLOOKUP(J293,'LibSets constants'!$A$4:$B$1000,2,FALSE)</f>
        <v>DLC_SCALEBREAKER</v>
      </c>
      <c r="L293" s="3" t="str">
        <f>VLOOKUP(J293,'LibSets constants'!$A$4:$C$1000,3,FALSE)</f>
        <v>Scalebraker</v>
      </c>
    </row>
    <row r="294" spans="1:12" x14ac:dyDescent="0.25">
      <c r="A294" s="12">
        <v>516</v>
      </c>
      <c r="B294" s="5">
        <f>VLOOKUP(A294,'ESO dumped ZoneData'!$A$3:$D$9995,2,FALSE)</f>
        <v>293</v>
      </c>
      <c r="C294" s="5">
        <f>VLOOKUP(A294,'ESO dumped ZoneData'!$A$3:$D$9995,3,FALSE)</f>
        <v>516</v>
      </c>
      <c r="D294" s="3" t="str">
        <f>VLOOKUP(A294,'ESO dumped ZoneData'!$A$3:$D$9995,4,FALSE)</f>
        <v>Ald Carac</v>
      </c>
      <c r="E294" s="3" t="str">
        <f t="array" ref="E294">IF(OR(EXACT(A294,'ESO Dungeon constants'!$D$3:$D$987)),"X","")</f>
        <v/>
      </c>
      <c r="F294" s="3" t="str">
        <f t="shared" si="16"/>
        <v>X</v>
      </c>
      <c r="G294" s="3" t="str">
        <f t="shared" si="17"/>
        <v/>
      </c>
      <c r="H294" s="17">
        <f t="shared" si="18"/>
        <v>516</v>
      </c>
      <c r="I294" s="17">
        <f t="shared" si="19"/>
        <v>516</v>
      </c>
      <c r="J294">
        <v>0</v>
      </c>
      <c r="K294" s="3" t="str">
        <f>VLOOKUP(J294,'LibSets constants'!$A$4:$B$1000,2,FALSE)</f>
        <v>DLC_BASE_GAME</v>
      </c>
      <c r="L294" s="3" t="str">
        <f>VLOOKUP(J294,'LibSets constants'!$A$4:$C$1000,3,FALSE)</f>
        <v>Included in base game</v>
      </c>
    </row>
    <row r="295" spans="1:12" x14ac:dyDescent="0.25">
      <c r="A295" s="12">
        <v>517</v>
      </c>
      <c r="B295" s="5">
        <f>VLOOKUP(A295,'ESO dumped ZoneData'!$A$3:$D$9995,2,FALSE)</f>
        <v>294</v>
      </c>
      <c r="C295" s="5">
        <f>VLOOKUP(A295,'ESO dumped ZoneData'!$A$3:$D$9995,3,FALSE)</f>
        <v>517</v>
      </c>
      <c r="D295" s="3" t="str">
        <f>VLOOKUP(A295,'ESO dumped ZoneData'!$A$3:$D$9995,4,FALSE)</f>
        <v>Eld Angavar</v>
      </c>
      <c r="E295" s="3" t="str">
        <f t="array" ref="E295">IF(OR(EXACT(A295,'ESO Dungeon constants'!$D$3:$D$987)),"X","")</f>
        <v/>
      </c>
      <c r="F295" s="3" t="str">
        <f t="shared" si="16"/>
        <v>X</v>
      </c>
      <c r="G295" s="3" t="str">
        <f t="shared" si="17"/>
        <v/>
      </c>
      <c r="H295" s="17">
        <f t="shared" si="18"/>
        <v>517</v>
      </c>
      <c r="I295" s="17">
        <f t="shared" si="19"/>
        <v>517</v>
      </c>
      <c r="J295">
        <v>0</v>
      </c>
      <c r="K295" s="3" t="str">
        <f>VLOOKUP(J295,'LibSets constants'!$A$4:$B$1000,2,FALSE)</f>
        <v>DLC_BASE_GAME</v>
      </c>
      <c r="L295" s="3" t="str">
        <f>VLOOKUP(J295,'LibSets constants'!$A$4:$C$1000,3,FALSE)</f>
        <v>Included in base game</v>
      </c>
    </row>
    <row r="296" spans="1:12" x14ac:dyDescent="0.25">
      <c r="A296" s="12">
        <v>518</v>
      </c>
      <c r="B296" s="5">
        <f>VLOOKUP(A296,'ESO dumped ZoneData'!$A$3:$D$9995,2,FALSE)</f>
        <v>295</v>
      </c>
      <c r="C296" s="5">
        <f>VLOOKUP(A296,'ESO dumped ZoneData'!$A$3:$D$9995,3,FALSE)</f>
        <v>518</v>
      </c>
      <c r="D296" s="3" t="str">
        <f>VLOOKUP(A296,'ESO dumped ZoneData'!$A$3:$D$9995,4,FALSE)</f>
        <v>Eld Angavar</v>
      </c>
      <c r="E296" s="3" t="str">
        <f t="array" ref="E296">IF(OR(EXACT(A296,'ESO Dungeon constants'!$D$3:$D$987)),"X","")</f>
        <v/>
      </c>
      <c r="F296" s="3" t="str">
        <f t="shared" si="16"/>
        <v>X</v>
      </c>
      <c r="G296" s="3" t="str">
        <f t="shared" si="17"/>
        <v/>
      </c>
      <c r="H296" s="17">
        <f t="shared" si="18"/>
        <v>518</v>
      </c>
      <c r="I296" s="17">
        <f t="shared" si="19"/>
        <v>518</v>
      </c>
      <c r="J296">
        <v>0</v>
      </c>
      <c r="K296" s="3" t="str">
        <f>VLOOKUP(J296,'LibSets constants'!$A$4:$B$1000,2,FALSE)</f>
        <v>DLC_BASE_GAME</v>
      </c>
      <c r="L296" s="3" t="str">
        <f>VLOOKUP(J296,'LibSets constants'!$A$4:$C$1000,3,FALSE)</f>
        <v>Included in base game</v>
      </c>
    </row>
    <row r="297" spans="1:12" x14ac:dyDescent="0.25">
      <c r="A297" s="12">
        <v>525</v>
      </c>
      <c r="B297" s="5">
        <f>VLOOKUP(A297,'ESO dumped ZoneData'!$A$3:$D$9995,2,FALSE)</f>
        <v>296</v>
      </c>
      <c r="C297" s="5">
        <f>VLOOKUP(A297,'ESO dumped ZoneData'!$A$3:$D$9995,3,FALSE)</f>
        <v>181</v>
      </c>
      <c r="D297" s="3" t="str">
        <f>VLOOKUP(A297,'ESO dumped ZoneData'!$A$3:$D$9995,4,FALSE)</f>
        <v>Cheesemonger Hollow</v>
      </c>
      <c r="E297" s="3" t="str">
        <f t="array" ref="E297">IF(OR(EXACT(A297,'ESO Dungeon constants'!$D$3:$D$987)),"X","")</f>
        <v/>
      </c>
      <c r="F297" s="3" t="str">
        <f t="shared" si="16"/>
        <v/>
      </c>
      <c r="G297" s="3" t="str">
        <f t="shared" si="17"/>
        <v>Cyrodiil</v>
      </c>
      <c r="H297" s="17">
        <f t="shared" si="18"/>
        <v>525</v>
      </c>
      <c r="I297" s="17">
        <f t="shared" si="19"/>
        <v>181</v>
      </c>
      <c r="J297">
        <v>0</v>
      </c>
      <c r="K297" s="3" t="str">
        <f>VLOOKUP(J297,'LibSets constants'!$A$4:$B$1000,2,FALSE)</f>
        <v>DLC_BASE_GAME</v>
      </c>
      <c r="L297" s="3" t="str">
        <f>VLOOKUP(J297,'LibSets constants'!$A$4:$C$1000,3,FALSE)</f>
        <v>Included in base game</v>
      </c>
    </row>
    <row r="298" spans="1:12" x14ac:dyDescent="0.25">
      <c r="A298" s="12">
        <v>526</v>
      </c>
      <c r="B298" s="5">
        <f>VLOOKUP(A298,'ESO dumped ZoneData'!$A$3:$D$9995,2,FALSE)</f>
        <v>297</v>
      </c>
      <c r="C298" s="5">
        <f>VLOOKUP(A298,'ESO dumped ZoneData'!$A$3:$D$9995,3,FALSE)</f>
        <v>382</v>
      </c>
      <c r="D298" s="3" t="str">
        <f>VLOOKUP(A298,'ESO dumped ZoneData'!$A$3:$D$9995,4,FALSE)</f>
        <v>Greenhill Catacombs</v>
      </c>
      <c r="E298" s="3" t="str">
        <f t="array" ref="E298">IF(OR(EXACT(A298,'ESO Dungeon constants'!$D$3:$D$987)),"X","")</f>
        <v/>
      </c>
      <c r="F298" s="3" t="str">
        <f t="shared" si="16"/>
        <v/>
      </c>
      <c r="G298" s="3" t="str">
        <f t="shared" si="17"/>
        <v>Reaper's March</v>
      </c>
      <c r="H298" s="17">
        <f t="shared" si="18"/>
        <v>526</v>
      </c>
      <c r="I298" s="17">
        <f t="shared" si="19"/>
        <v>382</v>
      </c>
      <c r="J298">
        <v>0</v>
      </c>
      <c r="K298" s="3" t="str">
        <f>VLOOKUP(J298,'LibSets constants'!$A$4:$B$1000,2,FALSE)</f>
        <v>DLC_BASE_GAME</v>
      </c>
      <c r="L298" s="3" t="str">
        <f>VLOOKUP(J298,'LibSets constants'!$A$4:$C$1000,3,FALSE)</f>
        <v>Included in base game</v>
      </c>
    </row>
    <row r="299" spans="1:12" x14ac:dyDescent="0.25">
      <c r="A299" s="12">
        <v>527</v>
      </c>
      <c r="B299" s="5">
        <f>VLOOKUP(A299,'ESO dumped ZoneData'!$A$3:$D$9995,2,FALSE)</f>
        <v>298</v>
      </c>
      <c r="C299" s="5">
        <f>VLOOKUP(A299,'ESO dumped ZoneData'!$A$3:$D$9995,3,FALSE)</f>
        <v>199</v>
      </c>
      <c r="D299" s="3" t="str">
        <f>VLOOKUP(A299,'ESO dumped ZoneData'!$A$3:$D$9995,4,FALSE)</f>
        <v>Sancre Tor</v>
      </c>
      <c r="E299" s="3" t="str">
        <f t="array" ref="E299">IF(OR(EXACT(A299,'ESO Dungeon constants'!$D$3:$D$987)),"X","")</f>
        <v/>
      </c>
      <c r="F299" s="3" t="str">
        <f t="shared" si="16"/>
        <v/>
      </c>
      <c r="G299" s="3" t="str">
        <f t="shared" si="17"/>
        <v>The Harborage</v>
      </c>
      <c r="H299" s="17">
        <f t="shared" si="18"/>
        <v>527</v>
      </c>
      <c r="I299" s="17">
        <f t="shared" si="19"/>
        <v>199</v>
      </c>
      <c r="J299">
        <v>0</v>
      </c>
      <c r="K299" s="3" t="str">
        <f>VLOOKUP(J299,'LibSets constants'!$A$4:$B$1000,2,FALSE)</f>
        <v>DLC_BASE_GAME</v>
      </c>
      <c r="L299" s="3" t="str">
        <f>VLOOKUP(J299,'LibSets constants'!$A$4:$C$1000,3,FALSE)</f>
        <v>Included in base game</v>
      </c>
    </row>
    <row r="300" spans="1:12" x14ac:dyDescent="0.25">
      <c r="A300" s="12">
        <v>529</v>
      </c>
      <c r="B300" s="5">
        <f>VLOOKUP(A300,'ESO dumped ZoneData'!$A$3:$D$9995,2,FALSE)</f>
        <v>299</v>
      </c>
      <c r="C300" s="5">
        <f>VLOOKUP(A300,'ESO dumped ZoneData'!$A$3:$D$9995,3,FALSE)</f>
        <v>267</v>
      </c>
      <c r="D300" s="3" t="str">
        <f>VLOOKUP(A300,'ESO dumped ZoneData'!$A$3:$D$9995,4,FALSE)</f>
        <v>Eyevea Mages Guild</v>
      </c>
      <c r="E300" s="3" t="str">
        <f t="array" ref="E300">IF(OR(EXACT(A300,'ESO Dungeon constants'!$D$3:$D$987)),"X","")</f>
        <v/>
      </c>
      <c r="F300" s="3" t="str">
        <f t="shared" si="16"/>
        <v/>
      </c>
      <c r="G300" s="3" t="str">
        <f t="shared" si="17"/>
        <v>Eyevea</v>
      </c>
      <c r="H300" s="17">
        <f t="shared" si="18"/>
        <v>529</v>
      </c>
      <c r="I300" s="17">
        <f t="shared" si="19"/>
        <v>267</v>
      </c>
      <c r="J300">
        <v>0</v>
      </c>
      <c r="K300" s="3" t="str">
        <f>VLOOKUP(J300,'LibSets constants'!$A$4:$B$1000,2,FALSE)</f>
        <v>DLC_BASE_GAME</v>
      </c>
      <c r="L300" s="3" t="str">
        <f>VLOOKUP(J300,'LibSets constants'!$A$4:$C$1000,3,FALSE)</f>
        <v>Included in base game</v>
      </c>
    </row>
    <row r="301" spans="1:12" x14ac:dyDescent="0.25">
      <c r="A301" s="12">
        <v>530</v>
      </c>
      <c r="B301" s="5">
        <f>VLOOKUP(A301,'ESO dumped ZoneData'!$A$3:$D$9995,2,FALSE)</f>
        <v>300</v>
      </c>
      <c r="C301" s="5">
        <f>VLOOKUP(A301,'ESO dumped ZoneData'!$A$3:$D$9995,3,FALSE)</f>
        <v>347</v>
      </c>
      <c r="D301" s="3" t="str">
        <f>VLOOKUP(A301,'ESO dumped ZoneData'!$A$3:$D$9995,4,FALSE)</f>
        <v>Haj Uxith Corridors</v>
      </c>
      <c r="E301" s="3" t="str">
        <f t="array" ref="E301">IF(OR(EXACT(A301,'ESO Dungeon constants'!$D$3:$D$987)),"X","")</f>
        <v/>
      </c>
      <c r="F301" s="3" t="str">
        <f t="shared" si="16"/>
        <v/>
      </c>
      <c r="G301" s="3" t="str">
        <f t="shared" si="17"/>
        <v>Coldharbour</v>
      </c>
      <c r="H301" s="17">
        <f t="shared" si="18"/>
        <v>530</v>
      </c>
      <c r="I301" s="17">
        <f t="shared" si="19"/>
        <v>347</v>
      </c>
      <c r="J301">
        <v>0</v>
      </c>
      <c r="K301" s="3" t="str">
        <f>VLOOKUP(J301,'LibSets constants'!$A$4:$B$1000,2,FALSE)</f>
        <v>DLC_BASE_GAME</v>
      </c>
      <c r="L301" s="3" t="str">
        <f>VLOOKUP(J301,'LibSets constants'!$A$4:$C$1000,3,FALSE)</f>
        <v>Included in base game</v>
      </c>
    </row>
    <row r="302" spans="1:12" x14ac:dyDescent="0.25">
      <c r="A302" s="12">
        <v>531</v>
      </c>
      <c r="B302" s="5">
        <f>VLOOKUP(A302,'ESO dumped ZoneData'!$A$3:$D$9995,2,FALSE)</f>
        <v>301</v>
      </c>
      <c r="C302" s="5">
        <f>VLOOKUP(A302,'ESO dumped ZoneData'!$A$3:$D$9995,3,FALSE)</f>
        <v>181</v>
      </c>
      <c r="D302" s="3" t="str">
        <f>VLOOKUP(A302,'ESO dumped ZoneData'!$A$3:$D$9995,4,FALSE)</f>
        <v>Toadstool Hollow</v>
      </c>
      <c r="E302" s="3" t="str">
        <f t="array" ref="E302">IF(OR(EXACT(A302,'ESO Dungeon constants'!$D$3:$D$987)),"X","")</f>
        <v/>
      </c>
      <c r="F302" s="3" t="str">
        <f t="shared" si="16"/>
        <v/>
      </c>
      <c r="G302" s="3" t="str">
        <f t="shared" si="17"/>
        <v>Cyrodiil</v>
      </c>
      <c r="H302" s="17">
        <f t="shared" si="18"/>
        <v>531</v>
      </c>
      <c r="I302" s="17">
        <f t="shared" si="19"/>
        <v>181</v>
      </c>
      <c r="J302">
        <v>0</v>
      </c>
      <c r="K302" s="3" t="str">
        <f>VLOOKUP(J302,'LibSets constants'!$A$4:$B$1000,2,FALSE)</f>
        <v>DLC_BASE_GAME</v>
      </c>
      <c r="L302" s="3" t="str">
        <f>VLOOKUP(J302,'LibSets constants'!$A$4:$C$1000,3,FALSE)</f>
        <v>Included in base game</v>
      </c>
    </row>
    <row r="303" spans="1:12" x14ac:dyDescent="0.25">
      <c r="A303" s="12">
        <v>532</v>
      </c>
      <c r="B303" s="5">
        <f>VLOOKUP(A303,'ESO dumped ZoneData'!$A$3:$D$9995,2,FALSE)</f>
        <v>302</v>
      </c>
      <c r="C303" s="5">
        <f>VLOOKUP(A303,'ESO dumped ZoneData'!$A$3:$D$9995,3,FALSE)</f>
        <v>181</v>
      </c>
      <c r="D303" s="3" t="str">
        <f>VLOOKUP(A303,'ESO dumped ZoneData'!$A$3:$D$9995,4,FALSE)</f>
        <v>Vahtacen</v>
      </c>
      <c r="E303" s="3" t="str">
        <f t="array" ref="E303">IF(OR(EXACT(A303,'ESO Dungeon constants'!$D$3:$D$987)),"X","")</f>
        <v/>
      </c>
      <c r="F303" s="3" t="str">
        <f t="shared" si="16"/>
        <v/>
      </c>
      <c r="G303" s="3" t="str">
        <f t="shared" si="17"/>
        <v>Cyrodiil</v>
      </c>
      <c r="H303" s="17">
        <f t="shared" si="18"/>
        <v>532</v>
      </c>
      <c r="I303" s="17">
        <f t="shared" si="19"/>
        <v>181</v>
      </c>
      <c r="J303">
        <v>0</v>
      </c>
      <c r="K303" s="3" t="str">
        <f>VLOOKUP(J303,'LibSets constants'!$A$4:$B$1000,2,FALSE)</f>
        <v>DLC_BASE_GAME</v>
      </c>
      <c r="L303" s="3" t="str">
        <f>VLOOKUP(J303,'LibSets constants'!$A$4:$C$1000,3,FALSE)</f>
        <v>Included in base game</v>
      </c>
    </row>
    <row r="304" spans="1:12" x14ac:dyDescent="0.25">
      <c r="A304" s="12">
        <v>533</v>
      </c>
      <c r="B304" s="5">
        <f>VLOOKUP(A304,'ESO dumped ZoneData'!$A$3:$D$9995,2,FALSE)</f>
        <v>303</v>
      </c>
      <c r="C304" s="5">
        <f>VLOOKUP(A304,'ESO dumped ZoneData'!$A$3:$D$9995,3,FALSE)</f>
        <v>181</v>
      </c>
      <c r="D304" s="3" t="str">
        <f>VLOOKUP(A304,'ESO dumped ZoneData'!$A$3:$D$9995,4,FALSE)</f>
        <v>Underpall Cave</v>
      </c>
      <c r="E304" s="3" t="str">
        <f t="array" ref="E304">IF(OR(EXACT(A304,'ESO Dungeon constants'!$D$3:$D$987)),"X","")</f>
        <v/>
      </c>
      <c r="F304" s="3" t="str">
        <f t="shared" si="16"/>
        <v/>
      </c>
      <c r="G304" s="3" t="str">
        <f t="shared" si="17"/>
        <v>Cyrodiil</v>
      </c>
      <c r="H304" s="17">
        <f t="shared" si="18"/>
        <v>533</v>
      </c>
      <c r="I304" s="17">
        <f t="shared" si="19"/>
        <v>181</v>
      </c>
      <c r="J304">
        <v>0</v>
      </c>
      <c r="K304" s="3" t="str">
        <f>VLOOKUP(J304,'LibSets constants'!$A$4:$B$1000,2,FALSE)</f>
        <v>DLC_BASE_GAME</v>
      </c>
      <c r="L304" s="3" t="str">
        <f>VLOOKUP(J304,'LibSets constants'!$A$4:$C$1000,3,FALSE)</f>
        <v>Included in base game</v>
      </c>
    </row>
    <row r="305" spans="1:12" x14ac:dyDescent="0.25">
      <c r="A305" s="12">
        <v>534</v>
      </c>
      <c r="B305" s="5">
        <f>VLOOKUP(A305,'ESO dumped ZoneData'!$A$3:$D$9995,2,FALSE)</f>
        <v>304</v>
      </c>
      <c r="C305" s="5">
        <f>VLOOKUP(A305,'ESO dumped ZoneData'!$A$3:$D$9995,3,FALSE)</f>
        <v>534</v>
      </c>
      <c r="D305" s="3" t="str">
        <f>VLOOKUP(A305,'ESO dumped ZoneData'!$A$3:$D$9995,4,FALSE)</f>
        <v>Stros M'Kai</v>
      </c>
      <c r="E305" s="3" t="str">
        <f t="array" ref="E305">IF(OR(EXACT(A305,'ESO Dungeon constants'!$D$3:$D$987)),"X","")</f>
        <v/>
      </c>
      <c r="F305" s="3" t="str">
        <f t="shared" si="16"/>
        <v>X</v>
      </c>
      <c r="G305" s="3" t="str">
        <f t="shared" si="17"/>
        <v/>
      </c>
      <c r="H305" s="17">
        <f t="shared" si="18"/>
        <v>534</v>
      </c>
      <c r="I305" s="17">
        <f t="shared" si="19"/>
        <v>534</v>
      </c>
      <c r="J305">
        <v>0</v>
      </c>
      <c r="K305" s="3" t="str">
        <f>VLOOKUP(J305,'LibSets constants'!$A$4:$B$1000,2,FALSE)</f>
        <v>DLC_BASE_GAME</v>
      </c>
      <c r="L305" s="3" t="str">
        <f>VLOOKUP(J305,'LibSets constants'!$A$4:$C$1000,3,FALSE)</f>
        <v>Included in base game</v>
      </c>
    </row>
    <row r="306" spans="1:12" x14ac:dyDescent="0.25">
      <c r="A306" s="12">
        <v>535</v>
      </c>
      <c r="B306" s="5">
        <f>VLOOKUP(A306,'ESO dumped ZoneData'!$A$3:$D$9995,2,FALSE)</f>
        <v>305</v>
      </c>
      <c r="C306" s="5">
        <f>VLOOKUP(A306,'ESO dumped ZoneData'!$A$3:$D$9995,3,FALSE)</f>
        <v>535</v>
      </c>
      <c r="D306" s="3" t="str">
        <f>VLOOKUP(A306,'ESO dumped ZoneData'!$A$3:$D$9995,4,FALSE)</f>
        <v>Betnikh</v>
      </c>
      <c r="E306" s="3" t="str">
        <f t="array" ref="E306">IF(OR(EXACT(A306,'ESO Dungeon constants'!$D$3:$D$987)),"X","")</f>
        <v/>
      </c>
      <c r="F306" s="3" t="str">
        <f t="shared" si="16"/>
        <v>X</v>
      </c>
      <c r="G306" s="3" t="str">
        <f t="shared" si="17"/>
        <v/>
      </c>
      <c r="H306" s="17">
        <f t="shared" si="18"/>
        <v>535</v>
      </c>
      <c r="I306" s="17">
        <f t="shared" si="19"/>
        <v>535</v>
      </c>
      <c r="J306">
        <v>0</v>
      </c>
      <c r="K306" s="3" t="str">
        <f>VLOOKUP(J306,'LibSets constants'!$A$4:$B$1000,2,FALSE)</f>
        <v>DLC_BASE_GAME</v>
      </c>
      <c r="L306" s="3" t="str">
        <f>VLOOKUP(J306,'LibSets constants'!$A$4:$C$1000,3,FALSE)</f>
        <v>Included in base game</v>
      </c>
    </row>
    <row r="307" spans="1:12" x14ac:dyDescent="0.25">
      <c r="A307" s="12">
        <v>537</v>
      </c>
      <c r="B307" s="5">
        <f>VLOOKUP(A307,'ESO dumped ZoneData'!$A$3:$D$9995,2,FALSE)</f>
        <v>306</v>
      </c>
      <c r="C307" s="5">
        <f>VLOOKUP(A307,'ESO dumped ZoneData'!$A$3:$D$9995,3,FALSE)</f>
        <v>537</v>
      </c>
      <c r="D307" s="3" t="str">
        <f>VLOOKUP(A307,'ESO dumped ZoneData'!$A$3:$D$9995,4,FALSE)</f>
        <v>Khenarthi's Roost</v>
      </c>
      <c r="E307" s="3" t="str">
        <f t="array" ref="E307">IF(OR(EXACT(A307,'ESO Dungeon constants'!$D$3:$D$987)),"X","")</f>
        <v/>
      </c>
      <c r="F307" s="3" t="str">
        <f t="shared" si="16"/>
        <v>X</v>
      </c>
      <c r="G307" s="3" t="str">
        <f t="shared" si="17"/>
        <v/>
      </c>
      <c r="H307" s="17">
        <f t="shared" si="18"/>
        <v>537</v>
      </c>
      <c r="I307" s="17">
        <f t="shared" si="19"/>
        <v>537</v>
      </c>
      <c r="J307">
        <v>0</v>
      </c>
      <c r="K307" s="3" t="str">
        <f>VLOOKUP(J307,'LibSets constants'!$A$4:$B$1000,2,FALSE)</f>
        <v>DLC_BASE_GAME</v>
      </c>
      <c r="L307" s="3" t="str">
        <f>VLOOKUP(J307,'LibSets constants'!$A$4:$C$1000,3,FALSE)</f>
        <v>Included in base game</v>
      </c>
    </row>
    <row r="308" spans="1:12" x14ac:dyDescent="0.25">
      <c r="A308" s="12">
        <v>539</v>
      </c>
      <c r="B308" s="5">
        <f>VLOOKUP(A308,'ESO dumped ZoneData'!$A$3:$D$9995,2,FALSE)</f>
        <v>307</v>
      </c>
      <c r="C308" s="5">
        <f>VLOOKUP(A308,'ESO dumped ZoneData'!$A$3:$D$9995,3,FALSE)</f>
        <v>535</v>
      </c>
      <c r="D308" s="3" t="str">
        <f>VLOOKUP(A308,'ESO dumped ZoneData'!$A$3:$D$9995,4,FALSE)</f>
        <v>Carzog's Demise</v>
      </c>
      <c r="E308" s="3" t="str">
        <f t="array" ref="E308">IF(OR(EXACT(A308,'ESO Dungeon constants'!$D$3:$D$987)),"X","")</f>
        <v/>
      </c>
      <c r="F308" s="3" t="str">
        <f t="shared" si="16"/>
        <v/>
      </c>
      <c r="G308" s="3" t="str">
        <f t="shared" si="17"/>
        <v>Betnikh</v>
      </c>
      <c r="H308" s="17">
        <f t="shared" si="18"/>
        <v>539</v>
      </c>
      <c r="I308" s="17">
        <f t="shared" si="19"/>
        <v>535</v>
      </c>
      <c r="J308">
        <v>0</v>
      </c>
      <c r="K308" s="3" t="str">
        <f>VLOOKUP(J308,'LibSets constants'!$A$4:$B$1000,2,FALSE)</f>
        <v>DLC_BASE_GAME</v>
      </c>
      <c r="L308" s="3" t="str">
        <f>VLOOKUP(J308,'LibSets constants'!$A$4:$C$1000,3,FALSE)</f>
        <v>Included in base game</v>
      </c>
    </row>
    <row r="309" spans="1:12" x14ac:dyDescent="0.25">
      <c r="A309" s="12">
        <v>541</v>
      </c>
      <c r="B309" s="5">
        <f>VLOOKUP(A309,'ESO dumped ZoneData'!$A$3:$D$9995,2,FALSE)</f>
        <v>308</v>
      </c>
      <c r="C309" s="5">
        <f>VLOOKUP(A309,'ESO dumped ZoneData'!$A$3:$D$9995,3,FALSE)</f>
        <v>267</v>
      </c>
      <c r="D309" s="3" t="str">
        <f>VLOOKUP(A309,'ESO dumped ZoneData'!$A$3:$D$9995,4,FALSE)</f>
        <v>Glade of the Divines</v>
      </c>
      <c r="E309" s="3" t="str">
        <f t="array" ref="E309">IF(OR(EXACT(A309,'ESO Dungeon constants'!$D$3:$D$987)),"X","")</f>
        <v/>
      </c>
      <c r="F309" s="3" t="str">
        <f t="shared" si="16"/>
        <v/>
      </c>
      <c r="G309" s="3" t="str">
        <f t="shared" si="17"/>
        <v>Eyevea</v>
      </c>
      <c r="H309" s="17">
        <f t="shared" si="18"/>
        <v>541</v>
      </c>
      <c r="I309" s="17">
        <f t="shared" si="19"/>
        <v>267</v>
      </c>
      <c r="J309">
        <v>0</v>
      </c>
      <c r="K309" s="3" t="str">
        <f>VLOOKUP(J309,'LibSets constants'!$A$4:$B$1000,2,FALSE)</f>
        <v>DLC_BASE_GAME</v>
      </c>
      <c r="L309" s="3" t="str">
        <f>VLOOKUP(J309,'LibSets constants'!$A$4:$C$1000,3,FALSE)</f>
        <v>Included in base game</v>
      </c>
    </row>
    <row r="310" spans="1:12" x14ac:dyDescent="0.25">
      <c r="A310" s="12">
        <v>542</v>
      </c>
      <c r="B310" s="5">
        <f>VLOOKUP(A310,'ESO dumped ZoneData'!$A$3:$D$9995,2,FALSE)</f>
        <v>309</v>
      </c>
      <c r="C310" s="5">
        <f>VLOOKUP(A310,'ESO dumped ZoneData'!$A$3:$D$9995,3,FALSE)</f>
        <v>208</v>
      </c>
      <c r="D310" s="3" t="str">
        <f>VLOOKUP(A310,'ESO dumped ZoneData'!$A$3:$D$9995,4,FALSE)</f>
        <v>Buraniim</v>
      </c>
      <c r="E310" s="3" t="str">
        <f t="array" ref="E310">IF(OR(EXACT(A310,'ESO Dungeon constants'!$D$3:$D$987)),"X","")</f>
        <v/>
      </c>
      <c r="F310" s="3" t="str">
        <f t="shared" si="16"/>
        <v/>
      </c>
      <c r="G310" s="3" t="str">
        <f t="shared" si="17"/>
        <v>The Earth Forge</v>
      </c>
      <c r="H310" s="17">
        <f t="shared" si="18"/>
        <v>542</v>
      </c>
      <c r="I310" s="17">
        <f t="shared" si="19"/>
        <v>208</v>
      </c>
      <c r="J310">
        <v>0</v>
      </c>
      <c r="K310" s="3" t="str">
        <f>VLOOKUP(J310,'LibSets constants'!$A$4:$B$1000,2,FALSE)</f>
        <v>DLC_BASE_GAME</v>
      </c>
      <c r="L310" s="3" t="str">
        <f>VLOOKUP(J310,'LibSets constants'!$A$4:$C$1000,3,FALSE)</f>
        <v>Included in base game</v>
      </c>
    </row>
    <row r="311" spans="1:12" x14ac:dyDescent="0.25">
      <c r="A311" s="12">
        <v>543</v>
      </c>
      <c r="B311" s="5">
        <f>VLOOKUP(A311,'ESO dumped ZoneData'!$A$3:$D$9995,2,FALSE)</f>
        <v>310</v>
      </c>
      <c r="C311" s="5">
        <f>VLOOKUP(A311,'ESO dumped ZoneData'!$A$3:$D$9995,3,FALSE)</f>
        <v>208</v>
      </c>
      <c r="D311" s="3" t="str">
        <f>VLOOKUP(A311,'ESO dumped ZoneData'!$A$3:$D$9995,4,FALSE)</f>
        <v>Dourstone Vault</v>
      </c>
      <c r="E311" s="3" t="str">
        <f t="array" ref="E311">IF(OR(EXACT(A311,'ESO Dungeon constants'!$D$3:$D$987)),"X","")</f>
        <v/>
      </c>
      <c r="F311" s="3" t="str">
        <f t="shared" si="16"/>
        <v/>
      </c>
      <c r="G311" s="3" t="str">
        <f t="shared" si="17"/>
        <v>The Earth Forge</v>
      </c>
      <c r="H311" s="17">
        <f t="shared" si="18"/>
        <v>543</v>
      </c>
      <c r="I311" s="17">
        <f t="shared" si="19"/>
        <v>208</v>
      </c>
      <c r="J311">
        <v>0</v>
      </c>
      <c r="K311" s="3" t="str">
        <f>VLOOKUP(J311,'LibSets constants'!$A$4:$B$1000,2,FALSE)</f>
        <v>DLC_BASE_GAME</v>
      </c>
      <c r="L311" s="3" t="str">
        <f>VLOOKUP(J311,'LibSets constants'!$A$4:$C$1000,3,FALSE)</f>
        <v>Included in base game</v>
      </c>
    </row>
    <row r="312" spans="1:12" x14ac:dyDescent="0.25">
      <c r="A312" s="12">
        <v>544</v>
      </c>
      <c r="B312" s="5">
        <f>VLOOKUP(A312,'ESO dumped ZoneData'!$A$3:$D$9995,2,FALSE)</f>
        <v>311</v>
      </c>
      <c r="C312" s="5">
        <f>VLOOKUP(A312,'ESO dumped ZoneData'!$A$3:$D$9995,3,FALSE)</f>
        <v>208</v>
      </c>
      <c r="D312" s="3" t="str">
        <f>VLOOKUP(A312,'ESO dumped ZoneData'!$A$3:$D$9995,4,FALSE)</f>
        <v>Stonefang Cavern</v>
      </c>
      <c r="E312" s="3" t="str">
        <f t="array" ref="E312">IF(OR(EXACT(A312,'ESO Dungeon constants'!$D$3:$D$987)),"X","")</f>
        <v/>
      </c>
      <c r="F312" s="3" t="str">
        <f t="shared" si="16"/>
        <v/>
      </c>
      <c r="G312" s="3" t="str">
        <f t="shared" si="17"/>
        <v>The Earth Forge</v>
      </c>
      <c r="H312" s="17">
        <f t="shared" si="18"/>
        <v>544</v>
      </c>
      <c r="I312" s="17">
        <f t="shared" si="19"/>
        <v>208</v>
      </c>
      <c r="J312">
        <v>0</v>
      </c>
      <c r="K312" s="3" t="str">
        <f>VLOOKUP(J312,'LibSets constants'!$A$4:$B$1000,2,FALSE)</f>
        <v>DLC_BASE_GAME</v>
      </c>
      <c r="L312" s="3" t="str">
        <f>VLOOKUP(J312,'LibSets constants'!$A$4:$C$1000,3,FALSE)</f>
        <v>Included in base game</v>
      </c>
    </row>
    <row r="313" spans="1:12" x14ac:dyDescent="0.25">
      <c r="A313" s="12">
        <v>545</v>
      </c>
      <c r="B313" s="5">
        <f>VLOOKUP(A313,'ESO dumped ZoneData'!$A$3:$D$9995,2,FALSE)</f>
        <v>312</v>
      </c>
      <c r="C313" s="5">
        <f>VLOOKUP(A313,'ESO dumped ZoneData'!$A$3:$D$9995,3,FALSE)</f>
        <v>19</v>
      </c>
      <c r="D313" s="3" t="str">
        <f>VLOOKUP(A313,'ESO dumped ZoneData'!$A$3:$D$9995,4,FALSE)</f>
        <v>Alcaire Keep</v>
      </c>
      <c r="E313" s="3" t="str">
        <f t="array" ref="E313">IF(OR(EXACT(A313,'ESO Dungeon constants'!$D$3:$D$987)),"X","")</f>
        <v/>
      </c>
      <c r="F313" s="3" t="str">
        <f t="shared" si="16"/>
        <v/>
      </c>
      <c r="G313" s="3" t="str">
        <f t="shared" si="17"/>
        <v>Stormhaven</v>
      </c>
      <c r="H313" s="17">
        <f t="shared" si="18"/>
        <v>545</v>
      </c>
      <c r="I313" s="17">
        <f t="shared" si="19"/>
        <v>19</v>
      </c>
      <c r="J313">
        <v>0</v>
      </c>
      <c r="K313" s="3" t="str">
        <f>VLOOKUP(J313,'LibSets constants'!$A$4:$B$1000,2,FALSE)</f>
        <v>DLC_BASE_GAME</v>
      </c>
      <c r="L313" s="3" t="str">
        <f>VLOOKUP(J313,'LibSets constants'!$A$4:$C$1000,3,FALSE)</f>
        <v>Included in base game</v>
      </c>
    </row>
    <row r="314" spans="1:12" x14ac:dyDescent="0.25">
      <c r="A314" s="12">
        <v>546</v>
      </c>
      <c r="B314" s="5">
        <f>VLOOKUP(A314,'ESO dumped ZoneData'!$A$3:$D$9995,2,FALSE)</f>
        <v>313</v>
      </c>
      <c r="C314" s="5">
        <f>VLOOKUP(A314,'ESO dumped ZoneData'!$A$3:$D$9995,3,FALSE)</f>
        <v>19</v>
      </c>
      <c r="D314" s="3" t="str">
        <f>VLOOKUP(A314,'ESO dumped ZoneData'!$A$3:$D$9995,4,FALSE)</f>
        <v>Wayrest Castle</v>
      </c>
      <c r="E314" s="3" t="str">
        <f t="array" ref="E314">IF(OR(EXACT(A314,'ESO Dungeon constants'!$D$3:$D$987)),"X","")</f>
        <v/>
      </c>
      <c r="F314" s="3" t="str">
        <f t="shared" si="16"/>
        <v/>
      </c>
      <c r="G314" s="3" t="str">
        <f t="shared" si="17"/>
        <v>Stormhaven</v>
      </c>
      <c r="H314" s="17">
        <f t="shared" si="18"/>
        <v>546</v>
      </c>
      <c r="I314" s="17">
        <f t="shared" si="19"/>
        <v>19</v>
      </c>
      <c r="J314">
        <v>0</v>
      </c>
      <c r="K314" s="3" t="str">
        <f>VLOOKUP(J314,'LibSets constants'!$A$4:$B$1000,2,FALSE)</f>
        <v>DLC_BASE_GAME</v>
      </c>
      <c r="L314" s="3" t="str">
        <f>VLOOKUP(J314,'LibSets constants'!$A$4:$C$1000,3,FALSE)</f>
        <v>Included in base game</v>
      </c>
    </row>
    <row r="315" spans="1:12" x14ac:dyDescent="0.25">
      <c r="A315" s="12">
        <v>547</v>
      </c>
      <c r="B315" s="5">
        <f>VLOOKUP(A315,'ESO dumped ZoneData'!$A$3:$D$9995,2,FALSE)</f>
        <v>314</v>
      </c>
      <c r="C315" s="5">
        <f>VLOOKUP(A315,'ESO dumped ZoneData'!$A$3:$D$9995,3,FALSE)</f>
        <v>108</v>
      </c>
      <c r="D315" s="3" t="str">
        <f>VLOOKUP(A315,'ESO dumped ZoneData'!$A$3:$D$9995,4,FALSE)</f>
        <v>Shrouded Hollow</v>
      </c>
      <c r="E315" s="3" t="str">
        <f t="array" ref="E315">IF(OR(EXACT(A315,'ESO Dungeon constants'!$D$3:$D$987)),"X","")</f>
        <v/>
      </c>
      <c r="F315" s="3" t="str">
        <f t="shared" si="16"/>
        <v/>
      </c>
      <c r="G315" s="3" t="str">
        <f t="shared" si="17"/>
        <v>Greenshade</v>
      </c>
      <c r="H315" s="17">
        <f t="shared" si="18"/>
        <v>547</v>
      </c>
      <c r="I315" s="17">
        <f t="shared" si="19"/>
        <v>108</v>
      </c>
      <c r="J315">
        <v>0</v>
      </c>
      <c r="K315" s="3" t="str">
        <f>VLOOKUP(J315,'LibSets constants'!$A$4:$B$1000,2,FALSE)</f>
        <v>DLC_BASE_GAME</v>
      </c>
      <c r="L315" s="3" t="str">
        <f>VLOOKUP(J315,'LibSets constants'!$A$4:$C$1000,3,FALSE)</f>
        <v>Included in base game</v>
      </c>
    </row>
    <row r="316" spans="1:12" x14ac:dyDescent="0.25">
      <c r="A316" s="12">
        <v>548</v>
      </c>
      <c r="B316" s="5">
        <f>VLOOKUP(A316,'ESO dumped ZoneData'!$A$3:$D$9995,2,FALSE)</f>
        <v>315</v>
      </c>
      <c r="C316" s="5">
        <f>VLOOKUP(A316,'ESO dumped ZoneData'!$A$3:$D$9995,3,FALSE)</f>
        <v>108</v>
      </c>
      <c r="D316" s="3" t="str">
        <f>VLOOKUP(A316,'ESO dumped ZoneData'!$A$3:$D$9995,4,FALSE)</f>
        <v>Silatar</v>
      </c>
      <c r="E316" s="3" t="str">
        <f t="array" ref="E316">IF(OR(EXACT(A316,'ESO Dungeon constants'!$D$3:$D$987)),"X","")</f>
        <v/>
      </c>
      <c r="F316" s="3" t="str">
        <f t="shared" si="16"/>
        <v/>
      </c>
      <c r="G316" s="3" t="str">
        <f t="shared" si="17"/>
        <v>Greenshade</v>
      </c>
      <c r="H316" s="17">
        <f t="shared" si="18"/>
        <v>548</v>
      </c>
      <c r="I316" s="17">
        <f t="shared" si="19"/>
        <v>108</v>
      </c>
      <c r="J316">
        <v>0</v>
      </c>
      <c r="K316" s="3" t="str">
        <f>VLOOKUP(J316,'LibSets constants'!$A$4:$B$1000,2,FALSE)</f>
        <v>DLC_BASE_GAME</v>
      </c>
      <c r="L316" s="3" t="str">
        <f>VLOOKUP(J316,'LibSets constants'!$A$4:$C$1000,3,FALSE)</f>
        <v>Included in base game</v>
      </c>
    </row>
    <row r="317" spans="1:12" x14ac:dyDescent="0.25">
      <c r="A317" s="12">
        <v>549</v>
      </c>
      <c r="B317" s="5">
        <f>VLOOKUP(A317,'ESO dumped ZoneData'!$A$3:$D$9995,2,FALSE)</f>
        <v>316</v>
      </c>
      <c r="C317" s="5">
        <f>VLOOKUP(A317,'ESO dumped ZoneData'!$A$3:$D$9995,3,FALSE)</f>
        <v>383</v>
      </c>
      <c r="D317" s="3" t="str">
        <f>VLOOKUP(A317,'ESO dumped ZoneData'!$A$3:$D$9995,4,FALSE)</f>
        <v>The Middens</v>
      </c>
      <c r="E317" s="3" t="str">
        <f t="array" ref="E317">IF(OR(EXACT(A317,'ESO Dungeon constants'!$D$3:$D$987)),"X","")</f>
        <v/>
      </c>
      <c r="F317" s="3" t="str">
        <f t="shared" si="16"/>
        <v/>
      </c>
      <c r="G317" s="3" t="str">
        <f t="shared" si="17"/>
        <v>Grahtwood</v>
      </c>
      <c r="H317" s="17">
        <f t="shared" si="18"/>
        <v>549</v>
      </c>
      <c r="I317" s="17">
        <f t="shared" si="19"/>
        <v>383</v>
      </c>
      <c r="J317">
        <v>0</v>
      </c>
      <c r="K317" s="3" t="str">
        <f>VLOOKUP(J317,'LibSets constants'!$A$4:$B$1000,2,FALSE)</f>
        <v>DLC_BASE_GAME</v>
      </c>
      <c r="L317" s="3" t="str">
        <f>VLOOKUP(J317,'LibSets constants'!$A$4:$C$1000,3,FALSE)</f>
        <v>Included in base game</v>
      </c>
    </row>
    <row r="318" spans="1:12" x14ac:dyDescent="0.25">
      <c r="A318" s="12">
        <v>551</v>
      </c>
      <c r="B318" s="5">
        <f>VLOOKUP(A318,'ESO dumped ZoneData'!$A$3:$D$9995,2,FALSE)</f>
        <v>317</v>
      </c>
      <c r="C318" s="5">
        <f>VLOOKUP(A318,'ESO dumped ZoneData'!$A$3:$D$9995,3,FALSE)</f>
        <v>108</v>
      </c>
      <c r="D318" s="3" t="str">
        <f>VLOOKUP(A318,'ESO dumped ZoneData'!$A$3:$D$9995,4,FALSE)</f>
        <v>Imperial Underground</v>
      </c>
      <c r="E318" s="3" t="str">
        <f t="array" ref="E318">IF(OR(EXACT(A318,'ESO Dungeon constants'!$D$3:$D$987)),"X","")</f>
        <v/>
      </c>
      <c r="F318" s="3" t="str">
        <f t="shared" si="16"/>
        <v/>
      </c>
      <c r="G318" s="3" t="str">
        <f t="shared" si="17"/>
        <v>Greenshade</v>
      </c>
      <c r="H318" s="17">
        <f t="shared" si="18"/>
        <v>551</v>
      </c>
      <c r="I318" s="17">
        <f t="shared" si="19"/>
        <v>108</v>
      </c>
      <c r="J318">
        <v>0</v>
      </c>
      <c r="K318" s="3" t="str">
        <f>VLOOKUP(J318,'LibSets constants'!$A$4:$B$1000,2,FALSE)</f>
        <v>DLC_BASE_GAME</v>
      </c>
      <c r="L318" s="3" t="str">
        <f>VLOOKUP(J318,'LibSets constants'!$A$4:$C$1000,3,FALSE)</f>
        <v>Included in base game</v>
      </c>
    </row>
    <row r="319" spans="1:12" x14ac:dyDescent="0.25">
      <c r="A319" s="12">
        <v>552</v>
      </c>
      <c r="B319" s="5">
        <f>VLOOKUP(A319,'ESO dumped ZoneData'!$A$3:$D$9995,2,FALSE)</f>
        <v>318</v>
      </c>
      <c r="C319" s="5">
        <f>VLOOKUP(A319,'ESO dumped ZoneData'!$A$3:$D$9995,3,FALSE)</f>
        <v>108</v>
      </c>
      <c r="D319" s="3" t="str">
        <f>VLOOKUP(A319,'ESO dumped ZoneData'!$A$3:$D$9995,4,FALSE)</f>
        <v>Shademist Enclave</v>
      </c>
      <c r="E319" s="3" t="str">
        <f t="array" ref="E319">IF(OR(EXACT(A319,'ESO Dungeon constants'!$D$3:$D$987)),"X","")</f>
        <v/>
      </c>
      <c r="F319" s="3" t="str">
        <f t="shared" si="16"/>
        <v/>
      </c>
      <c r="G319" s="3" t="str">
        <f t="shared" si="17"/>
        <v>Greenshade</v>
      </c>
      <c r="H319" s="17">
        <f t="shared" si="18"/>
        <v>552</v>
      </c>
      <c r="I319" s="17">
        <f t="shared" si="19"/>
        <v>108</v>
      </c>
      <c r="J319">
        <v>0</v>
      </c>
      <c r="K319" s="3" t="str">
        <f>VLOOKUP(J319,'LibSets constants'!$A$4:$B$1000,2,FALSE)</f>
        <v>DLC_BASE_GAME</v>
      </c>
      <c r="L319" s="3" t="str">
        <f>VLOOKUP(J319,'LibSets constants'!$A$4:$C$1000,3,FALSE)</f>
        <v>Included in base game</v>
      </c>
    </row>
    <row r="320" spans="1:12" x14ac:dyDescent="0.25">
      <c r="A320" s="12">
        <v>553</v>
      </c>
      <c r="B320" s="5">
        <f>VLOOKUP(A320,'ESO dumped ZoneData'!$A$3:$D$9995,2,FALSE)</f>
        <v>319</v>
      </c>
      <c r="C320" s="5">
        <f>VLOOKUP(A320,'ESO dumped ZoneData'!$A$3:$D$9995,3,FALSE)</f>
        <v>108</v>
      </c>
      <c r="D320" s="3" t="str">
        <f>VLOOKUP(A320,'ESO dumped ZoneData'!$A$3:$D$9995,4,FALSE)</f>
        <v>Ilmyris</v>
      </c>
      <c r="E320" s="3" t="str">
        <f t="array" ref="E320">IF(OR(EXACT(A320,'ESO Dungeon constants'!$D$3:$D$987)),"X","")</f>
        <v/>
      </c>
      <c r="F320" s="3" t="str">
        <f t="shared" si="16"/>
        <v/>
      </c>
      <c r="G320" s="3" t="str">
        <f t="shared" si="17"/>
        <v>Greenshade</v>
      </c>
      <c r="H320" s="17">
        <f t="shared" si="18"/>
        <v>553</v>
      </c>
      <c r="I320" s="17">
        <f t="shared" si="19"/>
        <v>108</v>
      </c>
      <c r="J320">
        <v>0</v>
      </c>
      <c r="K320" s="3" t="str">
        <f>VLOOKUP(J320,'LibSets constants'!$A$4:$B$1000,2,FALSE)</f>
        <v>DLC_BASE_GAME</v>
      </c>
      <c r="L320" s="3" t="str">
        <f>VLOOKUP(J320,'LibSets constants'!$A$4:$C$1000,3,FALSE)</f>
        <v>Included in base game</v>
      </c>
    </row>
    <row r="321" spans="1:12" x14ac:dyDescent="0.25">
      <c r="A321" s="12">
        <v>554</v>
      </c>
      <c r="B321" s="5">
        <f>VLOOKUP(A321,'ESO dumped ZoneData'!$A$3:$D$9995,2,FALSE)</f>
        <v>320</v>
      </c>
      <c r="C321" s="5">
        <f>VLOOKUP(A321,'ESO dumped ZoneData'!$A$3:$D$9995,3,FALSE)</f>
        <v>108</v>
      </c>
      <c r="D321" s="3" t="str">
        <f>VLOOKUP(A321,'ESO dumped ZoneData'!$A$3:$D$9995,4,FALSE)</f>
        <v>Serpent's Grotto</v>
      </c>
      <c r="E321" s="3" t="str">
        <f t="array" ref="E321">IF(OR(EXACT(A321,'ESO Dungeon constants'!$D$3:$D$987)),"X","")</f>
        <v/>
      </c>
      <c r="F321" s="3" t="str">
        <f t="shared" si="16"/>
        <v/>
      </c>
      <c r="G321" s="3" t="str">
        <f t="shared" si="17"/>
        <v>Greenshade</v>
      </c>
      <c r="H321" s="17">
        <f t="shared" si="18"/>
        <v>554</v>
      </c>
      <c r="I321" s="17">
        <f t="shared" si="19"/>
        <v>108</v>
      </c>
      <c r="J321">
        <v>0</v>
      </c>
      <c r="K321" s="3" t="str">
        <f>VLOOKUP(J321,'LibSets constants'!$A$4:$B$1000,2,FALSE)</f>
        <v>DLC_BASE_GAME</v>
      </c>
      <c r="L321" s="3" t="str">
        <f>VLOOKUP(J321,'LibSets constants'!$A$4:$C$1000,3,FALSE)</f>
        <v>Included in base game</v>
      </c>
    </row>
    <row r="322" spans="1:12" x14ac:dyDescent="0.25">
      <c r="A322" s="12">
        <v>555</v>
      </c>
      <c r="B322" s="5">
        <f>VLOOKUP(A322,'ESO dumped ZoneData'!$A$3:$D$9995,2,FALSE)</f>
        <v>321</v>
      </c>
      <c r="C322" s="5">
        <f>VLOOKUP(A322,'ESO dumped ZoneData'!$A$3:$D$9995,3,FALSE)</f>
        <v>108</v>
      </c>
      <c r="D322" s="3" t="str">
        <f>VLOOKUP(A322,'ESO dumped ZoneData'!$A$3:$D$9995,4,FALSE)</f>
        <v>Abecean Sea</v>
      </c>
      <c r="E322" s="3" t="str">
        <f t="array" ref="E322">IF(OR(EXACT(A322,'ESO Dungeon constants'!$D$3:$D$987)),"X","")</f>
        <v/>
      </c>
      <c r="F322" s="3" t="str">
        <f t="shared" ref="F322:F385" si="20">IF(EXACT(A322,C322),"X","")</f>
        <v/>
      </c>
      <c r="G322" s="3" t="str">
        <f t="shared" ref="G322:G385" si="21">IF(A322&lt;&gt;C322,VLOOKUP(C322,$A$2:$D$9949,4,FALSE),"")</f>
        <v>Greenshade</v>
      </c>
      <c r="H322" s="17">
        <f t="shared" ref="H322:H385" si="22">A322</f>
        <v>555</v>
      </c>
      <c r="I322" s="17">
        <f t="shared" ref="I322:I385" si="23">C322</f>
        <v>108</v>
      </c>
      <c r="J322">
        <v>0</v>
      </c>
      <c r="K322" s="3" t="str">
        <f>VLOOKUP(J322,'LibSets constants'!$A$4:$B$1000,2,FALSE)</f>
        <v>DLC_BASE_GAME</v>
      </c>
      <c r="L322" s="3" t="str">
        <f>VLOOKUP(J322,'LibSets constants'!$A$4:$C$1000,3,FALSE)</f>
        <v>Included in base game</v>
      </c>
    </row>
    <row r="323" spans="1:12" x14ac:dyDescent="0.25">
      <c r="A323" s="12">
        <v>556</v>
      </c>
      <c r="B323" s="5">
        <f>VLOOKUP(A323,'ESO dumped ZoneData'!$A$3:$D$9995,2,FALSE)</f>
        <v>322</v>
      </c>
      <c r="C323" s="5">
        <f>VLOOKUP(A323,'ESO dumped ZoneData'!$A$3:$D$9995,3,FALSE)</f>
        <v>108</v>
      </c>
      <c r="D323" s="3" t="str">
        <f>VLOOKUP(A323,'ESO dumped ZoneData'!$A$3:$D$9995,4,FALSE)</f>
        <v>Nereid Temple Cave</v>
      </c>
      <c r="E323" s="3" t="str">
        <f t="array" ref="E323">IF(OR(EXACT(A323,'ESO Dungeon constants'!$D$3:$D$987)),"X","")</f>
        <v/>
      </c>
      <c r="F323" s="3" t="str">
        <f t="shared" si="20"/>
        <v/>
      </c>
      <c r="G323" s="3" t="str">
        <f t="shared" si="21"/>
        <v>Greenshade</v>
      </c>
      <c r="H323" s="17">
        <f t="shared" si="22"/>
        <v>556</v>
      </c>
      <c r="I323" s="17">
        <f t="shared" si="23"/>
        <v>108</v>
      </c>
      <c r="J323">
        <v>0</v>
      </c>
      <c r="K323" s="3" t="str">
        <f>VLOOKUP(J323,'LibSets constants'!$A$4:$B$1000,2,FALSE)</f>
        <v>DLC_BASE_GAME</v>
      </c>
      <c r="L323" s="3" t="str">
        <f>VLOOKUP(J323,'LibSets constants'!$A$4:$C$1000,3,FALSE)</f>
        <v>Included in base game</v>
      </c>
    </row>
    <row r="324" spans="1:12" x14ac:dyDescent="0.25">
      <c r="A324" s="12">
        <v>557</v>
      </c>
      <c r="B324" s="5">
        <f>VLOOKUP(A324,'ESO dumped ZoneData'!$A$3:$D$9995,2,FALSE)</f>
        <v>323</v>
      </c>
      <c r="C324" s="5">
        <f>VLOOKUP(A324,'ESO dumped ZoneData'!$A$3:$D$9995,3,FALSE)</f>
        <v>347</v>
      </c>
      <c r="D324" s="3" t="str">
        <f>VLOOKUP(A324,'ESO dumped ZoneData'!$A$3:$D$9995,4,FALSE)</f>
        <v>Village of the Lost</v>
      </c>
      <c r="E324" s="3" t="str">
        <f t="array" ref="E324">IF(OR(EXACT(A324,'ESO Dungeon constants'!$D$3:$D$987)),"X","")</f>
        <v/>
      </c>
      <c r="F324" s="3" t="str">
        <f t="shared" si="20"/>
        <v/>
      </c>
      <c r="G324" s="3" t="str">
        <f t="shared" si="21"/>
        <v>Coldharbour</v>
      </c>
      <c r="H324" s="17">
        <f t="shared" si="22"/>
        <v>557</v>
      </c>
      <c r="I324" s="17">
        <f t="shared" si="23"/>
        <v>347</v>
      </c>
      <c r="J324">
        <v>0</v>
      </c>
      <c r="K324" s="3" t="str">
        <f>VLOOKUP(J324,'LibSets constants'!$A$4:$B$1000,2,FALSE)</f>
        <v>DLC_BASE_GAME</v>
      </c>
      <c r="L324" s="3" t="str">
        <f>VLOOKUP(J324,'LibSets constants'!$A$4:$C$1000,3,FALSE)</f>
        <v>Included in base game</v>
      </c>
    </row>
    <row r="325" spans="1:12" x14ac:dyDescent="0.25">
      <c r="A325" s="12">
        <v>558</v>
      </c>
      <c r="B325" s="5">
        <f>VLOOKUP(A325,'ESO dumped ZoneData'!$A$3:$D$9995,2,FALSE)</f>
        <v>324</v>
      </c>
      <c r="C325" s="5">
        <f>VLOOKUP(A325,'ESO dumped ZoneData'!$A$3:$D$9995,3,FALSE)</f>
        <v>108</v>
      </c>
      <c r="D325" s="3" t="str">
        <f>VLOOKUP(A325,'ESO dumped ZoneData'!$A$3:$D$9995,4,FALSE)</f>
        <v>Hectahame Grotto</v>
      </c>
      <c r="E325" s="3" t="str">
        <f t="array" ref="E325">IF(OR(EXACT(A325,'ESO Dungeon constants'!$D$3:$D$987)),"X","")</f>
        <v/>
      </c>
      <c r="F325" s="3" t="str">
        <f t="shared" si="20"/>
        <v/>
      </c>
      <c r="G325" s="3" t="str">
        <f t="shared" si="21"/>
        <v>Greenshade</v>
      </c>
      <c r="H325" s="17">
        <f t="shared" si="22"/>
        <v>558</v>
      </c>
      <c r="I325" s="17">
        <f t="shared" si="23"/>
        <v>108</v>
      </c>
      <c r="J325">
        <v>0</v>
      </c>
      <c r="K325" s="3" t="str">
        <f>VLOOKUP(J325,'LibSets constants'!$A$4:$B$1000,2,FALSE)</f>
        <v>DLC_BASE_GAME</v>
      </c>
      <c r="L325" s="3" t="str">
        <f>VLOOKUP(J325,'LibSets constants'!$A$4:$C$1000,3,FALSE)</f>
        <v>Included in base game</v>
      </c>
    </row>
    <row r="326" spans="1:12" x14ac:dyDescent="0.25">
      <c r="A326" s="12">
        <v>559</v>
      </c>
      <c r="B326" s="5">
        <f>VLOOKUP(A326,'ESO dumped ZoneData'!$A$3:$D$9995,2,FALSE)</f>
        <v>325</v>
      </c>
      <c r="C326" s="5">
        <f>VLOOKUP(A326,'ESO dumped ZoneData'!$A$3:$D$9995,3,FALSE)</f>
        <v>108</v>
      </c>
      <c r="D326" s="3" t="str">
        <f>VLOOKUP(A326,'ESO dumped ZoneData'!$A$3:$D$9995,4,FALSE)</f>
        <v>Valenheart</v>
      </c>
      <c r="E326" s="3" t="str">
        <f t="array" ref="E326">IF(OR(EXACT(A326,'ESO Dungeon constants'!$D$3:$D$987)),"X","")</f>
        <v/>
      </c>
      <c r="F326" s="3" t="str">
        <f t="shared" si="20"/>
        <v/>
      </c>
      <c r="G326" s="3" t="str">
        <f t="shared" si="21"/>
        <v>Greenshade</v>
      </c>
      <c r="H326" s="17">
        <f t="shared" si="22"/>
        <v>559</v>
      </c>
      <c r="I326" s="17">
        <f t="shared" si="23"/>
        <v>108</v>
      </c>
      <c r="J326">
        <v>0</v>
      </c>
      <c r="K326" s="3" t="str">
        <f>VLOOKUP(J326,'LibSets constants'!$A$4:$B$1000,2,FALSE)</f>
        <v>DLC_BASE_GAME</v>
      </c>
      <c r="L326" s="3" t="str">
        <f>VLOOKUP(J326,'LibSets constants'!$A$4:$C$1000,3,FALSE)</f>
        <v>Included in base game</v>
      </c>
    </row>
    <row r="327" spans="1:12" x14ac:dyDescent="0.25">
      <c r="A327" s="12">
        <v>560</v>
      </c>
      <c r="B327" s="5">
        <f>VLOOKUP(A327,'ESO dumped ZoneData'!$A$3:$D$9995,2,FALSE)</f>
        <v>326</v>
      </c>
      <c r="C327" s="5">
        <f>VLOOKUP(A327,'ESO dumped ZoneData'!$A$3:$D$9995,3,FALSE)</f>
        <v>103</v>
      </c>
      <c r="D327" s="3" t="str">
        <f>VLOOKUP(A327,'ESO dumped ZoneData'!$A$3:$D$9995,4,FALSE)</f>
        <v>Nimalten Barrow</v>
      </c>
      <c r="E327" s="3" t="str">
        <f t="array" ref="E327">IF(OR(EXACT(A327,'ESO Dungeon constants'!$D$3:$D$987)),"X","")</f>
        <v/>
      </c>
      <c r="F327" s="3" t="str">
        <f t="shared" si="20"/>
        <v/>
      </c>
      <c r="G327" s="3" t="str">
        <f t="shared" si="21"/>
        <v>The Rift</v>
      </c>
      <c r="H327" s="17">
        <f t="shared" si="22"/>
        <v>560</v>
      </c>
      <c r="I327" s="17">
        <f t="shared" si="23"/>
        <v>103</v>
      </c>
      <c r="J327">
        <v>0</v>
      </c>
      <c r="K327" s="3" t="str">
        <f>VLOOKUP(J327,'LibSets constants'!$A$4:$B$1000,2,FALSE)</f>
        <v>DLC_BASE_GAME</v>
      </c>
      <c r="L327" s="3" t="str">
        <f>VLOOKUP(J327,'LibSets constants'!$A$4:$C$1000,3,FALSE)</f>
        <v>Included in base game</v>
      </c>
    </row>
    <row r="328" spans="1:12" x14ac:dyDescent="0.25">
      <c r="A328" s="12">
        <v>561</v>
      </c>
      <c r="B328" s="5">
        <f>VLOOKUP(A328,'ESO dumped ZoneData'!$A$3:$D$9995,2,FALSE)</f>
        <v>327</v>
      </c>
      <c r="C328" s="5">
        <f>VLOOKUP(A328,'ESO dumped ZoneData'!$A$3:$D$9995,3,FALSE)</f>
        <v>108</v>
      </c>
      <c r="D328" s="3" t="str">
        <f>VLOOKUP(A328,'ESO dumped ZoneData'!$A$3:$D$9995,4,FALSE)</f>
        <v>Isles of Torment</v>
      </c>
      <c r="E328" s="3" t="str">
        <f t="array" ref="E328">IF(OR(EXACT(A328,'ESO Dungeon constants'!$D$3:$D$987)),"X","")</f>
        <v/>
      </c>
      <c r="F328" s="3" t="str">
        <f t="shared" si="20"/>
        <v/>
      </c>
      <c r="G328" s="3" t="str">
        <f t="shared" si="21"/>
        <v>Greenshade</v>
      </c>
      <c r="H328" s="17">
        <f t="shared" si="22"/>
        <v>561</v>
      </c>
      <c r="I328" s="17">
        <f t="shared" si="23"/>
        <v>108</v>
      </c>
      <c r="J328">
        <v>0</v>
      </c>
      <c r="K328" s="3" t="str">
        <f>VLOOKUP(J328,'LibSets constants'!$A$4:$B$1000,2,FALSE)</f>
        <v>DLC_BASE_GAME</v>
      </c>
      <c r="L328" s="3" t="str">
        <f>VLOOKUP(J328,'LibSets constants'!$A$4:$C$1000,3,FALSE)</f>
        <v>Included in base game</v>
      </c>
    </row>
    <row r="329" spans="1:12" x14ac:dyDescent="0.25">
      <c r="A329" s="12">
        <v>562</v>
      </c>
      <c r="B329" s="5">
        <f>VLOOKUP(A329,'ESO dumped ZoneData'!$A$3:$D$9995,2,FALSE)</f>
        <v>328</v>
      </c>
      <c r="C329" s="5">
        <f>VLOOKUP(A329,'ESO dumped ZoneData'!$A$3:$D$9995,3,FALSE)</f>
        <v>382</v>
      </c>
      <c r="D329" s="3" t="str">
        <f>VLOOKUP(A329,'ESO dumped ZoneData'!$A$3:$D$9995,4,FALSE)</f>
        <v>Khaj Rawlith</v>
      </c>
      <c r="E329" s="3" t="str">
        <f t="array" ref="E329">IF(OR(EXACT(A329,'ESO Dungeon constants'!$D$3:$D$987)),"X","")</f>
        <v/>
      </c>
      <c r="F329" s="3" t="str">
        <f t="shared" si="20"/>
        <v/>
      </c>
      <c r="G329" s="3" t="str">
        <f t="shared" si="21"/>
        <v>Reaper's March</v>
      </c>
      <c r="H329" s="17">
        <f t="shared" si="22"/>
        <v>562</v>
      </c>
      <c r="I329" s="17">
        <f t="shared" si="23"/>
        <v>382</v>
      </c>
      <c r="J329">
        <v>0</v>
      </c>
      <c r="K329" s="3" t="str">
        <f>VLOOKUP(J329,'LibSets constants'!$A$4:$B$1000,2,FALSE)</f>
        <v>DLC_BASE_GAME</v>
      </c>
      <c r="L329" s="3" t="str">
        <f>VLOOKUP(J329,'LibSets constants'!$A$4:$C$1000,3,FALSE)</f>
        <v>Included in base game</v>
      </c>
    </row>
    <row r="330" spans="1:12" x14ac:dyDescent="0.25">
      <c r="A330" s="12">
        <v>565</v>
      </c>
      <c r="B330" s="5">
        <f>VLOOKUP(A330,'ESO dumped ZoneData'!$A$3:$D$9995,2,FALSE)</f>
        <v>329</v>
      </c>
      <c r="C330" s="5">
        <f>VLOOKUP(A330,'ESO dumped ZoneData'!$A$3:$D$9995,3,FALSE)</f>
        <v>382</v>
      </c>
      <c r="D330" s="3" t="str">
        <f>VLOOKUP(A330,'ESO dumped ZoneData'!$A$3:$D$9995,4,FALSE)</f>
        <v>Ren-dro Caverns</v>
      </c>
      <c r="E330" s="3" t="str">
        <f t="array" ref="E330">IF(OR(EXACT(A330,'ESO Dungeon constants'!$D$3:$D$987)),"X","")</f>
        <v/>
      </c>
      <c r="F330" s="3" t="str">
        <f t="shared" si="20"/>
        <v/>
      </c>
      <c r="G330" s="3" t="str">
        <f t="shared" si="21"/>
        <v>Reaper's March</v>
      </c>
      <c r="H330" s="17">
        <f t="shared" si="22"/>
        <v>565</v>
      </c>
      <c r="I330" s="17">
        <f t="shared" si="23"/>
        <v>382</v>
      </c>
      <c r="J330">
        <v>0</v>
      </c>
      <c r="K330" s="3" t="str">
        <f>VLOOKUP(J330,'LibSets constants'!$A$4:$B$1000,2,FALSE)</f>
        <v>DLC_BASE_GAME</v>
      </c>
      <c r="L330" s="3" t="str">
        <f>VLOOKUP(J330,'LibSets constants'!$A$4:$C$1000,3,FALSE)</f>
        <v>Included in base game</v>
      </c>
    </row>
    <row r="331" spans="1:12" x14ac:dyDescent="0.25">
      <c r="A331" s="12">
        <v>566</v>
      </c>
      <c r="B331" s="5">
        <f>VLOOKUP(A331,'ESO dumped ZoneData'!$A$3:$D$9995,2,FALSE)</f>
        <v>330</v>
      </c>
      <c r="C331" s="5">
        <f>VLOOKUP(A331,'ESO dumped ZoneData'!$A$3:$D$9995,3,FALSE)</f>
        <v>3</v>
      </c>
      <c r="D331" s="3" t="str">
        <f>VLOOKUP(A331,'ESO dumped ZoneData'!$A$3:$D$9995,4,FALSE)</f>
        <v>Heart of the Wyrd Tree</v>
      </c>
      <c r="E331" s="3" t="str">
        <f t="array" ref="E331">IF(OR(EXACT(A331,'ESO Dungeon constants'!$D$3:$D$987)),"X","")</f>
        <v/>
      </c>
      <c r="F331" s="3" t="str">
        <f t="shared" si="20"/>
        <v/>
      </c>
      <c r="G331" s="3" t="str">
        <f t="shared" si="21"/>
        <v>Glenumbra</v>
      </c>
      <c r="H331" s="17">
        <f t="shared" si="22"/>
        <v>566</v>
      </c>
      <c r="I331" s="17">
        <f t="shared" si="23"/>
        <v>3</v>
      </c>
      <c r="J331">
        <v>0</v>
      </c>
      <c r="K331" s="3" t="str">
        <f>VLOOKUP(J331,'LibSets constants'!$A$4:$B$1000,2,FALSE)</f>
        <v>DLC_BASE_GAME</v>
      </c>
      <c r="L331" s="3" t="str">
        <f>VLOOKUP(J331,'LibSets constants'!$A$4:$C$1000,3,FALSE)</f>
        <v>Included in base game</v>
      </c>
    </row>
    <row r="332" spans="1:12" x14ac:dyDescent="0.25">
      <c r="A332" s="12">
        <v>567</v>
      </c>
      <c r="B332" s="5">
        <f>VLOOKUP(A332,'ESO dumped ZoneData'!$A$3:$D$9995,2,FALSE)</f>
        <v>331</v>
      </c>
      <c r="C332" s="5">
        <f>VLOOKUP(A332,'ESO dumped ZoneData'!$A$3:$D$9995,3,FALSE)</f>
        <v>103</v>
      </c>
      <c r="D332" s="3" t="str">
        <f>VLOOKUP(A332,'ESO dumped ZoneData'!$A$3:$D$9995,4,FALSE)</f>
        <v>The Hunting Grounds</v>
      </c>
      <c r="E332" s="3" t="str">
        <f t="array" ref="E332">IF(OR(EXACT(A332,'ESO Dungeon constants'!$D$3:$D$987)),"X","")</f>
        <v/>
      </c>
      <c r="F332" s="3" t="str">
        <f t="shared" si="20"/>
        <v/>
      </c>
      <c r="G332" s="3" t="str">
        <f t="shared" si="21"/>
        <v>The Rift</v>
      </c>
      <c r="H332" s="17">
        <f t="shared" si="22"/>
        <v>567</v>
      </c>
      <c r="I332" s="17">
        <f t="shared" si="23"/>
        <v>103</v>
      </c>
      <c r="J332">
        <v>0</v>
      </c>
      <c r="K332" s="3" t="str">
        <f>VLOOKUP(J332,'LibSets constants'!$A$4:$B$1000,2,FALSE)</f>
        <v>DLC_BASE_GAME</v>
      </c>
      <c r="L332" s="3" t="str">
        <f>VLOOKUP(J332,'LibSets constants'!$A$4:$C$1000,3,FALSE)</f>
        <v>Included in base game</v>
      </c>
    </row>
    <row r="333" spans="1:12" x14ac:dyDescent="0.25">
      <c r="A333" s="12">
        <v>569</v>
      </c>
      <c r="B333" s="5">
        <f>VLOOKUP(A333,'ESO dumped ZoneData'!$A$3:$D$9995,2,FALSE)</f>
        <v>332</v>
      </c>
      <c r="C333" s="5">
        <f>VLOOKUP(A333,'ESO dumped ZoneData'!$A$3:$D$9995,3,FALSE)</f>
        <v>104</v>
      </c>
      <c r="D333" s="3" t="str">
        <f>VLOOKUP(A333,'ESO dumped ZoneData'!$A$3:$D$9995,4,FALSE)</f>
        <v>Ash'abah Pass</v>
      </c>
      <c r="E333" s="3" t="str">
        <f t="array" ref="E333">IF(OR(EXACT(A333,'ESO Dungeon constants'!$D$3:$D$987)),"X","")</f>
        <v/>
      </c>
      <c r="F333" s="3" t="str">
        <f t="shared" si="20"/>
        <v/>
      </c>
      <c r="G333" s="3" t="str">
        <f t="shared" si="21"/>
        <v>Alik'r Desert</v>
      </c>
      <c r="H333" s="17">
        <f t="shared" si="22"/>
        <v>569</v>
      </c>
      <c r="I333" s="17">
        <f t="shared" si="23"/>
        <v>104</v>
      </c>
      <c r="J333">
        <v>0</v>
      </c>
      <c r="K333" s="3" t="str">
        <f>VLOOKUP(J333,'LibSets constants'!$A$4:$B$1000,2,FALSE)</f>
        <v>DLC_BASE_GAME</v>
      </c>
      <c r="L333" s="3" t="str">
        <f>VLOOKUP(J333,'LibSets constants'!$A$4:$C$1000,3,FALSE)</f>
        <v>Included in base game</v>
      </c>
    </row>
    <row r="334" spans="1:12" x14ac:dyDescent="0.25">
      <c r="A334" s="12">
        <v>570</v>
      </c>
      <c r="B334" s="5">
        <f>VLOOKUP(A334,'ESO dumped ZoneData'!$A$3:$D$9995,2,FALSE)</f>
        <v>333</v>
      </c>
      <c r="C334" s="5">
        <f>VLOOKUP(A334,'ESO dumped ZoneData'!$A$3:$D$9995,3,FALSE)</f>
        <v>104</v>
      </c>
      <c r="D334" s="3" t="str">
        <f>VLOOKUP(A334,'ESO dumped ZoneData'!$A$3:$D$9995,4,FALSE)</f>
        <v>Tu'whacca's Sanctum</v>
      </c>
      <c r="E334" s="3" t="str">
        <f t="array" ref="E334">IF(OR(EXACT(A334,'ESO Dungeon constants'!$D$3:$D$987)),"X","")</f>
        <v/>
      </c>
      <c r="F334" s="3" t="str">
        <f t="shared" si="20"/>
        <v/>
      </c>
      <c r="G334" s="3" t="str">
        <f t="shared" si="21"/>
        <v>Alik'r Desert</v>
      </c>
      <c r="H334" s="17">
        <f t="shared" si="22"/>
        <v>570</v>
      </c>
      <c r="I334" s="17">
        <f t="shared" si="23"/>
        <v>104</v>
      </c>
      <c r="J334">
        <v>0</v>
      </c>
      <c r="K334" s="3" t="str">
        <f>VLOOKUP(J334,'LibSets constants'!$A$4:$B$1000,2,FALSE)</f>
        <v>DLC_BASE_GAME</v>
      </c>
      <c r="L334" s="3" t="str">
        <f>VLOOKUP(J334,'LibSets constants'!$A$4:$C$1000,3,FALSE)</f>
        <v>Included in base game</v>
      </c>
    </row>
    <row r="335" spans="1:12" x14ac:dyDescent="0.25">
      <c r="A335" s="12">
        <v>571</v>
      </c>
      <c r="B335" s="5">
        <f>VLOOKUP(A335,'ESO dumped ZoneData'!$A$3:$D$9995,2,FALSE)</f>
        <v>334</v>
      </c>
      <c r="C335" s="5">
        <f>VLOOKUP(A335,'ESO dumped ZoneData'!$A$3:$D$9995,3,FALSE)</f>
        <v>104</v>
      </c>
      <c r="D335" s="3" t="str">
        <f>VLOOKUP(A335,'ESO dumped ZoneData'!$A$3:$D$9995,4,FALSE)</f>
        <v>Suturah's Crypt</v>
      </c>
      <c r="E335" s="3" t="str">
        <f t="array" ref="E335">IF(OR(EXACT(A335,'ESO Dungeon constants'!$D$3:$D$987)),"X","")</f>
        <v/>
      </c>
      <c r="F335" s="3" t="str">
        <f t="shared" si="20"/>
        <v/>
      </c>
      <c r="G335" s="3" t="str">
        <f t="shared" si="21"/>
        <v>Alik'r Desert</v>
      </c>
      <c r="H335" s="17">
        <f t="shared" si="22"/>
        <v>571</v>
      </c>
      <c r="I335" s="17">
        <f t="shared" si="23"/>
        <v>104</v>
      </c>
      <c r="J335">
        <v>0</v>
      </c>
      <c r="K335" s="3" t="str">
        <f>VLOOKUP(J335,'LibSets constants'!$A$4:$B$1000,2,FALSE)</f>
        <v>DLC_BASE_GAME</v>
      </c>
      <c r="L335" s="3" t="str">
        <f>VLOOKUP(J335,'LibSets constants'!$A$4:$C$1000,3,FALSE)</f>
        <v>Included in base game</v>
      </c>
    </row>
    <row r="336" spans="1:12" x14ac:dyDescent="0.25">
      <c r="A336" s="12">
        <v>572</v>
      </c>
      <c r="B336" s="5">
        <f>VLOOKUP(A336,'ESO dumped ZoneData'!$A$3:$D$9995,2,FALSE)</f>
        <v>335</v>
      </c>
      <c r="C336" s="5">
        <f>VLOOKUP(A336,'ESO dumped ZoneData'!$A$3:$D$9995,3,FALSE)</f>
        <v>572</v>
      </c>
      <c r="D336" s="3" t="str">
        <f>VLOOKUP(A336,'ESO dumped ZoneData'!$A$3:$D$9995,4,FALSE)</f>
        <v>Stirk</v>
      </c>
      <c r="E336" s="3" t="str">
        <f t="array" ref="E336">IF(OR(EXACT(A336,'ESO Dungeon constants'!$D$3:$D$987)),"X","")</f>
        <v/>
      </c>
      <c r="F336" s="3" t="str">
        <f t="shared" si="20"/>
        <v>X</v>
      </c>
      <c r="G336" s="3" t="str">
        <f t="shared" si="21"/>
        <v/>
      </c>
      <c r="H336" s="17">
        <f t="shared" si="22"/>
        <v>572</v>
      </c>
      <c r="I336" s="17">
        <f t="shared" si="23"/>
        <v>572</v>
      </c>
      <c r="J336">
        <v>0</v>
      </c>
      <c r="K336" s="3" t="str">
        <f>VLOOKUP(J336,'LibSets constants'!$A$4:$B$1000,2,FALSE)</f>
        <v>DLC_BASE_GAME</v>
      </c>
      <c r="L336" s="3" t="str">
        <f>VLOOKUP(J336,'LibSets constants'!$A$4:$C$1000,3,FALSE)</f>
        <v>Included in base game</v>
      </c>
    </row>
    <row r="337" spans="1:12" x14ac:dyDescent="0.25">
      <c r="A337" s="12">
        <v>573</v>
      </c>
      <c r="B337" s="5">
        <f>VLOOKUP(A337,'ESO dumped ZoneData'!$A$3:$D$9995,2,FALSE)</f>
        <v>336</v>
      </c>
      <c r="C337" s="5">
        <f>VLOOKUP(A337,'ESO dumped ZoneData'!$A$3:$D$9995,3,FALSE)</f>
        <v>199</v>
      </c>
      <c r="D337" s="3" t="str">
        <f>VLOOKUP(A337,'ESO dumped ZoneData'!$A$3:$D$9995,4,FALSE)</f>
        <v>The Worm's Retreat</v>
      </c>
      <c r="E337" s="3" t="str">
        <f t="array" ref="E337">IF(OR(EXACT(A337,'ESO Dungeon constants'!$D$3:$D$987)),"X","")</f>
        <v/>
      </c>
      <c r="F337" s="3" t="str">
        <f t="shared" si="20"/>
        <v/>
      </c>
      <c r="G337" s="3" t="str">
        <f t="shared" si="21"/>
        <v>The Harborage</v>
      </c>
      <c r="H337" s="17">
        <f t="shared" si="22"/>
        <v>573</v>
      </c>
      <c r="I337" s="17">
        <f t="shared" si="23"/>
        <v>199</v>
      </c>
      <c r="J337">
        <v>0</v>
      </c>
      <c r="K337" s="3" t="str">
        <f>VLOOKUP(J337,'LibSets constants'!$A$4:$B$1000,2,FALSE)</f>
        <v>DLC_BASE_GAME</v>
      </c>
      <c r="L337" s="3" t="str">
        <f>VLOOKUP(J337,'LibSets constants'!$A$4:$C$1000,3,FALSE)</f>
        <v>Included in base game</v>
      </c>
    </row>
    <row r="338" spans="1:12" x14ac:dyDescent="0.25">
      <c r="A338" s="12">
        <v>574</v>
      </c>
      <c r="B338" s="5">
        <f>VLOOKUP(A338,'ESO dumped ZoneData'!$A$3:$D$9995,2,FALSE)</f>
        <v>337</v>
      </c>
      <c r="C338" s="5">
        <f>VLOOKUP(A338,'ESO dumped ZoneData'!$A$3:$D$9995,3,FALSE)</f>
        <v>199</v>
      </c>
      <c r="D338" s="3" t="str">
        <f>VLOOKUP(A338,'ESO dumped ZoneData'!$A$3:$D$9995,4,FALSE)</f>
        <v>The Valley of Blades</v>
      </c>
      <c r="E338" s="3" t="str">
        <f t="array" ref="E338">IF(OR(EXACT(A338,'ESO Dungeon constants'!$D$3:$D$987)),"X","")</f>
        <v/>
      </c>
      <c r="F338" s="3" t="str">
        <f t="shared" si="20"/>
        <v/>
      </c>
      <c r="G338" s="3" t="str">
        <f t="shared" si="21"/>
        <v>The Harborage</v>
      </c>
      <c r="H338" s="17">
        <f t="shared" si="22"/>
        <v>574</v>
      </c>
      <c r="I338" s="17">
        <f t="shared" si="23"/>
        <v>199</v>
      </c>
      <c r="J338">
        <v>0</v>
      </c>
      <c r="K338" s="3" t="str">
        <f>VLOOKUP(J338,'LibSets constants'!$A$4:$B$1000,2,FALSE)</f>
        <v>DLC_BASE_GAME</v>
      </c>
      <c r="L338" s="3" t="str">
        <f>VLOOKUP(J338,'LibSets constants'!$A$4:$C$1000,3,FALSE)</f>
        <v>Included in base game</v>
      </c>
    </row>
    <row r="339" spans="1:12" x14ac:dyDescent="0.25">
      <c r="A339" s="12">
        <v>575</v>
      </c>
      <c r="B339" s="5">
        <f>VLOOKUP(A339,'ESO dumped ZoneData'!$A$3:$D$9995,2,FALSE)</f>
        <v>338</v>
      </c>
      <c r="C339" s="5">
        <f>VLOOKUP(A339,'ESO dumped ZoneData'!$A$3:$D$9995,3,FALSE)</f>
        <v>108</v>
      </c>
      <c r="D339" s="3" t="str">
        <f>VLOOKUP(A339,'ESO dumped ZoneData'!$A$3:$D$9995,4,FALSE)</f>
        <v>Carac Dena</v>
      </c>
      <c r="E339" s="3" t="str">
        <f t="array" ref="E339">IF(OR(EXACT(A339,'ESO Dungeon constants'!$D$3:$D$987)),"X","")</f>
        <v/>
      </c>
      <c r="F339" s="3" t="str">
        <f t="shared" si="20"/>
        <v/>
      </c>
      <c r="G339" s="3" t="str">
        <f t="shared" si="21"/>
        <v>Greenshade</v>
      </c>
      <c r="H339" s="17">
        <f t="shared" si="22"/>
        <v>575</v>
      </c>
      <c r="I339" s="17">
        <f t="shared" si="23"/>
        <v>108</v>
      </c>
      <c r="J339">
        <v>0</v>
      </c>
      <c r="K339" s="3" t="str">
        <f>VLOOKUP(J339,'LibSets constants'!$A$4:$B$1000,2,FALSE)</f>
        <v>DLC_BASE_GAME</v>
      </c>
      <c r="L339" s="3" t="str">
        <f>VLOOKUP(J339,'LibSets constants'!$A$4:$C$1000,3,FALSE)</f>
        <v>Included in base game</v>
      </c>
    </row>
    <row r="340" spans="1:12" x14ac:dyDescent="0.25">
      <c r="A340" s="12">
        <v>576</v>
      </c>
      <c r="B340" s="5">
        <f>VLOOKUP(A340,'ESO dumped ZoneData'!$A$3:$D$9995,2,FALSE)</f>
        <v>339</v>
      </c>
      <c r="C340" s="5">
        <f>VLOOKUP(A340,'ESO dumped ZoneData'!$A$3:$D$9995,3,FALSE)</f>
        <v>108</v>
      </c>
      <c r="D340" s="3" t="str">
        <f>VLOOKUP(A340,'ESO dumped ZoneData'!$A$3:$D$9995,4,FALSE)</f>
        <v>Gurzag's Mine</v>
      </c>
      <c r="E340" s="3" t="str">
        <f t="array" ref="E340">IF(OR(EXACT(A340,'ESO Dungeon constants'!$D$3:$D$987)),"X","")</f>
        <v/>
      </c>
      <c r="F340" s="3" t="str">
        <f t="shared" si="20"/>
        <v/>
      </c>
      <c r="G340" s="3" t="str">
        <f t="shared" si="21"/>
        <v>Greenshade</v>
      </c>
      <c r="H340" s="17">
        <f t="shared" si="22"/>
        <v>576</v>
      </c>
      <c r="I340" s="17">
        <f t="shared" si="23"/>
        <v>108</v>
      </c>
      <c r="J340">
        <v>0</v>
      </c>
      <c r="K340" s="3" t="str">
        <f>VLOOKUP(J340,'LibSets constants'!$A$4:$B$1000,2,FALSE)</f>
        <v>DLC_BASE_GAME</v>
      </c>
      <c r="L340" s="3" t="str">
        <f>VLOOKUP(J340,'LibSets constants'!$A$4:$C$1000,3,FALSE)</f>
        <v>Included in base game</v>
      </c>
    </row>
    <row r="341" spans="1:12" x14ac:dyDescent="0.25">
      <c r="A341" s="12">
        <v>577</v>
      </c>
      <c r="B341" s="5">
        <f>VLOOKUP(A341,'ESO dumped ZoneData'!$A$3:$D$9995,2,FALSE)</f>
        <v>340</v>
      </c>
      <c r="C341" s="5">
        <f>VLOOKUP(A341,'ESO dumped ZoneData'!$A$3:$D$9995,3,FALSE)</f>
        <v>108</v>
      </c>
      <c r="D341" s="3" t="str">
        <f>VLOOKUP(A341,'ESO dumped ZoneData'!$A$3:$D$9995,4,FALSE)</f>
        <v>The Underroot</v>
      </c>
      <c r="E341" s="3" t="str">
        <f t="array" ref="E341">IF(OR(EXACT(A341,'ESO Dungeon constants'!$D$3:$D$987)),"X","")</f>
        <v/>
      </c>
      <c r="F341" s="3" t="str">
        <f t="shared" si="20"/>
        <v/>
      </c>
      <c r="G341" s="3" t="str">
        <f t="shared" si="21"/>
        <v>Greenshade</v>
      </c>
      <c r="H341" s="17">
        <f t="shared" si="22"/>
        <v>577</v>
      </c>
      <c r="I341" s="17">
        <f t="shared" si="23"/>
        <v>108</v>
      </c>
      <c r="J341">
        <v>0</v>
      </c>
      <c r="K341" s="3" t="str">
        <f>VLOOKUP(J341,'LibSets constants'!$A$4:$B$1000,2,FALSE)</f>
        <v>DLC_BASE_GAME</v>
      </c>
      <c r="L341" s="3" t="str">
        <f>VLOOKUP(J341,'LibSets constants'!$A$4:$C$1000,3,FALSE)</f>
        <v>Included in base game</v>
      </c>
    </row>
    <row r="342" spans="1:12" x14ac:dyDescent="0.25">
      <c r="A342" s="12">
        <v>578</v>
      </c>
      <c r="B342" s="5">
        <f>VLOOKUP(A342,'ESO dumped ZoneData'!$A$3:$D$9995,2,FALSE)</f>
        <v>341</v>
      </c>
      <c r="C342" s="5">
        <f>VLOOKUP(A342,'ESO dumped ZoneData'!$A$3:$D$9995,3,FALSE)</f>
        <v>108</v>
      </c>
      <c r="D342" s="3" t="str">
        <f>VLOOKUP(A342,'ESO dumped ZoneData'!$A$3:$D$9995,4,FALSE)</f>
        <v>Naril Nagaia</v>
      </c>
      <c r="E342" s="3" t="str">
        <f t="array" ref="E342">IF(OR(EXACT(A342,'ESO Dungeon constants'!$D$3:$D$987)),"X","")</f>
        <v/>
      </c>
      <c r="F342" s="3" t="str">
        <f t="shared" si="20"/>
        <v/>
      </c>
      <c r="G342" s="3" t="str">
        <f t="shared" si="21"/>
        <v>Greenshade</v>
      </c>
      <c r="H342" s="17">
        <f t="shared" si="22"/>
        <v>578</v>
      </c>
      <c r="I342" s="17">
        <f t="shared" si="23"/>
        <v>108</v>
      </c>
      <c r="J342">
        <v>0</v>
      </c>
      <c r="K342" s="3" t="str">
        <f>VLOOKUP(J342,'LibSets constants'!$A$4:$B$1000,2,FALSE)</f>
        <v>DLC_BASE_GAME</v>
      </c>
      <c r="L342" s="3" t="str">
        <f>VLOOKUP(J342,'LibSets constants'!$A$4:$C$1000,3,FALSE)</f>
        <v>Included in base game</v>
      </c>
    </row>
    <row r="343" spans="1:12" x14ac:dyDescent="0.25">
      <c r="A343" s="12">
        <v>579</v>
      </c>
      <c r="B343" s="5">
        <f>VLOOKUP(A343,'ESO dumped ZoneData'!$A$3:$D$9995,2,FALSE)</f>
        <v>342</v>
      </c>
      <c r="C343" s="5">
        <f>VLOOKUP(A343,'ESO dumped ZoneData'!$A$3:$D$9995,3,FALSE)</f>
        <v>108</v>
      </c>
      <c r="D343" s="3" t="str">
        <f>VLOOKUP(A343,'ESO dumped ZoneData'!$A$3:$D$9995,4,FALSE)</f>
        <v>Harridan's Lair</v>
      </c>
      <c r="E343" s="3" t="str">
        <f t="array" ref="E343">IF(OR(EXACT(A343,'ESO Dungeon constants'!$D$3:$D$987)),"X","")</f>
        <v/>
      </c>
      <c r="F343" s="3" t="str">
        <f t="shared" si="20"/>
        <v/>
      </c>
      <c r="G343" s="3" t="str">
        <f t="shared" si="21"/>
        <v>Greenshade</v>
      </c>
      <c r="H343" s="17">
        <f t="shared" si="22"/>
        <v>579</v>
      </c>
      <c r="I343" s="17">
        <f t="shared" si="23"/>
        <v>108</v>
      </c>
      <c r="J343">
        <v>0</v>
      </c>
      <c r="K343" s="3" t="str">
        <f>VLOOKUP(J343,'LibSets constants'!$A$4:$B$1000,2,FALSE)</f>
        <v>DLC_BASE_GAME</v>
      </c>
      <c r="L343" s="3" t="str">
        <f>VLOOKUP(J343,'LibSets constants'!$A$4:$C$1000,3,FALSE)</f>
        <v>Included in base game</v>
      </c>
    </row>
    <row r="344" spans="1:12" x14ac:dyDescent="0.25">
      <c r="A344" s="12">
        <v>580</v>
      </c>
      <c r="B344" s="5">
        <f>VLOOKUP(A344,'ESO dumped ZoneData'!$A$3:$D$9995,2,FALSE)</f>
        <v>343</v>
      </c>
      <c r="C344" s="5">
        <f>VLOOKUP(A344,'ESO dumped ZoneData'!$A$3:$D$9995,3,FALSE)</f>
        <v>108</v>
      </c>
      <c r="D344" s="3" t="str">
        <f>VLOOKUP(A344,'ESO dumped ZoneData'!$A$3:$D$9995,4,FALSE)</f>
        <v>Barrow Trench</v>
      </c>
      <c r="E344" s="3" t="str">
        <f t="array" ref="E344">IF(OR(EXACT(A344,'ESO Dungeon constants'!$D$3:$D$987)),"X","")</f>
        <v/>
      </c>
      <c r="F344" s="3" t="str">
        <f t="shared" si="20"/>
        <v/>
      </c>
      <c r="G344" s="3" t="str">
        <f t="shared" si="21"/>
        <v>Greenshade</v>
      </c>
      <c r="H344" s="17">
        <f t="shared" si="22"/>
        <v>580</v>
      </c>
      <c r="I344" s="17">
        <f t="shared" si="23"/>
        <v>108</v>
      </c>
      <c r="J344">
        <v>0</v>
      </c>
      <c r="K344" s="3" t="str">
        <f>VLOOKUP(J344,'LibSets constants'!$A$4:$B$1000,2,FALSE)</f>
        <v>DLC_BASE_GAME</v>
      </c>
      <c r="L344" s="3" t="str">
        <f>VLOOKUP(J344,'LibSets constants'!$A$4:$C$1000,3,FALSE)</f>
        <v>Included in base game</v>
      </c>
    </row>
    <row r="345" spans="1:12" x14ac:dyDescent="0.25">
      <c r="A345" s="12">
        <v>581</v>
      </c>
      <c r="B345" s="5">
        <f>VLOOKUP(A345,'ESO dumped ZoneData'!$A$3:$D$9995,2,FALSE)</f>
        <v>344</v>
      </c>
      <c r="C345" s="5">
        <f>VLOOKUP(A345,'ESO dumped ZoneData'!$A$3:$D$9995,3,FALSE)</f>
        <v>199</v>
      </c>
      <c r="D345" s="3" t="str">
        <f>VLOOKUP(A345,'ESO dumped ZoneData'!$A$3:$D$9995,4,FALSE)</f>
        <v>Heart's Grief</v>
      </c>
      <c r="E345" s="3" t="str">
        <f t="array" ref="E345">IF(OR(EXACT(A345,'ESO Dungeon constants'!$D$3:$D$987)),"X","")</f>
        <v/>
      </c>
      <c r="F345" s="3" t="str">
        <f t="shared" si="20"/>
        <v/>
      </c>
      <c r="G345" s="3" t="str">
        <f t="shared" si="21"/>
        <v>The Harborage</v>
      </c>
      <c r="H345" s="17">
        <f t="shared" si="22"/>
        <v>581</v>
      </c>
      <c r="I345" s="17">
        <f t="shared" si="23"/>
        <v>199</v>
      </c>
      <c r="J345">
        <v>0</v>
      </c>
      <c r="K345" s="3" t="str">
        <f>VLOOKUP(J345,'LibSets constants'!$A$4:$B$1000,2,FALSE)</f>
        <v>DLC_BASE_GAME</v>
      </c>
      <c r="L345" s="3" t="str">
        <f>VLOOKUP(J345,'LibSets constants'!$A$4:$C$1000,3,FALSE)</f>
        <v>Included in base game</v>
      </c>
    </row>
    <row r="346" spans="1:12" x14ac:dyDescent="0.25">
      <c r="A346" s="12">
        <v>582</v>
      </c>
      <c r="B346" s="5">
        <f>VLOOKUP(A346,'ESO dumped ZoneData'!$A$3:$D$9995,2,FALSE)</f>
        <v>345</v>
      </c>
      <c r="C346" s="5">
        <f>VLOOKUP(A346,'ESO dumped ZoneData'!$A$3:$D$9995,3,FALSE)</f>
        <v>381</v>
      </c>
      <c r="D346" s="3" t="str">
        <f>VLOOKUP(A346,'ESO dumped ZoneData'!$A$3:$D$9995,4,FALSE)</f>
        <v>Temple of Auri-El</v>
      </c>
      <c r="E346" s="3" t="str">
        <f t="array" ref="E346">IF(OR(EXACT(A346,'ESO Dungeon constants'!$D$3:$D$987)),"X","")</f>
        <v/>
      </c>
      <c r="F346" s="3" t="str">
        <f t="shared" si="20"/>
        <v/>
      </c>
      <c r="G346" s="3" t="str">
        <f t="shared" si="21"/>
        <v>Auridon</v>
      </c>
      <c r="H346" s="17">
        <f t="shared" si="22"/>
        <v>582</v>
      </c>
      <c r="I346" s="17">
        <f t="shared" si="23"/>
        <v>381</v>
      </c>
      <c r="J346">
        <v>0</v>
      </c>
      <c r="K346" s="3" t="str">
        <f>VLOOKUP(J346,'LibSets constants'!$A$4:$B$1000,2,FALSE)</f>
        <v>DLC_BASE_GAME</v>
      </c>
      <c r="L346" s="3" t="str">
        <f>VLOOKUP(J346,'LibSets constants'!$A$4:$C$1000,3,FALSE)</f>
        <v>Included in base game</v>
      </c>
    </row>
    <row r="347" spans="1:12" x14ac:dyDescent="0.25">
      <c r="A347" s="12">
        <v>584</v>
      </c>
      <c r="B347" s="5">
        <f>VLOOKUP(A347,'ESO dumped ZoneData'!$A$3:$D$9995,2,FALSE)</f>
        <v>346</v>
      </c>
      <c r="C347" s="5">
        <f>VLOOKUP(A347,'ESO dumped ZoneData'!$A$3:$D$9995,3,FALSE)</f>
        <v>584</v>
      </c>
      <c r="D347" s="3" t="str">
        <f>VLOOKUP(A347,'ESO dumped ZoneData'!$A$3:$D$9995,4,FALSE)</f>
        <v>Imperial City</v>
      </c>
      <c r="E347" s="3" t="str">
        <f t="array" ref="E347">IF(OR(EXACT(A347,'ESO Dungeon constants'!$D$3:$D$987)),"X","")</f>
        <v/>
      </c>
      <c r="F347" s="3" t="str">
        <f t="shared" si="20"/>
        <v>X</v>
      </c>
      <c r="G347" s="3" t="str">
        <f t="shared" si="21"/>
        <v/>
      </c>
      <c r="H347" s="17">
        <f t="shared" si="22"/>
        <v>584</v>
      </c>
      <c r="I347" s="17">
        <f t="shared" si="23"/>
        <v>584</v>
      </c>
      <c r="J347">
        <v>1</v>
      </c>
      <c r="K347" s="3" t="str">
        <f>VLOOKUP(J347,'LibSets constants'!$A$4:$B$1000,2,FALSE)</f>
        <v>DLC_IMPERIAL_CITY</v>
      </c>
      <c r="L347" s="3" t="str">
        <f>VLOOKUP(J347,'LibSets constants'!$A$4:$C$1000,3,FALSE)</f>
        <v>Imperial City</v>
      </c>
    </row>
    <row r="348" spans="1:12" x14ac:dyDescent="0.25">
      <c r="A348" s="12">
        <v>585</v>
      </c>
      <c r="B348" s="5">
        <f>VLOOKUP(A348,'ESO dumped ZoneData'!$A$3:$D$9995,2,FALSE)</f>
        <v>347</v>
      </c>
      <c r="C348" s="5">
        <f>VLOOKUP(A348,'ESO dumped ZoneData'!$A$3:$D$9995,3,FALSE)</f>
        <v>92</v>
      </c>
      <c r="D348" s="3" t="str">
        <f>VLOOKUP(A348,'ESO dumped ZoneData'!$A$3:$D$9995,4,FALSE)</f>
        <v>Nchu Duabthar Threshold</v>
      </c>
      <c r="E348" s="3" t="str">
        <f t="array" ref="E348">IF(OR(EXACT(A348,'ESO Dungeon constants'!$D$3:$D$987)),"X","")</f>
        <v/>
      </c>
      <c r="F348" s="3" t="str">
        <f t="shared" si="20"/>
        <v/>
      </c>
      <c r="G348" s="3" t="str">
        <f t="shared" si="21"/>
        <v>Bangkorai</v>
      </c>
      <c r="H348" s="17">
        <f t="shared" si="22"/>
        <v>585</v>
      </c>
      <c r="I348" s="17">
        <f t="shared" si="23"/>
        <v>92</v>
      </c>
      <c r="J348">
        <v>0</v>
      </c>
      <c r="K348" s="3" t="str">
        <f>VLOOKUP(J348,'LibSets constants'!$A$4:$B$1000,2,FALSE)</f>
        <v>DLC_BASE_GAME</v>
      </c>
      <c r="L348" s="3" t="str">
        <f>VLOOKUP(J348,'LibSets constants'!$A$4:$C$1000,3,FALSE)</f>
        <v>Included in base game</v>
      </c>
    </row>
    <row r="349" spans="1:12" x14ac:dyDescent="0.25">
      <c r="A349" s="12">
        <v>586</v>
      </c>
      <c r="B349" s="5">
        <f>VLOOKUP(A349,'ESO dumped ZoneData'!$A$3:$D$9995,2,FALSE)</f>
        <v>348</v>
      </c>
      <c r="C349" s="5">
        <f>VLOOKUP(A349,'ESO dumped ZoneData'!$A$3:$D$9995,3,FALSE)</f>
        <v>586</v>
      </c>
      <c r="D349" s="3" t="str">
        <f>VLOOKUP(A349,'ESO dumped ZoneData'!$A$3:$D$9995,4,FALSE)</f>
        <v>The Wailing Prison</v>
      </c>
      <c r="E349" s="3" t="str">
        <f t="array" ref="E349">IF(OR(EXACT(A349,'ESO Dungeon constants'!$D$3:$D$987)),"X","")</f>
        <v/>
      </c>
      <c r="F349" s="3" t="str">
        <f t="shared" si="20"/>
        <v>X</v>
      </c>
      <c r="G349" s="3" t="str">
        <f t="shared" si="21"/>
        <v/>
      </c>
      <c r="H349" s="17">
        <f t="shared" si="22"/>
        <v>586</v>
      </c>
      <c r="I349" s="17">
        <f t="shared" si="23"/>
        <v>586</v>
      </c>
      <c r="J349">
        <v>0</v>
      </c>
      <c r="K349" s="3" t="str">
        <f>VLOOKUP(J349,'LibSets constants'!$A$4:$B$1000,2,FALSE)</f>
        <v>DLC_BASE_GAME</v>
      </c>
      <c r="L349" s="3" t="str">
        <f>VLOOKUP(J349,'LibSets constants'!$A$4:$C$1000,3,FALSE)</f>
        <v>Included in base game</v>
      </c>
    </row>
    <row r="350" spans="1:12" x14ac:dyDescent="0.25">
      <c r="A350" s="12">
        <v>587</v>
      </c>
      <c r="B350" s="5">
        <f>VLOOKUP(A350,'ESO dumped ZoneData'!$A$3:$D$9995,2,FALSE)</f>
        <v>349</v>
      </c>
      <c r="C350" s="5">
        <f>VLOOKUP(A350,'ESO dumped ZoneData'!$A$3:$D$9995,3,FALSE)</f>
        <v>20</v>
      </c>
      <c r="D350" s="3" t="str">
        <f>VLOOKUP(A350,'ESO dumped ZoneData'!$A$3:$D$9995,4,FALSE)</f>
        <v>Fevered Mews</v>
      </c>
      <c r="E350" s="3" t="str">
        <f t="array" ref="E350">IF(OR(EXACT(A350,'ESO Dungeon constants'!$D$3:$D$987)),"X","")</f>
        <v/>
      </c>
      <c r="F350" s="3" t="str">
        <f t="shared" si="20"/>
        <v/>
      </c>
      <c r="G350" s="3" t="str">
        <f t="shared" si="21"/>
        <v>Rivenspire</v>
      </c>
      <c r="H350" s="17">
        <f t="shared" si="22"/>
        <v>587</v>
      </c>
      <c r="I350" s="17">
        <f t="shared" si="23"/>
        <v>20</v>
      </c>
      <c r="J350">
        <v>0</v>
      </c>
      <c r="K350" s="3" t="str">
        <f>VLOOKUP(J350,'LibSets constants'!$A$4:$B$1000,2,FALSE)</f>
        <v>DLC_BASE_GAME</v>
      </c>
      <c r="L350" s="3" t="str">
        <f>VLOOKUP(J350,'LibSets constants'!$A$4:$C$1000,3,FALSE)</f>
        <v>Included in base game</v>
      </c>
    </row>
    <row r="351" spans="1:12" x14ac:dyDescent="0.25">
      <c r="A351" s="12">
        <v>588</v>
      </c>
      <c r="B351" s="5">
        <f>VLOOKUP(A351,'ESO dumped ZoneData'!$A$3:$D$9995,2,FALSE)</f>
        <v>350</v>
      </c>
      <c r="C351" s="5">
        <f>VLOOKUP(A351,'ESO dumped ZoneData'!$A$3:$D$9995,3,FALSE)</f>
        <v>20</v>
      </c>
      <c r="D351" s="3" t="str">
        <f>VLOOKUP(A351,'ESO dumped ZoneData'!$A$3:$D$9995,4,FALSE)</f>
        <v>Doomcrag</v>
      </c>
      <c r="E351" s="3" t="str">
        <f t="array" ref="E351">IF(OR(EXACT(A351,'ESO Dungeon constants'!$D$3:$D$987)),"X","")</f>
        <v/>
      </c>
      <c r="F351" s="3" t="str">
        <f t="shared" si="20"/>
        <v/>
      </c>
      <c r="G351" s="3" t="str">
        <f t="shared" si="21"/>
        <v>Rivenspire</v>
      </c>
      <c r="H351" s="17">
        <f t="shared" si="22"/>
        <v>588</v>
      </c>
      <c r="I351" s="17">
        <f t="shared" si="23"/>
        <v>20</v>
      </c>
      <c r="J351">
        <v>0</v>
      </c>
      <c r="K351" s="3" t="str">
        <f>VLOOKUP(J351,'LibSets constants'!$A$4:$B$1000,2,FALSE)</f>
        <v>DLC_BASE_GAME</v>
      </c>
      <c r="L351" s="3" t="str">
        <f>VLOOKUP(J351,'LibSets constants'!$A$4:$C$1000,3,FALSE)</f>
        <v>Included in base game</v>
      </c>
    </row>
    <row r="352" spans="1:12" x14ac:dyDescent="0.25">
      <c r="A352" s="12">
        <v>589</v>
      </c>
      <c r="B352" s="5">
        <f>VLOOKUP(A352,'ESO dumped ZoneData'!$A$3:$D$9995,2,FALSE)</f>
        <v>351</v>
      </c>
      <c r="C352" s="5">
        <f>VLOOKUP(A352,'ESO dumped ZoneData'!$A$3:$D$9995,3,FALSE)</f>
        <v>20</v>
      </c>
      <c r="D352" s="3" t="str">
        <f>VLOOKUP(A352,'ESO dumped ZoneData'!$A$3:$D$9995,4,FALSE)</f>
        <v>Northpoint</v>
      </c>
      <c r="E352" s="3" t="str">
        <f t="array" ref="E352">IF(OR(EXACT(A352,'ESO Dungeon constants'!$D$3:$D$987)),"X","")</f>
        <v/>
      </c>
      <c r="F352" s="3" t="str">
        <f t="shared" si="20"/>
        <v/>
      </c>
      <c r="G352" s="3" t="str">
        <f t="shared" si="21"/>
        <v>Rivenspire</v>
      </c>
      <c r="H352" s="17">
        <f t="shared" si="22"/>
        <v>589</v>
      </c>
      <c r="I352" s="17">
        <f t="shared" si="23"/>
        <v>20</v>
      </c>
      <c r="J352">
        <v>0</v>
      </c>
      <c r="K352" s="3" t="str">
        <f>VLOOKUP(J352,'LibSets constants'!$A$4:$B$1000,2,FALSE)</f>
        <v>DLC_BASE_GAME</v>
      </c>
      <c r="L352" s="3" t="str">
        <f>VLOOKUP(J352,'LibSets constants'!$A$4:$C$1000,3,FALSE)</f>
        <v>Included in base game</v>
      </c>
    </row>
    <row r="353" spans="1:12" x14ac:dyDescent="0.25">
      <c r="A353" s="12">
        <v>590</v>
      </c>
      <c r="B353" s="5">
        <f>VLOOKUP(A353,'ESO dumped ZoneData'!$A$3:$D$9995,2,FALSE)</f>
        <v>352</v>
      </c>
      <c r="C353" s="5">
        <f>VLOOKUP(A353,'ESO dumped ZoneData'!$A$3:$D$9995,3,FALSE)</f>
        <v>20</v>
      </c>
      <c r="D353" s="3" t="str">
        <f>VLOOKUP(A353,'ESO dumped ZoneData'!$A$3:$D$9995,4,FALSE)</f>
        <v>Edrald Undercroft</v>
      </c>
      <c r="E353" s="3" t="str">
        <f t="array" ref="E353">IF(OR(EXACT(A353,'ESO Dungeon constants'!$D$3:$D$987)),"X","")</f>
        <v/>
      </c>
      <c r="F353" s="3" t="str">
        <f t="shared" si="20"/>
        <v/>
      </c>
      <c r="G353" s="3" t="str">
        <f t="shared" si="21"/>
        <v>Rivenspire</v>
      </c>
      <c r="H353" s="17">
        <f t="shared" si="22"/>
        <v>590</v>
      </c>
      <c r="I353" s="17">
        <f t="shared" si="23"/>
        <v>20</v>
      </c>
      <c r="J353">
        <v>0</v>
      </c>
      <c r="K353" s="3" t="str">
        <f>VLOOKUP(J353,'LibSets constants'!$A$4:$B$1000,2,FALSE)</f>
        <v>DLC_BASE_GAME</v>
      </c>
      <c r="L353" s="3" t="str">
        <f>VLOOKUP(J353,'LibSets constants'!$A$4:$C$1000,3,FALSE)</f>
        <v>Included in base game</v>
      </c>
    </row>
    <row r="354" spans="1:12" x14ac:dyDescent="0.25">
      <c r="A354" s="12">
        <v>591</v>
      </c>
      <c r="B354" s="5">
        <f>VLOOKUP(A354,'ESO dumped ZoneData'!$A$3:$D$9995,2,FALSE)</f>
        <v>353</v>
      </c>
      <c r="C354" s="5">
        <f>VLOOKUP(A354,'ESO dumped ZoneData'!$A$3:$D$9995,3,FALSE)</f>
        <v>20</v>
      </c>
      <c r="D354" s="3" t="str">
        <f>VLOOKUP(A354,'ESO dumped ZoneData'!$A$3:$D$9995,4,FALSE)</f>
        <v>Lorkrata Ruins</v>
      </c>
      <c r="E354" s="3" t="str">
        <f t="array" ref="E354">IF(OR(EXACT(A354,'ESO Dungeon constants'!$D$3:$D$987)),"X","")</f>
        <v/>
      </c>
      <c r="F354" s="3" t="str">
        <f t="shared" si="20"/>
        <v/>
      </c>
      <c r="G354" s="3" t="str">
        <f t="shared" si="21"/>
        <v>Rivenspire</v>
      </c>
      <c r="H354" s="17">
        <f t="shared" si="22"/>
        <v>591</v>
      </c>
      <c r="I354" s="17">
        <f t="shared" si="23"/>
        <v>20</v>
      </c>
      <c r="J354">
        <v>0</v>
      </c>
      <c r="K354" s="3" t="str">
        <f>VLOOKUP(J354,'LibSets constants'!$A$4:$B$1000,2,FALSE)</f>
        <v>DLC_BASE_GAME</v>
      </c>
      <c r="L354" s="3" t="str">
        <f>VLOOKUP(J354,'LibSets constants'!$A$4:$C$1000,3,FALSE)</f>
        <v>Included in base game</v>
      </c>
    </row>
    <row r="355" spans="1:12" x14ac:dyDescent="0.25">
      <c r="A355" s="12">
        <v>592</v>
      </c>
      <c r="B355" s="5">
        <f>VLOOKUP(A355,'ESO dumped ZoneData'!$A$3:$D$9995,2,FALSE)</f>
        <v>354</v>
      </c>
      <c r="C355" s="5">
        <f>VLOOKUP(A355,'ESO dumped ZoneData'!$A$3:$D$9995,3,FALSE)</f>
        <v>20</v>
      </c>
      <c r="D355" s="3" t="str">
        <f>VLOOKUP(A355,'ESO dumped ZoneData'!$A$3:$D$9995,4,FALSE)</f>
        <v>Shadowfate Cavern</v>
      </c>
      <c r="E355" s="3" t="str">
        <f t="array" ref="E355">IF(OR(EXACT(A355,'ESO Dungeon constants'!$D$3:$D$987)),"X","")</f>
        <v/>
      </c>
      <c r="F355" s="3" t="str">
        <f t="shared" si="20"/>
        <v/>
      </c>
      <c r="G355" s="3" t="str">
        <f t="shared" si="21"/>
        <v>Rivenspire</v>
      </c>
      <c r="H355" s="17">
        <f t="shared" si="22"/>
        <v>592</v>
      </c>
      <c r="I355" s="17">
        <f t="shared" si="23"/>
        <v>20</v>
      </c>
      <c r="J355">
        <v>0</v>
      </c>
      <c r="K355" s="3" t="str">
        <f>VLOOKUP(J355,'LibSets constants'!$A$4:$B$1000,2,FALSE)</f>
        <v>DLC_BASE_GAME</v>
      </c>
      <c r="L355" s="3" t="str">
        <f>VLOOKUP(J355,'LibSets constants'!$A$4:$C$1000,3,FALSE)</f>
        <v>Included in base game</v>
      </c>
    </row>
    <row r="356" spans="1:12" x14ac:dyDescent="0.25">
      <c r="A356" s="12">
        <v>593</v>
      </c>
      <c r="B356" s="5">
        <f>VLOOKUP(A356,'ESO dumped ZoneData'!$A$3:$D$9995,2,FALSE)</f>
        <v>355</v>
      </c>
      <c r="C356" s="5">
        <f>VLOOKUP(A356,'ESO dumped ZoneData'!$A$3:$D$9995,3,FALSE)</f>
        <v>92</v>
      </c>
      <c r="D356" s="3" t="str">
        <f>VLOOKUP(A356,'ESO dumped ZoneData'!$A$3:$D$9995,4,FALSE)</f>
        <v>Bangkorai Garrison</v>
      </c>
      <c r="E356" s="3" t="str">
        <f t="array" ref="E356">IF(OR(EXACT(A356,'ESO Dungeon constants'!$D$3:$D$987)),"X","")</f>
        <v/>
      </c>
      <c r="F356" s="3" t="str">
        <f t="shared" si="20"/>
        <v/>
      </c>
      <c r="G356" s="3" t="str">
        <f t="shared" si="21"/>
        <v>Bangkorai</v>
      </c>
      <c r="H356" s="17">
        <f t="shared" si="22"/>
        <v>593</v>
      </c>
      <c r="I356" s="17">
        <f t="shared" si="23"/>
        <v>92</v>
      </c>
      <c r="J356">
        <v>0</v>
      </c>
      <c r="K356" s="3" t="str">
        <f>VLOOKUP(J356,'LibSets constants'!$A$4:$B$1000,2,FALSE)</f>
        <v>DLC_BASE_GAME</v>
      </c>
      <c r="L356" s="3" t="str">
        <f>VLOOKUP(J356,'LibSets constants'!$A$4:$C$1000,3,FALSE)</f>
        <v>Included in base game</v>
      </c>
    </row>
    <row r="357" spans="1:12" x14ac:dyDescent="0.25">
      <c r="A357" s="12">
        <v>594</v>
      </c>
      <c r="B357" s="5">
        <f>VLOOKUP(A357,'ESO dumped ZoneData'!$A$3:$D$9995,2,FALSE)</f>
        <v>356</v>
      </c>
      <c r="C357" s="5">
        <f>VLOOKUP(A357,'ESO dumped ZoneData'!$A$3:$D$9995,3,FALSE)</f>
        <v>92</v>
      </c>
      <c r="D357" s="3" t="str">
        <f>VLOOKUP(A357,'ESO dumped ZoneData'!$A$3:$D$9995,4,FALSE)</f>
        <v>The Far Shores</v>
      </c>
      <c r="E357" s="3" t="str">
        <f t="array" ref="E357">IF(OR(EXACT(A357,'ESO Dungeon constants'!$D$3:$D$987)),"X","")</f>
        <v/>
      </c>
      <c r="F357" s="3" t="str">
        <f t="shared" si="20"/>
        <v/>
      </c>
      <c r="G357" s="3" t="str">
        <f t="shared" si="21"/>
        <v>Bangkorai</v>
      </c>
      <c r="H357" s="17">
        <f t="shared" si="22"/>
        <v>594</v>
      </c>
      <c r="I357" s="17">
        <f t="shared" si="23"/>
        <v>92</v>
      </c>
      <c r="J357">
        <v>0</v>
      </c>
      <c r="K357" s="3" t="str">
        <f>VLOOKUP(J357,'LibSets constants'!$A$4:$B$1000,2,FALSE)</f>
        <v>DLC_BASE_GAME</v>
      </c>
      <c r="L357" s="3" t="str">
        <f>VLOOKUP(J357,'LibSets constants'!$A$4:$C$1000,3,FALSE)</f>
        <v>Included in base game</v>
      </c>
    </row>
    <row r="358" spans="1:12" x14ac:dyDescent="0.25">
      <c r="A358" s="12">
        <v>595</v>
      </c>
      <c r="B358" s="5">
        <f>VLOOKUP(A358,'ESO dumped ZoneData'!$A$3:$D$9995,2,FALSE)</f>
        <v>357</v>
      </c>
      <c r="C358" s="5">
        <f>VLOOKUP(A358,'ESO dumped ZoneData'!$A$3:$D$9995,3,FALSE)</f>
        <v>208</v>
      </c>
      <c r="D358" s="3" t="str">
        <f>VLOOKUP(A358,'ESO dumped ZoneData'!$A$3:$D$9995,4,FALSE)</f>
        <v>Abagarlas</v>
      </c>
      <c r="E358" s="3" t="str">
        <f t="array" ref="E358">IF(OR(EXACT(A358,'ESO Dungeon constants'!$D$3:$D$987)),"X","")</f>
        <v/>
      </c>
      <c r="F358" s="3" t="str">
        <f t="shared" si="20"/>
        <v/>
      </c>
      <c r="G358" s="3" t="str">
        <f t="shared" si="21"/>
        <v>The Earth Forge</v>
      </c>
      <c r="H358" s="17">
        <f t="shared" si="22"/>
        <v>595</v>
      </c>
      <c r="I358" s="17">
        <f t="shared" si="23"/>
        <v>208</v>
      </c>
      <c r="J358">
        <v>0</v>
      </c>
      <c r="K358" s="3" t="str">
        <f>VLOOKUP(J358,'LibSets constants'!$A$4:$B$1000,2,FALSE)</f>
        <v>DLC_BASE_GAME</v>
      </c>
      <c r="L358" s="3" t="str">
        <f>VLOOKUP(J358,'LibSets constants'!$A$4:$C$1000,3,FALSE)</f>
        <v>Included in base game</v>
      </c>
    </row>
    <row r="359" spans="1:12" x14ac:dyDescent="0.25">
      <c r="A359" s="12">
        <v>596</v>
      </c>
      <c r="B359" s="5">
        <f>VLOOKUP(A359,'ESO dumped ZoneData'!$A$3:$D$9995,2,FALSE)</f>
        <v>358</v>
      </c>
      <c r="C359" s="5">
        <f>VLOOKUP(A359,'ESO dumped ZoneData'!$A$3:$D$9995,3,FALSE)</f>
        <v>103</v>
      </c>
      <c r="D359" s="3" t="str">
        <f>VLOOKUP(A359,'ESO dumped ZoneData'!$A$3:$D$9995,4,FALSE)</f>
        <v>Blood Matron's Crypt</v>
      </c>
      <c r="E359" s="3" t="str">
        <f t="array" ref="E359">IF(OR(EXACT(A359,'ESO Dungeon constants'!$D$3:$D$987)),"X","")</f>
        <v/>
      </c>
      <c r="F359" s="3" t="str">
        <f t="shared" si="20"/>
        <v/>
      </c>
      <c r="G359" s="3" t="str">
        <f t="shared" si="21"/>
        <v>The Rift</v>
      </c>
      <c r="H359" s="17">
        <f t="shared" si="22"/>
        <v>596</v>
      </c>
      <c r="I359" s="17">
        <f t="shared" si="23"/>
        <v>103</v>
      </c>
      <c r="J359">
        <v>0</v>
      </c>
      <c r="K359" s="3" t="str">
        <f>VLOOKUP(J359,'LibSets constants'!$A$4:$B$1000,2,FALSE)</f>
        <v>DLC_BASE_GAME</v>
      </c>
      <c r="L359" s="3" t="str">
        <f>VLOOKUP(J359,'LibSets constants'!$A$4:$C$1000,3,FALSE)</f>
        <v>Included in base game</v>
      </c>
    </row>
    <row r="360" spans="1:12" x14ac:dyDescent="0.25">
      <c r="A360" s="12">
        <v>598</v>
      </c>
      <c r="B360" s="5">
        <f>VLOOKUP(A360,'ESO dumped ZoneData'!$A$3:$D$9995,2,FALSE)</f>
        <v>359</v>
      </c>
      <c r="C360" s="5">
        <f>VLOOKUP(A360,'ESO dumped ZoneData'!$A$3:$D$9995,3,FALSE)</f>
        <v>199</v>
      </c>
      <c r="D360" s="3" t="str">
        <f>VLOOKUP(A360,'ESO dumped ZoneData'!$A$3:$D$9995,4,FALSE)</f>
        <v>The Colored Rooms</v>
      </c>
      <c r="E360" s="3" t="str">
        <f t="array" ref="E360">IF(OR(EXACT(A360,'ESO Dungeon constants'!$D$3:$D$987)),"X","")</f>
        <v/>
      </c>
      <c r="F360" s="3" t="str">
        <f t="shared" si="20"/>
        <v/>
      </c>
      <c r="G360" s="3" t="str">
        <f t="shared" si="21"/>
        <v>The Harborage</v>
      </c>
      <c r="H360" s="17">
        <f t="shared" si="22"/>
        <v>598</v>
      </c>
      <c r="I360" s="17">
        <f t="shared" si="23"/>
        <v>199</v>
      </c>
      <c r="J360">
        <v>0</v>
      </c>
      <c r="K360" s="3" t="str">
        <f>VLOOKUP(J360,'LibSets constants'!$A$4:$B$1000,2,FALSE)</f>
        <v>DLC_BASE_GAME</v>
      </c>
      <c r="L360" s="3" t="str">
        <f>VLOOKUP(J360,'LibSets constants'!$A$4:$C$1000,3,FALSE)</f>
        <v>Included in base game</v>
      </c>
    </row>
    <row r="361" spans="1:12" x14ac:dyDescent="0.25">
      <c r="A361" s="12">
        <v>599</v>
      </c>
      <c r="B361" s="5">
        <f>VLOOKUP(A361,'ESO dumped ZoneData'!$A$3:$D$9995,2,FALSE)</f>
        <v>360</v>
      </c>
      <c r="C361" s="5">
        <f>VLOOKUP(A361,'ESO dumped ZoneData'!$A$3:$D$9995,3,FALSE)</f>
        <v>572</v>
      </c>
      <c r="D361" s="3" t="str">
        <f>VLOOKUP(A361,'ESO dumped ZoneData'!$A$3:$D$9995,4,FALSE)</f>
        <v>Elden Root</v>
      </c>
      <c r="E361" s="3" t="str">
        <f t="array" ref="E361">IF(OR(EXACT(A361,'ESO Dungeon constants'!$D$3:$D$987)),"X","")</f>
        <v/>
      </c>
      <c r="F361" s="3" t="str">
        <f t="shared" si="20"/>
        <v/>
      </c>
      <c r="G361" s="3" t="str">
        <f t="shared" si="21"/>
        <v>Stirk</v>
      </c>
      <c r="H361" s="17">
        <f t="shared" si="22"/>
        <v>599</v>
      </c>
      <c r="I361" s="17">
        <f t="shared" si="23"/>
        <v>572</v>
      </c>
      <c r="J361">
        <v>0</v>
      </c>
      <c r="K361" s="3" t="str">
        <f>VLOOKUP(J361,'LibSets constants'!$A$4:$B$1000,2,FALSE)</f>
        <v>DLC_BASE_GAME</v>
      </c>
      <c r="L361" s="3" t="str">
        <f>VLOOKUP(J361,'LibSets constants'!$A$4:$C$1000,3,FALSE)</f>
        <v>Included in base game</v>
      </c>
    </row>
    <row r="362" spans="1:12" x14ac:dyDescent="0.25">
      <c r="A362" s="12">
        <v>600</v>
      </c>
      <c r="B362" s="5">
        <f>VLOOKUP(A362,'ESO dumped ZoneData'!$A$3:$D$9995,2,FALSE)</f>
        <v>361</v>
      </c>
      <c r="C362" s="5">
        <f>VLOOKUP(A362,'ESO dumped ZoneData'!$A$3:$D$9995,3,FALSE)</f>
        <v>572</v>
      </c>
      <c r="D362" s="3" t="str">
        <f>VLOOKUP(A362,'ESO dumped ZoneData'!$A$3:$D$9995,4,FALSE)</f>
        <v>Mournhold</v>
      </c>
      <c r="E362" s="3" t="str">
        <f t="array" ref="E362">IF(OR(EXACT(A362,'ESO Dungeon constants'!$D$3:$D$987)),"X","")</f>
        <v/>
      </c>
      <c r="F362" s="3" t="str">
        <f t="shared" si="20"/>
        <v/>
      </c>
      <c r="G362" s="3" t="str">
        <f t="shared" si="21"/>
        <v>Stirk</v>
      </c>
      <c r="H362" s="17">
        <f t="shared" si="22"/>
        <v>600</v>
      </c>
      <c r="I362" s="17">
        <f t="shared" si="23"/>
        <v>572</v>
      </c>
      <c r="J362">
        <v>0</v>
      </c>
      <c r="K362" s="3" t="str">
        <f>VLOOKUP(J362,'LibSets constants'!$A$4:$B$1000,2,FALSE)</f>
        <v>DLC_BASE_GAME</v>
      </c>
      <c r="L362" s="3" t="str">
        <f>VLOOKUP(J362,'LibSets constants'!$A$4:$C$1000,3,FALSE)</f>
        <v>Included in base game</v>
      </c>
    </row>
    <row r="363" spans="1:12" x14ac:dyDescent="0.25">
      <c r="A363" s="12">
        <v>601</v>
      </c>
      <c r="B363" s="5">
        <f>VLOOKUP(A363,'ESO dumped ZoneData'!$A$3:$D$9995,2,FALSE)</f>
        <v>362</v>
      </c>
      <c r="C363" s="5">
        <f>VLOOKUP(A363,'ESO dumped ZoneData'!$A$3:$D$9995,3,FALSE)</f>
        <v>572</v>
      </c>
      <c r="D363" s="3" t="str">
        <f>VLOOKUP(A363,'ESO dumped ZoneData'!$A$3:$D$9995,4,FALSE)</f>
        <v>Wayrest</v>
      </c>
      <c r="E363" s="3" t="str">
        <f t="array" ref="E363">IF(OR(EXACT(A363,'ESO Dungeon constants'!$D$3:$D$987)),"X","")</f>
        <v/>
      </c>
      <c r="F363" s="3" t="str">
        <f t="shared" si="20"/>
        <v/>
      </c>
      <c r="G363" s="3" t="str">
        <f t="shared" si="21"/>
        <v>Stirk</v>
      </c>
      <c r="H363" s="17">
        <f t="shared" si="22"/>
        <v>601</v>
      </c>
      <c r="I363" s="17">
        <f t="shared" si="23"/>
        <v>572</v>
      </c>
      <c r="J363">
        <v>0</v>
      </c>
      <c r="K363" s="3" t="str">
        <f>VLOOKUP(J363,'LibSets constants'!$A$4:$B$1000,2,FALSE)</f>
        <v>DLC_BASE_GAME</v>
      </c>
      <c r="L363" s="3" t="str">
        <f>VLOOKUP(J363,'LibSets constants'!$A$4:$C$1000,3,FALSE)</f>
        <v>Included in base game</v>
      </c>
    </row>
    <row r="364" spans="1:12" x14ac:dyDescent="0.25">
      <c r="A364" s="12">
        <v>628</v>
      </c>
      <c r="B364" s="5">
        <f>VLOOKUP(A364,'ESO dumped ZoneData'!$A$3:$D$9995,2,FALSE)</f>
        <v>363</v>
      </c>
      <c r="C364" s="5">
        <f>VLOOKUP(A364,'ESO dumped ZoneData'!$A$3:$D$9995,3,FALSE)</f>
        <v>20</v>
      </c>
      <c r="D364" s="3" t="str">
        <f>VLOOKUP(A364,'ESO dumped ZoneData'!$A$3:$D$9995,4,FALSE)</f>
        <v>Doomcrag</v>
      </c>
      <c r="E364" s="3" t="str">
        <f t="array" ref="E364">IF(OR(EXACT(A364,'ESO Dungeon constants'!$D$3:$D$987)),"X","")</f>
        <v/>
      </c>
      <c r="F364" s="3" t="str">
        <f t="shared" si="20"/>
        <v/>
      </c>
      <c r="G364" s="3" t="str">
        <f t="shared" si="21"/>
        <v>Rivenspire</v>
      </c>
      <c r="H364" s="17">
        <f t="shared" si="22"/>
        <v>628</v>
      </c>
      <c r="I364" s="17">
        <f t="shared" si="23"/>
        <v>20</v>
      </c>
      <c r="J364">
        <v>0</v>
      </c>
      <c r="K364" s="3" t="str">
        <f>VLOOKUP(J364,'LibSets constants'!$A$4:$B$1000,2,FALSE)</f>
        <v>DLC_BASE_GAME</v>
      </c>
      <c r="L364" s="3" t="str">
        <f>VLOOKUP(J364,'LibSets constants'!$A$4:$C$1000,3,FALSE)</f>
        <v>Included in base game</v>
      </c>
    </row>
    <row r="365" spans="1:12" x14ac:dyDescent="0.25">
      <c r="A365" s="12">
        <v>632</v>
      </c>
      <c r="B365" s="5">
        <f>VLOOKUP(A365,'ESO dumped ZoneData'!$A$3:$D$9995,2,FALSE)</f>
        <v>364</v>
      </c>
      <c r="C365" s="5">
        <f>VLOOKUP(A365,'ESO dumped ZoneData'!$A$3:$D$9995,3,FALSE)</f>
        <v>888</v>
      </c>
      <c r="D365" s="3" t="str">
        <f>VLOOKUP(A365,'ESO dumped ZoneData'!$A$3:$D$9995,4,FALSE)</f>
        <v>Skyreach Hold</v>
      </c>
      <c r="E365" s="3" t="str">
        <f t="array" ref="E365">IF(OR(EXACT(A365,'ESO Dungeon constants'!$D$3:$D$987)),"X","")</f>
        <v/>
      </c>
      <c r="F365" s="3" t="str">
        <f t="shared" si="20"/>
        <v/>
      </c>
      <c r="G365" s="3" t="str">
        <f t="shared" si="21"/>
        <v>Craglorn</v>
      </c>
      <c r="H365" s="17">
        <f t="shared" si="22"/>
        <v>632</v>
      </c>
      <c r="I365" s="17">
        <f t="shared" si="23"/>
        <v>888</v>
      </c>
      <c r="J365">
        <v>0</v>
      </c>
      <c r="K365" s="3" t="str">
        <f>VLOOKUP(J365,'LibSets constants'!$A$4:$B$1000,2,FALSE)</f>
        <v>DLC_BASE_GAME</v>
      </c>
      <c r="L365" s="3" t="str">
        <f>VLOOKUP(J365,'LibSets constants'!$A$4:$C$1000,3,FALSE)</f>
        <v>Included in base game</v>
      </c>
    </row>
    <row r="366" spans="1:12" x14ac:dyDescent="0.25">
      <c r="A366" s="12">
        <v>635</v>
      </c>
      <c r="B366" s="5">
        <f>VLOOKUP(A366,'ESO dumped ZoneData'!$A$3:$D$9995,2,FALSE)</f>
        <v>365</v>
      </c>
      <c r="C366" s="5">
        <f>VLOOKUP(A366,'ESO dumped ZoneData'!$A$3:$D$9995,3,FALSE)</f>
        <v>888</v>
      </c>
      <c r="D366" s="3" t="str">
        <f>VLOOKUP(A366,'ESO dumped ZoneData'!$A$3:$D$9995,4,FALSE)</f>
        <v>Dragonstar Arena</v>
      </c>
      <c r="E366" s="3" t="str">
        <f t="array" ref="E366">IF(OR(EXACT(A366,'ESO Dungeon constants'!$D$3:$D$987)),"X","")</f>
        <v/>
      </c>
      <c r="F366" s="3" t="str">
        <f t="shared" si="20"/>
        <v/>
      </c>
      <c r="G366" s="3" t="str">
        <f t="shared" si="21"/>
        <v>Craglorn</v>
      </c>
      <c r="H366" s="17">
        <f t="shared" si="22"/>
        <v>635</v>
      </c>
      <c r="I366" s="17">
        <f t="shared" si="23"/>
        <v>888</v>
      </c>
      <c r="J366">
        <v>0</v>
      </c>
      <c r="K366" s="3" t="str">
        <f>VLOOKUP(J366,'LibSets constants'!$A$4:$B$1000,2,FALSE)</f>
        <v>DLC_BASE_GAME</v>
      </c>
      <c r="L366" s="3" t="str">
        <f>VLOOKUP(J366,'LibSets constants'!$A$4:$C$1000,3,FALSE)</f>
        <v>Included in base game</v>
      </c>
    </row>
    <row r="367" spans="1:12" x14ac:dyDescent="0.25">
      <c r="A367" s="12">
        <v>636</v>
      </c>
      <c r="B367" s="5">
        <f>VLOOKUP(A367,'ESO dumped ZoneData'!$A$3:$D$9995,2,FALSE)</f>
        <v>366</v>
      </c>
      <c r="C367" s="5">
        <f>VLOOKUP(A367,'ESO dumped ZoneData'!$A$3:$D$9995,3,FALSE)</f>
        <v>888</v>
      </c>
      <c r="D367" s="3" t="str">
        <f>VLOOKUP(A367,'ESO dumped ZoneData'!$A$3:$D$9995,4,FALSE)</f>
        <v>Hel Ra Citadel</v>
      </c>
      <c r="E367" s="3" t="str">
        <f t="array" ref="E367">IF(OR(EXACT(A367,'ESO Dungeon constants'!$D$3:$D$987)),"X","")</f>
        <v>X</v>
      </c>
      <c r="F367" s="3" t="str">
        <f t="shared" si="20"/>
        <v/>
      </c>
      <c r="G367" s="3" t="str">
        <f t="shared" si="21"/>
        <v>Craglorn</v>
      </c>
      <c r="H367" s="17">
        <f t="shared" si="22"/>
        <v>636</v>
      </c>
      <c r="I367" s="17">
        <f t="shared" si="23"/>
        <v>888</v>
      </c>
      <c r="J367">
        <v>0</v>
      </c>
      <c r="K367" s="3" t="str">
        <f>VLOOKUP(J367,'LibSets constants'!$A$4:$B$1000,2,FALSE)</f>
        <v>DLC_BASE_GAME</v>
      </c>
      <c r="L367" s="3" t="str">
        <f>VLOOKUP(J367,'LibSets constants'!$A$4:$C$1000,3,FALSE)</f>
        <v>Included in base game</v>
      </c>
    </row>
    <row r="368" spans="1:12" x14ac:dyDescent="0.25">
      <c r="A368" s="12">
        <v>637</v>
      </c>
      <c r="B368" s="5">
        <f>VLOOKUP(A368,'ESO dumped ZoneData'!$A$3:$D$9995,2,FALSE)</f>
        <v>367</v>
      </c>
      <c r="C368" s="5">
        <f>VLOOKUP(A368,'ESO dumped ZoneData'!$A$3:$D$9995,3,FALSE)</f>
        <v>57</v>
      </c>
      <c r="D368" s="3" t="str">
        <f>VLOOKUP(A368,'ESO dumped ZoneData'!$A$3:$D$9995,4,FALSE)</f>
        <v>Quarantine Serk Catacombs</v>
      </c>
      <c r="E368" s="3" t="str">
        <f t="array" ref="E368">IF(OR(EXACT(A368,'ESO Dungeon constants'!$D$3:$D$987)),"X","")</f>
        <v/>
      </c>
      <c r="F368" s="3" t="str">
        <f t="shared" si="20"/>
        <v/>
      </c>
      <c r="G368" s="3" t="str">
        <f t="shared" si="21"/>
        <v>Deshaan</v>
      </c>
      <c r="H368" s="17">
        <f t="shared" si="22"/>
        <v>637</v>
      </c>
      <c r="I368" s="17">
        <f t="shared" si="23"/>
        <v>57</v>
      </c>
      <c r="J368">
        <v>0</v>
      </c>
      <c r="K368" s="3" t="str">
        <f>VLOOKUP(J368,'LibSets constants'!$A$4:$B$1000,2,FALSE)</f>
        <v>DLC_BASE_GAME</v>
      </c>
      <c r="L368" s="3" t="str">
        <f>VLOOKUP(J368,'LibSets constants'!$A$4:$C$1000,3,FALSE)</f>
        <v>Included in base game</v>
      </c>
    </row>
    <row r="369" spans="1:12" x14ac:dyDescent="0.25">
      <c r="A369" s="12">
        <v>638</v>
      </c>
      <c r="B369" s="5">
        <f>VLOOKUP(A369,'ESO dumped ZoneData'!$A$3:$D$9995,2,FALSE)</f>
        <v>368</v>
      </c>
      <c r="C369" s="5">
        <f>VLOOKUP(A369,'ESO dumped ZoneData'!$A$3:$D$9995,3,FALSE)</f>
        <v>888</v>
      </c>
      <c r="D369" s="3" t="str">
        <f>VLOOKUP(A369,'ESO dumped ZoneData'!$A$3:$D$9995,4,FALSE)</f>
        <v>Aetherian Archive</v>
      </c>
      <c r="E369" s="3" t="str">
        <f t="array" ref="E369">IF(OR(EXACT(A369,'ESO Dungeon constants'!$D$3:$D$987)),"X","")</f>
        <v>X</v>
      </c>
      <c r="F369" s="3" t="str">
        <f t="shared" si="20"/>
        <v/>
      </c>
      <c r="G369" s="3" t="str">
        <f t="shared" si="21"/>
        <v>Craglorn</v>
      </c>
      <c r="H369" s="17">
        <f t="shared" si="22"/>
        <v>638</v>
      </c>
      <c r="I369" s="17">
        <f t="shared" si="23"/>
        <v>888</v>
      </c>
      <c r="J369">
        <v>0</v>
      </c>
      <c r="K369" s="3" t="str">
        <f>VLOOKUP(J369,'LibSets constants'!$A$4:$B$1000,2,FALSE)</f>
        <v>DLC_BASE_GAME</v>
      </c>
      <c r="L369" s="3" t="str">
        <f>VLOOKUP(J369,'LibSets constants'!$A$4:$C$1000,3,FALSE)</f>
        <v>Included in base game</v>
      </c>
    </row>
    <row r="370" spans="1:12" x14ac:dyDescent="0.25">
      <c r="A370" s="12">
        <v>639</v>
      </c>
      <c r="B370" s="5">
        <f>VLOOKUP(A370,'ESO dumped ZoneData'!$A$3:$D$9995,2,FALSE)</f>
        <v>369</v>
      </c>
      <c r="C370" s="5">
        <f>VLOOKUP(A370,'ESO dumped ZoneData'!$A$3:$D$9995,3,FALSE)</f>
        <v>888</v>
      </c>
      <c r="D370" s="3" t="str">
        <f>VLOOKUP(A370,'ESO dumped ZoneData'!$A$3:$D$9995,4,FALSE)</f>
        <v>Sanctum Ophidia</v>
      </c>
      <c r="E370" s="3" t="str">
        <f t="array" ref="E370">IF(OR(EXACT(A370,'ESO Dungeon constants'!$D$3:$D$987)),"X","")</f>
        <v>X</v>
      </c>
      <c r="F370" s="3" t="str">
        <f t="shared" si="20"/>
        <v/>
      </c>
      <c r="G370" s="3" t="str">
        <f t="shared" si="21"/>
        <v>Craglorn</v>
      </c>
      <c r="H370" s="17">
        <f t="shared" si="22"/>
        <v>639</v>
      </c>
      <c r="I370" s="17">
        <f t="shared" si="23"/>
        <v>888</v>
      </c>
      <c r="J370">
        <v>0</v>
      </c>
      <c r="K370" s="3" t="str">
        <f>VLOOKUP(J370,'LibSets constants'!$A$4:$B$1000,2,FALSE)</f>
        <v>DLC_BASE_GAME</v>
      </c>
      <c r="L370" s="3" t="str">
        <f>VLOOKUP(J370,'LibSets constants'!$A$4:$C$1000,3,FALSE)</f>
        <v>Included in base game</v>
      </c>
    </row>
    <row r="371" spans="1:12" x14ac:dyDescent="0.25">
      <c r="A371" s="12">
        <v>640</v>
      </c>
      <c r="B371" s="5">
        <f>VLOOKUP(A371,'ESO dumped ZoneData'!$A$3:$D$9995,2,FALSE)</f>
        <v>370</v>
      </c>
      <c r="C371" s="5">
        <f>VLOOKUP(A371,'ESO dumped ZoneData'!$A$3:$D$9995,3,FALSE)</f>
        <v>19</v>
      </c>
      <c r="D371" s="3" t="str">
        <f>VLOOKUP(A371,'ESO dumped ZoneData'!$A$3:$D$9995,4,FALSE)</f>
        <v>Godrun's Dream</v>
      </c>
      <c r="E371" s="3" t="str">
        <f t="array" ref="E371">IF(OR(EXACT(A371,'ESO Dungeon constants'!$D$3:$D$987)),"X","")</f>
        <v/>
      </c>
      <c r="F371" s="3" t="str">
        <f t="shared" si="20"/>
        <v/>
      </c>
      <c r="G371" s="3" t="str">
        <f t="shared" si="21"/>
        <v>Stormhaven</v>
      </c>
      <c r="H371" s="17">
        <f t="shared" si="22"/>
        <v>640</v>
      </c>
      <c r="I371" s="17">
        <f t="shared" si="23"/>
        <v>19</v>
      </c>
      <c r="J371">
        <v>0</v>
      </c>
      <c r="K371" s="3" t="str">
        <f>VLOOKUP(J371,'LibSets constants'!$A$4:$B$1000,2,FALSE)</f>
        <v>DLC_BASE_GAME</v>
      </c>
      <c r="L371" s="3" t="str">
        <f>VLOOKUP(J371,'LibSets constants'!$A$4:$C$1000,3,FALSE)</f>
        <v>Included in base game</v>
      </c>
    </row>
    <row r="372" spans="1:12" x14ac:dyDescent="0.25">
      <c r="A372" s="12">
        <v>641</v>
      </c>
      <c r="B372" s="5">
        <f>VLOOKUP(A372,'ESO dumped ZoneData'!$A$3:$D$9995,2,FALSE)</f>
        <v>371</v>
      </c>
      <c r="C372" s="5">
        <f>VLOOKUP(A372,'ESO dumped ZoneData'!$A$3:$D$9995,3,FALSE)</f>
        <v>3</v>
      </c>
      <c r="D372" s="3" t="str">
        <f>VLOOKUP(A372,'ESO dumped ZoneData'!$A$3:$D$9995,4,FALSE)</f>
        <v>Themond Mine</v>
      </c>
      <c r="E372" s="3" t="str">
        <f t="array" ref="E372">IF(OR(EXACT(A372,'ESO Dungeon constants'!$D$3:$D$987)),"X","")</f>
        <v/>
      </c>
      <c r="F372" s="3" t="str">
        <f t="shared" si="20"/>
        <v/>
      </c>
      <c r="G372" s="3" t="str">
        <f t="shared" si="21"/>
        <v>Glenumbra</v>
      </c>
      <c r="H372" s="17">
        <f t="shared" si="22"/>
        <v>641</v>
      </c>
      <c r="I372" s="17">
        <f t="shared" si="23"/>
        <v>3</v>
      </c>
      <c r="J372">
        <v>0</v>
      </c>
      <c r="K372" s="3" t="str">
        <f>VLOOKUP(J372,'LibSets constants'!$A$4:$B$1000,2,FALSE)</f>
        <v>DLC_BASE_GAME</v>
      </c>
      <c r="L372" s="3" t="str">
        <f>VLOOKUP(J372,'LibSets constants'!$A$4:$C$1000,3,FALSE)</f>
        <v>Included in base game</v>
      </c>
    </row>
    <row r="373" spans="1:12" x14ac:dyDescent="0.25">
      <c r="A373" s="12">
        <v>642</v>
      </c>
      <c r="B373" s="5">
        <f>VLOOKUP(A373,'ESO dumped ZoneData'!$A$3:$D$9995,2,FALSE)</f>
        <v>372</v>
      </c>
      <c r="C373" s="5">
        <f>VLOOKUP(A373,'ESO dumped ZoneData'!$A$3:$D$9995,3,FALSE)</f>
        <v>642</v>
      </c>
      <c r="D373" s="3" t="str">
        <f>VLOOKUP(A373,'ESO dumped ZoneData'!$A$3:$D$9995,4,FALSE)</f>
        <v>The Earth Forge</v>
      </c>
      <c r="E373" s="3" t="str">
        <f t="array" ref="E373">IF(OR(EXACT(A373,'ESO Dungeon constants'!$D$3:$D$987)),"X","")</f>
        <v/>
      </c>
      <c r="F373" s="3" t="str">
        <f t="shared" si="20"/>
        <v>X</v>
      </c>
      <c r="G373" s="3" t="str">
        <f t="shared" si="21"/>
        <v/>
      </c>
      <c r="H373" s="17">
        <f t="shared" si="22"/>
        <v>642</v>
      </c>
      <c r="I373" s="17">
        <f t="shared" si="23"/>
        <v>642</v>
      </c>
      <c r="J373">
        <v>0</v>
      </c>
      <c r="K373" s="3" t="str">
        <f>VLOOKUP(J373,'LibSets constants'!$A$4:$B$1000,2,FALSE)</f>
        <v>DLC_BASE_GAME</v>
      </c>
      <c r="L373" s="3" t="str">
        <f>VLOOKUP(J373,'LibSets constants'!$A$4:$C$1000,3,FALSE)</f>
        <v>Included in base game</v>
      </c>
    </row>
    <row r="374" spans="1:12" x14ac:dyDescent="0.25">
      <c r="A374" s="12">
        <v>643</v>
      </c>
      <c r="B374" s="5">
        <f>VLOOKUP(A374,'ESO dumped ZoneData'!$A$3:$D$9995,2,FALSE)</f>
        <v>373</v>
      </c>
      <c r="C374" s="5">
        <f>VLOOKUP(A374,'ESO dumped ZoneData'!$A$3:$D$9995,3,FALSE)</f>
        <v>584</v>
      </c>
      <c r="D374" s="3" t="str">
        <f>VLOOKUP(A374,'ESO dumped ZoneData'!$A$3:$D$9995,4,FALSE)</f>
        <v>Imperial Sewers</v>
      </c>
      <c r="E374" s="3" t="str">
        <f t="array" ref="E374">IF(OR(EXACT(A374,'ESO Dungeon constants'!$D$3:$D$987)),"X","")</f>
        <v/>
      </c>
      <c r="F374" s="3" t="str">
        <f t="shared" si="20"/>
        <v/>
      </c>
      <c r="G374" s="3" t="str">
        <f t="shared" si="21"/>
        <v>Imperial City</v>
      </c>
      <c r="H374" s="17">
        <f t="shared" si="22"/>
        <v>643</v>
      </c>
      <c r="I374" s="17">
        <f t="shared" si="23"/>
        <v>584</v>
      </c>
      <c r="J374">
        <v>1</v>
      </c>
      <c r="K374" s="3" t="str">
        <f>VLOOKUP(J374,'LibSets constants'!$A$4:$B$1000,2,FALSE)</f>
        <v>DLC_IMPERIAL_CITY</v>
      </c>
      <c r="L374" s="3" t="str">
        <f>VLOOKUP(J374,'LibSets constants'!$A$4:$C$1000,3,FALSE)</f>
        <v>Imperial City</v>
      </c>
    </row>
    <row r="375" spans="1:12" x14ac:dyDescent="0.25">
      <c r="A375" s="12">
        <v>649</v>
      </c>
      <c r="B375" s="5">
        <f>VLOOKUP(A375,'ESO dumped ZoneData'!$A$3:$D$9995,2,FALSE)</f>
        <v>374</v>
      </c>
      <c r="C375" s="5">
        <f>VLOOKUP(A375,'ESO dumped ZoneData'!$A$3:$D$9995,3,FALSE)</f>
        <v>584</v>
      </c>
      <c r="D375" s="3" t="str">
        <f>VLOOKUP(A375,'ESO dumped ZoneData'!$A$3:$D$9995,4,FALSE)</f>
        <v>The Dragonfire Cathedral</v>
      </c>
      <c r="E375" s="3" t="str">
        <f t="array" ref="E375">IF(OR(EXACT(A375,'ESO Dungeon constants'!$D$3:$D$987)),"X","")</f>
        <v/>
      </c>
      <c r="F375" s="3" t="str">
        <f t="shared" si="20"/>
        <v/>
      </c>
      <c r="G375" s="3" t="str">
        <f t="shared" si="21"/>
        <v>Imperial City</v>
      </c>
      <c r="H375" s="17">
        <f t="shared" si="22"/>
        <v>649</v>
      </c>
      <c r="I375" s="17">
        <f t="shared" si="23"/>
        <v>584</v>
      </c>
      <c r="J375">
        <v>1</v>
      </c>
      <c r="K375" s="3" t="str">
        <f>VLOOKUP(J375,'LibSets constants'!$A$4:$B$1000,2,FALSE)</f>
        <v>DLC_IMPERIAL_CITY</v>
      </c>
      <c r="L375" s="3" t="str">
        <f>VLOOKUP(J375,'LibSets constants'!$A$4:$C$1000,3,FALSE)</f>
        <v>Imperial City</v>
      </c>
    </row>
    <row r="376" spans="1:12" x14ac:dyDescent="0.25">
      <c r="A376" s="12">
        <v>676</v>
      </c>
      <c r="B376" s="5">
        <f>VLOOKUP(A376,'ESO dumped ZoneData'!$A$3:$D$9995,2,FALSE)</f>
        <v>375</v>
      </c>
      <c r="C376" s="5">
        <f>VLOOKUP(A376,'ESO dumped ZoneData'!$A$3:$D$9995,3,FALSE)</f>
        <v>816</v>
      </c>
      <c r="D376" s="3" t="str">
        <f>VLOOKUP(A376,'ESO dumped ZoneData'!$A$3:$D$9995,4,FALSE)</f>
        <v>Shark's Teeth Grotto</v>
      </c>
      <c r="E376" s="3" t="str">
        <f t="array" ref="E376">IF(OR(EXACT(A376,'ESO Dungeon constants'!$D$3:$D$987)),"X","")</f>
        <v/>
      </c>
      <c r="F376" s="3" t="str">
        <f t="shared" si="20"/>
        <v/>
      </c>
      <c r="G376" s="3" t="str">
        <f t="shared" si="21"/>
        <v>Hew's Bane</v>
      </c>
      <c r="H376" s="17">
        <f t="shared" si="22"/>
        <v>676</v>
      </c>
      <c r="I376" s="17">
        <f t="shared" si="23"/>
        <v>816</v>
      </c>
      <c r="J376">
        <v>3</v>
      </c>
      <c r="K376" s="3" t="str">
        <f>VLOOKUP(J376,'LibSets constants'!$A$4:$B$1000,2,FALSE)</f>
        <v>DLC_THIEVES_GUILD</v>
      </c>
      <c r="L376" s="3" t="str">
        <f>VLOOKUP(J376,'LibSets constants'!$A$4:$C$1000,3,FALSE)</f>
        <v>Thieves Guild</v>
      </c>
    </row>
    <row r="377" spans="1:12" x14ac:dyDescent="0.25">
      <c r="A377" s="12">
        <v>677</v>
      </c>
      <c r="B377" s="5">
        <f>VLOOKUP(A377,'ESO dumped ZoneData'!$A$3:$D$9995,2,FALSE)</f>
        <v>376</v>
      </c>
      <c r="C377" s="5">
        <f>VLOOKUP(A377,'ESO dumped ZoneData'!$A$3:$D$9995,3,FALSE)</f>
        <v>684</v>
      </c>
      <c r="D377" s="3" t="str">
        <f>VLOOKUP(A377,'ESO dumped ZoneData'!$A$3:$D$9995,4,FALSE)</f>
        <v>Maelstrom Arena</v>
      </c>
      <c r="E377" s="3" t="str">
        <f t="array" ref="E377">IF(OR(EXACT(A377,'ESO Dungeon constants'!$D$3:$D$987)),"X","")</f>
        <v/>
      </c>
      <c r="F377" s="3" t="str">
        <f t="shared" si="20"/>
        <v/>
      </c>
      <c r="G377" s="3" t="str">
        <f t="shared" si="21"/>
        <v>Wrothgar</v>
      </c>
      <c r="H377" s="17">
        <f t="shared" si="22"/>
        <v>677</v>
      </c>
      <c r="I377" s="17">
        <f t="shared" si="23"/>
        <v>684</v>
      </c>
      <c r="J377">
        <v>2</v>
      </c>
      <c r="K377" s="3" t="str">
        <f>VLOOKUP(J377,'LibSets constants'!$A$4:$B$1000,2,FALSE)</f>
        <v>DLC_ORSINIUM</v>
      </c>
      <c r="L377" s="3" t="str">
        <f>VLOOKUP(J377,'LibSets constants'!$A$4:$C$1000,3,FALSE)</f>
        <v>Orsinium</v>
      </c>
    </row>
    <row r="378" spans="1:12" x14ac:dyDescent="0.25">
      <c r="A378" s="12">
        <v>678</v>
      </c>
      <c r="B378" s="5">
        <f>VLOOKUP(A378,'ESO dumped ZoneData'!$A$3:$D$9995,2,FALSE)</f>
        <v>377</v>
      </c>
      <c r="C378" s="5">
        <f>VLOOKUP(A378,'ESO dumped ZoneData'!$A$3:$D$9995,3,FALSE)</f>
        <v>584</v>
      </c>
      <c r="D378" s="3" t="str">
        <f>VLOOKUP(A378,'ESO dumped ZoneData'!$A$3:$D$9995,4,FALSE)</f>
        <v>Imperial City Prison</v>
      </c>
      <c r="E378" s="3" t="str">
        <f t="array" ref="E378">IF(OR(EXACT(A378,'ESO Dungeon constants'!$D$3:$D$987)),"X","")</f>
        <v>X</v>
      </c>
      <c r="F378" s="3" t="str">
        <f t="shared" si="20"/>
        <v/>
      </c>
      <c r="G378" s="3" t="str">
        <f t="shared" si="21"/>
        <v>Imperial City</v>
      </c>
      <c r="H378" s="17">
        <f t="shared" si="22"/>
        <v>678</v>
      </c>
      <c r="I378" s="17">
        <f t="shared" si="23"/>
        <v>584</v>
      </c>
      <c r="J378">
        <v>1</v>
      </c>
      <c r="K378" s="3" t="str">
        <f>VLOOKUP(J378,'LibSets constants'!$A$4:$B$1000,2,FALSE)</f>
        <v>DLC_IMPERIAL_CITY</v>
      </c>
      <c r="L378" s="3" t="str">
        <f>VLOOKUP(J378,'LibSets constants'!$A$4:$C$1000,3,FALSE)</f>
        <v>Imperial City</v>
      </c>
    </row>
    <row r="379" spans="1:12" x14ac:dyDescent="0.25">
      <c r="A379" s="12">
        <v>681</v>
      </c>
      <c r="B379" s="5">
        <f>VLOOKUP(A379,'ESO dumped ZoneData'!$A$3:$D$9995,2,FALSE)</f>
        <v>378</v>
      </c>
      <c r="C379" s="5">
        <f>VLOOKUP(A379,'ESO dumped ZoneData'!$A$3:$D$9995,3,FALSE)</f>
        <v>108</v>
      </c>
      <c r="D379" s="3" t="str">
        <f>VLOOKUP(A379,'ESO dumped ZoneData'!$A$3:$D$9995,4,FALSE)</f>
        <v>City of Ash II</v>
      </c>
      <c r="E379" s="3" t="str">
        <f t="array" ref="E379">IF(OR(EXACT(A379,'ESO Dungeon constants'!$D$3:$D$987)),"X","")</f>
        <v>X</v>
      </c>
      <c r="F379" s="3" t="str">
        <f t="shared" si="20"/>
        <v/>
      </c>
      <c r="G379" s="3" t="str">
        <f t="shared" si="21"/>
        <v>Greenshade</v>
      </c>
      <c r="H379" s="17">
        <f t="shared" si="22"/>
        <v>681</v>
      </c>
      <c r="I379" s="17">
        <f t="shared" si="23"/>
        <v>108</v>
      </c>
      <c r="J379">
        <v>0</v>
      </c>
      <c r="K379" s="3" t="str">
        <f>VLOOKUP(J379,'LibSets constants'!$A$4:$B$1000,2,FALSE)</f>
        <v>DLC_BASE_GAME</v>
      </c>
      <c r="L379" s="3" t="str">
        <f>VLOOKUP(J379,'LibSets constants'!$A$4:$C$1000,3,FALSE)</f>
        <v>Included in base game</v>
      </c>
    </row>
    <row r="380" spans="1:12" x14ac:dyDescent="0.25">
      <c r="A380" s="12">
        <v>684</v>
      </c>
      <c r="B380" s="5">
        <f>VLOOKUP(A380,'ESO dumped ZoneData'!$A$3:$D$9995,2,FALSE)</f>
        <v>379</v>
      </c>
      <c r="C380" s="5">
        <f>VLOOKUP(A380,'ESO dumped ZoneData'!$A$3:$D$9995,3,FALSE)</f>
        <v>684</v>
      </c>
      <c r="D380" s="3" t="str">
        <f>VLOOKUP(A380,'ESO dumped ZoneData'!$A$3:$D$9995,4,FALSE)</f>
        <v>Wrothgar</v>
      </c>
      <c r="E380" s="3" t="str">
        <f t="array" ref="E380">IF(OR(EXACT(A380,'ESO Dungeon constants'!$D$3:$D$987)),"X","")</f>
        <v/>
      </c>
      <c r="F380" s="3" t="str">
        <f t="shared" si="20"/>
        <v>X</v>
      </c>
      <c r="G380" s="3" t="str">
        <f t="shared" si="21"/>
        <v/>
      </c>
      <c r="H380" s="17">
        <f t="shared" si="22"/>
        <v>684</v>
      </c>
      <c r="I380" s="17">
        <f t="shared" si="23"/>
        <v>684</v>
      </c>
      <c r="J380">
        <v>2</v>
      </c>
      <c r="K380" s="3" t="str">
        <f>VLOOKUP(J380,'LibSets constants'!$A$4:$B$1000,2,FALSE)</f>
        <v>DLC_ORSINIUM</v>
      </c>
      <c r="L380" s="3" t="str">
        <f>VLOOKUP(J380,'LibSets constants'!$A$4:$C$1000,3,FALSE)</f>
        <v>Orsinium</v>
      </c>
    </row>
    <row r="381" spans="1:12" x14ac:dyDescent="0.25">
      <c r="A381" s="12">
        <v>688</v>
      </c>
      <c r="B381" s="5">
        <f>VLOOKUP(A381,'ESO dumped ZoneData'!$A$3:$D$9995,2,FALSE)</f>
        <v>380</v>
      </c>
      <c r="C381" s="5">
        <f>VLOOKUP(A381,'ESO dumped ZoneData'!$A$3:$D$9995,3,FALSE)</f>
        <v>584</v>
      </c>
      <c r="D381" s="3" t="str">
        <f>VLOOKUP(A381,'ESO dumped ZoneData'!$A$3:$D$9995,4,FALSE)</f>
        <v>White-Gold Tower</v>
      </c>
      <c r="E381" s="3" t="str">
        <f t="array" ref="E381">IF(OR(EXACT(A381,'ESO Dungeon constants'!$D$3:$D$987)),"X","")</f>
        <v>X</v>
      </c>
      <c r="F381" s="3" t="str">
        <f t="shared" si="20"/>
        <v/>
      </c>
      <c r="G381" s="3" t="str">
        <f t="shared" si="21"/>
        <v>Imperial City</v>
      </c>
      <c r="H381" s="17">
        <f t="shared" si="22"/>
        <v>688</v>
      </c>
      <c r="I381" s="17">
        <f t="shared" si="23"/>
        <v>584</v>
      </c>
      <c r="J381">
        <v>1</v>
      </c>
      <c r="K381" s="3" t="str">
        <f>VLOOKUP(J381,'LibSets constants'!$A$4:$B$1000,2,FALSE)</f>
        <v>DLC_IMPERIAL_CITY</v>
      </c>
      <c r="L381" s="3" t="str">
        <f>VLOOKUP(J381,'LibSets constants'!$A$4:$C$1000,3,FALSE)</f>
        <v>Imperial City</v>
      </c>
    </row>
    <row r="382" spans="1:12" x14ac:dyDescent="0.25">
      <c r="A382" s="12">
        <v>689</v>
      </c>
      <c r="B382" s="5">
        <f>VLOOKUP(A382,'ESO dumped ZoneData'!$A$3:$D$9995,2,FALSE)</f>
        <v>381</v>
      </c>
      <c r="C382" s="5">
        <f>VLOOKUP(A382,'ESO dumped ZoneData'!$A$3:$D$9995,3,FALSE)</f>
        <v>684</v>
      </c>
      <c r="D382" s="3" t="str">
        <f>VLOOKUP(A382,'ESO dumped ZoneData'!$A$3:$D$9995,4,FALSE)</f>
        <v>Nikolvara's Kennel</v>
      </c>
      <c r="E382" s="3" t="str">
        <f t="array" ref="E382">IF(OR(EXACT(A382,'ESO Dungeon constants'!$D$3:$D$987)),"X","")</f>
        <v/>
      </c>
      <c r="F382" s="3" t="str">
        <f t="shared" si="20"/>
        <v/>
      </c>
      <c r="G382" s="3" t="str">
        <f t="shared" si="21"/>
        <v>Wrothgar</v>
      </c>
      <c r="H382" s="17">
        <f t="shared" si="22"/>
        <v>689</v>
      </c>
      <c r="I382" s="17">
        <f t="shared" si="23"/>
        <v>684</v>
      </c>
      <c r="J382">
        <v>2</v>
      </c>
      <c r="K382" s="3" t="str">
        <f>VLOOKUP(J382,'LibSets constants'!$A$4:$B$1000,2,FALSE)</f>
        <v>DLC_ORSINIUM</v>
      </c>
      <c r="L382" s="3" t="str">
        <f>VLOOKUP(J382,'LibSets constants'!$A$4:$C$1000,3,FALSE)</f>
        <v>Orsinium</v>
      </c>
    </row>
    <row r="383" spans="1:12" x14ac:dyDescent="0.25">
      <c r="A383" s="12">
        <v>691</v>
      </c>
      <c r="B383" s="5">
        <f>VLOOKUP(A383,'ESO dumped ZoneData'!$A$3:$D$9995,2,FALSE)</f>
        <v>382</v>
      </c>
      <c r="C383" s="5">
        <f>VLOOKUP(A383,'ESO dumped ZoneData'!$A$3:$D$9995,3,FALSE)</f>
        <v>684</v>
      </c>
      <c r="D383" s="3" t="str">
        <f>VLOOKUP(A383,'ESO dumped ZoneData'!$A$3:$D$9995,4,FALSE)</f>
        <v>Thukhozod's Sanctum</v>
      </c>
      <c r="E383" s="3" t="str">
        <f t="array" ref="E383">IF(OR(EXACT(A383,'ESO Dungeon constants'!$D$3:$D$987)),"X","")</f>
        <v/>
      </c>
      <c r="F383" s="3" t="str">
        <f t="shared" si="20"/>
        <v/>
      </c>
      <c r="G383" s="3" t="str">
        <f t="shared" si="21"/>
        <v>Wrothgar</v>
      </c>
      <c r="H383" s="17">
        <f t="shared" si="22"/>
        <v>691</v>
      </c>
      <c r="I383" s="17">
        <f t="shared" si="23"/>
        <v>684</v>
      </c>
      <c r="J383">
        <v>2</v>
      </c>
      <c r="K383" s="3" t="str">
        <f>VLOOKUP(J383,'LibSets constants'!$A$4:$B$1000,2,FALSE)</f>
        <v>DLC_ORSINIUM</v>
      </c>
      <c r="L383" s="3" t="str">
        <f>VLOOKUP(J383,'LibSets constants'!$A$4:$C$1000,3,FALSE)</f>
        <v>Orsinium</v>
      </c>
    </row>
    <row r="384" spans="1:12" x14ac:dyDescent="0.25">
      <c r="A384" s="12">
        <v>692</v>
      </c>
      <c r="B384" s="5">
        <f>VLOOKUP(A384,'ESO dumped ZoneData'!$A$3:$D$9995,2,FALSE)</f>
        <v>383</v>
      </c>
      <c r="C384" s="5">
        <f>VLOOKUP(A384,'ESO dumped ZoneData'!$A$3:$D$9995,3,FALSE)</f>
        <v>684</v>
      </c>
      <c r="D384" s="3" t="str">
        <f>VLOOKUP(A384,'ESO dumped ZoneData'!$A$3:$D$9995,4,FALSE)</f>
        <v>Watcher's Hold</v>
      </c>
      <c r="E384" s="3" t="str">
        <f t="array" ref="E384">IF(OR(EXACT(A384,'ESO Dungeon constants'!$D$3:$D$987)),"X","")</f>
        <v/>
      </c>
      <c r="F384" s="3" t="str">
        <f t="shared" si="20"/>
        <v/>
      </c>
      <c r="G384" s="3" t="str">
        <f t="shared" si="21"/>
        <v>Wrothgar</v>
      </c>
      <c r="H384" s="17">
        <f t="shared" si="22"/>
        <v>692</v>
      </c>
      <c r="I384" s="17">
        <f t="shared" si="23"/>
        <v>684</v>
      </c>
      <c r="J384">
        <v>2</v>
      </c>
      <c r="K384" s="3" t="str">
        <f>VLOOKUP(J384,'LibSets constants'!$A$4:$B$1000,2,FALSE)</f>
        <v>DLC_ORSINIUM</v>
      </c>
      <c r="L384" s="3" t="str">
        <f>VLOOKUP(J384,'LibSets constants'!$A$4:$C$1000,3,FALSE)</f>
        <v>Orsinium</v>
      </c>
    </row>
    <row r="385" spans="1:12" x14ac:dyDescent="0.25">
      <c r="A385" s="12">
        <v>693</v>
      </c>
      <c r="B385" s="5">
        <f>VLOOKUP(A385,'ESO dumped ZoneData'!$A$3:$D$9995,2,FALSE)</f>
        <v>384</v>
      </c>
      <c r="C385" s="5">
        <f>VLOOKUP(A385,'ESO dumped ZoneData'!$A$3:$D$9995,3,FALSE)</f>
        <v>684</v>
      </c>
      <c r="D385" s="3" t="str">
        <f>VLOOKUP(A385,'ESO dumped ZoneData'!$A$3:$D$9995,4,FALSE)</f>
        <v>Coldperch Cavern</v>
      </c>
      <c r="E385" s="3" t="str">
        <f t="array" ref="E385">IF(OR(EXACT(A385,'ESO Dungeon constants'!$D$3:$D$987)),"X","")</f>
        <v/>
      </c>
      <c r="F385" s="3" t="str">
        <f t="shared" si="20"/>
        <v/>
      </c>
      <c r="G385" s="3" t="str">
        <f t="shared" si="21"/>
        <v>Wrothgar</v>
      </c>
      <c r="H385" s="17">
        <f t="shared" si="22"/>
        <v>693</v>
      </c>
      <c r="I385" s="17">
        <f t="shared" si="23"/>
        <v>684</v>
      </c>
      <c r="J385">
        <v>2</v>
      </c>
      <c r="K385" s="3" t="str">
        <f>VLOOKUP(J385,'LibSets constants'!$A$4:$B$1000,2,FALSE)</f>
        <v>DLC_ORSINIUM</v>
      </c>
      <c r="L385" s="3" t="str">
        <f>VLOOKUP(J385,'LibSets constants'!$A$4:$C$1000,3,FALSE)</f>
        <v>Orsinium</v>
      </c>
    </row>
    <row r="386" spans="1:12" x14ac:dyDescent="0.25">
      <c r="A386" s="12">
        <v>694</v>
      </c>
      <c r="B386" s="5">
        <f>VLOOKUP(A386,'ESO dumped ZoneData'!$A$3:$D$9995,2,FALSE)</f>
        <v>385</v>
      </c>
      <c r="C386" s="5">
        <f>VLOOKUP(A386,'ESO dumped ZoneData'!$A$3:$D$9995,3,FALSE)</f>
        <v>684</v>
      </c>
      <c r="D386" s="3" t="str">
        <f>VLOOKUP(A386,'ESO dumped ZoneData'!$A$3:$D$9995,4,FALSE)</f>
        <v>Argent Mine</v>
      </c>
      <c r="E386" s="3" t="str">
        <f t="array" ref="E386">IF(OR(EXACT(A386,'ESO Dungeon constants'!$D$3:$D$987)),"X","")</f>
        <v/>
      </c>
      <c r="F386" s="3" t="str">
        <f t="shared" ref="F386:F449" si="24">IF(EXACT(A386,C386),"X","")</f>
        <v/>
      </c>
      <c r="G386" s="3" t="str">
        <f t="shared" ref="G386:G449" si="25">IF(A386&lt;&gt;C386,VLOOKUP(C386,$A$2:$D$9949,4,FALSE),"")</f>
        <v>Wrothgar</v>
      </c>
      <c r="H386" s="17">
        <f t="shared" ref="H386:H449" si="26">A386</f>
        <v>694</v>
      </c>
      <c r="I386" s="17">
        <f t="shared" ref="I386:I449" si="27">C386</f>
        <v>684</v>
      </c>
      <c r="J386">
        <v>2</v>
      </c>
      <c r="K386" s="3" t="str">
        <f>VLOOKUP(J386,'LibSets constants'!$A$4:$B$1000,2,FALSE)</f>
        <v>DLC_ORSINIUM</v>
      </c>
      <c r="L386" s="3" t="str">
        <f>VLOOKUP(J386,'LibSets constants'!$A$4:$C$1000,3,FALSE)</f>
        <v>Orsinium</v>
      </c>
    </row>
    <row r="387" spans="1:12" x14ac:dyDescent="0.25">
      <c r="A387" s="12">
        <v>695</v>
      </c>
      <c r="B387" s="5">
        <f>VLOOKUP(A387,'ESO dumped ZoneData'!$A$3:$D$9995,2,FALSE)</f>
        <v>386</v>
      </c>
      <c r="C387" s="5">
        <f>VLOOKUP(A387,'ESO dumped ZoneData'!$A$3:$D$9995,3,FALSE)</f>
        <v>684</v>
      </c>
      <c r="D387" s="3" t="str">
        <f>VLOOKUP(A387,'ESO dumped ZoneData'!$A$3:$D$9995,4,FALSE)</f>
        <v>Coldwind's Den</v>
      </c>
      <c r="E387" s="3" t="str">
        <f t="array" ref="E387">IF(OR(EXACT(A387,'ESO Dungeon constants'!$D$3:$D$987)),"X","")</f>
        <v/>
      </c>
      <c r="F387" s="3" t="str">
        <f t="shared" si="24"/>
        <v/>
      </c>
      <c r="G387" s="3" t="str">
        <f t="shared" si="25"/>
        <v>Wrothgar</v>
      </c>
      <c r="H387" s="17">
        <f t="shared" si="26"/>
        <v>695</v>
      </c>
      <c r="I387" s="17">
        <f t="shared" si="27"/>
        <v>684</v>
      </c>
      <c r="J387">
        <v>2</v>
      </c>
      <c r="K387" s="3" t="str">
        <f>VLOOKUP(J387,'LibSets constants'!$A$4:$B$1000,2,FALSE)</f>
        <v>DLC_ORSINIUM</v>
      </c>
      <c r="L387" s="3" t="str">
        <f>VLOOKUP(J387,'LibSets constants'!$A$4:$C$1000,3,FALSE)</f>
        <v>Orsinium</v>
      </c>
    </row>
    <row r="388" spans="1:12" x14ac:dyDescent="0.25">
      <c r="A388" s="12">
        <v>697</v>
      </c>
      <c r="B388" s="5">
        <f>VLOOKUP(A388,'ESO dumped ZoneData'!$A$3:$D$9995,2,FALSE)</f>
        <v>387</v>
      </c>
      <c r="C388" s="5">
        <f>VLOOKUP(A388,'ESO dumped ZoneData'!$A$3:$D$9995,3,FALSE)</f>
        <v>684</v>
      </c>
      <c r="D388" s="3" t="str">
        <f>VLOOKUP(A388,'ESO dumped ZoneData'!$A$3:$D$9995,4,FALSE)</f>
        <v>Zthenganaz</v>
      </c>
      <c r="E388" s="3" t="str">
        <f t="array" ref="E388">IF(OR(EXACT(A388,'ESO Dungeon constants'!$D$3:$D$987)),"X","")</f>
        <v/>
      </c>
      <c r="F388" s="3" t="str">
        <f t="shared" si="24"/>
        <v/>
      </c>
      <c r="G388" s="3" t="str">
        <f t="shared" si="25"/>
        <v>Wrothgar</v>
      </c>
      <c r="H388" s="17">
        <f t="shared" si="26"/>
        <v>697</v>
      </c>
      <c r="I388" s="17">
        <f t="shared" si="27"/>
        <v>684</v>
      </c>
      <c r="J388">
        <v>2</v>
      </c>
      <c r="K388" s="3" t="str">
        <f>VLOOKUP(J388,'LibSets constants'!$A$4:$B$1000,2,FALSE)</f>
        <v>DLC_ORSINIUM</v>
      </c>
      <c r="L388" s="3" t="str">
        <f>VLOOKUP(J388,'LibSets constants'!$A$4:$C$1000,3,FALSE)</f>
        <v>Orsinium</v>
      </c>
    </row>
    <row r="389" spans="1:12" x14ac:dyDescent="0.25">
      <c r="A389" s="12">
        <v>698</v>
      </c>
      <c r="B389" s="5">
        <f>VLOOKUP(A389,'ESO dumped ZoneData'!$A$3:$D$9995,2,FALSE)</f>
        <v>388</v>
      </c>
      <c r="C389" s="5">
        <f>VLOOKUP(A389,'ESO dumped ZoneData'!$A$3:$D$9995,3,FALSE)</f>
        <v>684</v>
      </c>
      <c r="D389" s="3" t="str">
        <f>VLOOKUP(A389,'ESO dumped ZoneData'!$A$3:$D$9995,4,FALSE)</f>
        <v>Morkul Descent</v>
      </c>
      <c r="E389" s="3" t="str">
        <f t="array" ref="E389">IF(OR(EXACT(A389,'ESO Dungeon constants'!$D$3:$D$987)),"X","")</f>
        <v/>
      </c>
      <c r="F389" s="3" t="str">
        <f t="shared" si="24"/>
        <v/>
      </c>
      <c r="G389" s="3" t="str">
        <f t="shared" si="25"/>
        <v>Wrothgar</v>
      </c>
      <c r="H389" s="17">
        <f t="shared" si="26"/>
        <v>698</v>
      </c>
      <c r="I389" s="17">
        <f t="shared" si="27"/>
        <v>684</v>
      </c>
      <c r="J389">
        <v>2</v>
      </c>
      <c r="K389" s="3" t="str">
        <f>VLOOKUP(J389,'LibSets constants'!$A$4:$B$1000,2,FALSE)</f>
        <v>DLC_ORSINIUM</v>
      </c>
      <c r="L389" s="3" t="str">
        <f>VLOOKUP(J389,'LibSets constants'!$A$4:$C$1000,3,FALSE)</f>
        <v>Orsinium</v>
      </c>
    </row>
    <row r="390" spans="1:12" x14ac:dyDescent="0.25">
      <c r="A390" s="12">
        <v>699</v>
      </c>
      <c r="B390" s="5">
        <f>VLOOKUP(A390,'ESO dumped ZoneData'!$A$3:$D$9995,2,FALSE)</f>
        <v>389</v>
      </c>
      <c r="C390" s="5">
        <f>VLOOKUP(A390,'ESO dumped ZoneData'!$A$3:$D$9995,3,FALSE)</f>
        <v>684</v>
      </c>
      <c r="D390" s="3" t="str">
        <f>VLOOKUP(A390,'ESO dumped ZoneData'!$A$3:$D$9995,4,FALSE)</f>
        <v>Honor's Rest</v>
      </c>
      <c r="E390" s="3" t="str">
        <f t="array" ref="E390">IF(OR(EXACT(A390,'ESO Dungeon constants'!$D$3:$D$987)),"X","")</f>
        <v/>
      </c>
      <c r="F390" s="3" t="str">
        <f t="shared" si="24"/>
        <v/>
      </c>
      <c r="G390" s="3" t="str">
        <f t="shared" si="25"/>
        <v>Wrothgar</v>
      </c>
      <c r="H390" s="17">
        <f t="shared" si="26"/>
        <v>699</v>
      </c>
      <c r="I390" s="17">
        <f t="shared" si="27"/>
        <v>684</v>
      </c>
      <c r="J390">
        <v>2</v>
      </c>
      <c r="K390" s="3" t="str">
        <f>VLOOKUP(J390,'LibSets constants'!$A$4:$B$1000,2,FALSE)</f>
        <v>DLC_ORSINIUM</v>
      </c>
      <c r="L390" s="3" t="str">
        <f>VLOOKUP(J390,'LibSets constants'!$A$4:$C$1000,3,FALSE)</f>
        <v>Orsinium</v>
      </c>
    </row>
    <row r="391" spans="1:12" x14ac:dyDescent="0.25">
      <c r="A391" s="12">
        <v>700</v>
      </c>
      <c r="B391" s="5">
        <f>VLOOKUP(A391,'ESO dumped ZoneData'!$A$3:$D$9995,2,FALSE)</f>
        <v>390</v>
      </c>
      <c r="C391" s="5">
        <f>VLOOKUP(A391,'ESO dumped ZoneData'!$A$3:$D$9995,3,FALSE)</f>
        <v>684</v>
      </c>
      <c r="D391" s="3" t="str">
        <f>VLOOKUP(A391,'ESO dumped ZoneData'!$A$3:$D$9995,4,FALSE)</f>
        <v>Exile's Barrow</v>
      </c>
      <c r="E391" s="3" t="str">
        <f t="array" ref="E391">IF(OR(EXACT(A391,'ESO Dungeon constants'!$D$3:$D$987)),"X","")</f>
        <v/>
      </c>
      <c r="F391" s="3" t="str">
        <f t="shared" si="24"/>
        <v/>
      </c>
      <c r="G391" s="3" t="str">
        <f t="shared" si="25"/>
        <v>Wrothgar</v>
      </c>
      <c r="H391" s="17">
        <f t="shared" si="26"/>
        <v>700</v>
      </c>
      <c r="I391" s="17">
        <f t="shared" si="27"/>
        <v>684</v>
      </c>
      <c r="J391">
        <v>2</v>
      </c>
      <c r="K391" s="3" t="str">
        <f>VLOOKUP(J391,'LibSets constants'!$A$4:$B$1000,2,FALSE)</f>
        <v>DLC_ORSINIUM</v>
      </c>
      <c r="L391" s="3" t="str">
        <f>VLOOKUP(J391,'LibSets constants'!$A$4:$C$1000,3,FALSE)</f>
        <v>Orsinium</v>
      </c>
    </row>
    <row r="392" spans="1:12" x14ac:dyDescent="0.25">
      <c r="A392" s="12">
        <v>701</v>
      </c>
      <c r="B392" s="5">
        <f>VLOOKUP(A392,'ESO dumped ZoneData'!$A$3:$D$9995,2,FALSE)</f>
        <v>391</v>
      </c>
      <c r="C392" s="5">
        <f>VLOOKUP(A392,'ESO dumped ZoneData'!$A$3:$D$9995,3,FALSE)</f>
        <v>684</v>
      </c>
      <c r="D392" s="3" t="str">
        <f>VLOOKUP(A392,'ESO dumped ZoneData'!$A$3:$D$9995,4,FALSE)</f>
        <v>Graystone Quarry Depths</v>
      </c>
      <c r="E392" s="3" t="str">
        <f t="array" ref="E392">IF(OR(EXACT(A392,'ESO Dungeon constants'!$D$3:$D$987)),"X","")</f>
        <v/>
      </c>
      <c r="F392" s="3" t="str">
        <f t="shared" si="24"/>
        <v/>
      </c>
      <c r="G392" s="3" t="str">
        <f t="shared" si="25"/>
        <v>Wrothgar</v>
      </c>
      <c r="H392" s="17">
        <f t="shared" si="26"/>
        <v>701</v>
      </c>
      <c r="I392" s="17">
        <f t="shared" si="27"/>
        <v>684</v>
      </c>
      <c r="J392">
        <v>2</v>
      </c>
      <c r="K392" s="3" t="str">
        <f>VLOOKUP(J392,'LibSets constants'!$A$4:$B$1000,2,FALSE)</f>
        <v>DLC_ORSINIUM</v>
      </c>
      <c r="L392" s="3" t="str">
        <f>VLOOKUP(J392,'LibSets constants'!$A$4:$C$1000,3,FALSE)</f>
        <v>Orsinium</v>
      </c>
    </row>
    <row r="393" spans="1:12" x14ac:dyDescent="0.25">
      <c r="A393" s="12">
        <v>702</v>
      </c>
      <c r="B393" s="5">
        <f>VLOOKUP(A393,'ESO dumped ZoneData'!$A$3:$D$9995,2,FALSE)</f>
        <v>392</v>
      </c>
      <c r="C393" s="5">
        <f>VLOOKUP(A393,'ESO dumped ZoneData'!$A$3:$D$9995,3,FALSE)</f>
        <v>684</v>
      </c>
      <c r="D393" s="3" t="str">
        <f>VLOOKUP(A393,'ESO dumped ZoneData'!$A$3:$D$9995,4,FALSE)</f>
        <v>Frostbreak Fortress</v>
      </c>
      <c r="E393" s="3" t="str">
        <f t="array" ref="E393">IF(OR(EXACT(A393,'ESO Dungeon constants'!$D$3:$D$987)),"X","")</f>
        <v/>
      </c>
      <c r="F393" s="3" t="str">
        <f t="shared" si="24"/>
        <v/>
      </c>
      <c r="G393" s="3" t="str">
        <f t="shared" si="25"/>
        <v>Wrothgar</v>
      </c>
      <c r="H393" s="17">
        <f t="shared" si="26"/>
        <v>702</v>
      </c>
      <c r="I393" s="17">
        <f t="shared" si="27"/>
        <v>684</v>
      </c>
      <c r="J393">
        <v>2</v>
      </c>
      <c r="K393" s="3" t="str">
        <f>VLOOKUP(J393,'LibSets constants'!$A$4:$B$1000,2,FALSE)</f>
        <v>DLC_ORSINIUM</v>
      </c>
      <c r="L393" s="3" t="str">
        <f>VLOOKUP(J393,'LibSets constants'!$A$4:$C$1000,3,FALSE)</f>
        <v>Orsinium</v>
      </c>
    </row>
    <row r="394" spans="1:12" x14ac:dyDescent="0.25">
      <c r="A394" s="12">
        <v>703</v>
      </c>
      <c r="B394" s="5">
        <f>VLOOKUP(A394,'ESO dumped ZoneData'!$A$3:$D$9995,2,FALSE)</f>
        <v>393</v>
      </c>
      <c r="C394" s="5">
        <f>VLOOKUP(A394,'ESO dumped ZoneData'!$A$3:$D$9995,3,FALSE)</f>
        <v>684</v>
      </c>
      <c r="D394" s="3" t="str">
        <f>VLOOKUP(A394,'ESO dumped ZoneData'!$A$3:$D$9995,4,FALSE)</f>
        <v>Paragon's Remembrance</v>
      </c>
      <c r="E394" s="3" t="str">
        <f t="array" ref="E394">IF(OR(EXACT(A394,'ESO Dungeon constants'!$D$3:$D$987)),"X","")</f>
        <v/>
      </c>
      <c r="F394" s="3" t="str">
        <f t="shared" si="24"/>
        <v/>
      </c>
      <c r="G394" s="3" t="str">
        <f t="shared" si="25"/>
        <v>Wrothgar</v>
      </c>
      <c r="H394" s="17">
        <f t="shared" si="26"/>
        <v>703</v>
      </c>
      <c r="I394" s="17">
        <f t="shared" si="27"/>
        <v>684</v>
      </c>
      <c r="J394">
        <v>2</v>
      </c>
      <c r="K394" s="3" t="str">
        <f>VLOOKUP(J394,'LibSets constants'!$A$4:$B$1000,2,FALSE)</f>
        <v>DLC_ORSINIUM</v>
      </c>
      <c r="L394" s="3" t="str">
        <f>VLOOKUP(J394,'LibSets constants'!$A$4:$C$1000,3,FALSE)</f>
        <v>Orsinium</v>
      </c>
    </row>
    <row r="395" spans="1:12" x14ac:dyDescent="0.25">
      <c r="A395" s="12">
        <v>704</v>
      </c>
      <c r="B395" s="5">
        <f>VLOOKUP(A395,'ESO dumped ZoneData'!$A$3:$D$9995,2,FALSE)</f>
        <v>394</v>
      </c>
      <c r="C395" s="5">
        <f>VLOOKUP(A395,'ESO dumped ZoneData'!$A$3:$D$9995,3,FALSE)</f>
        <v>684</v>
      </c>
      <c r="D395" s="3" t="str">
        <f>VLOOKUP(A395,'ESO dumped ZoneData'!$A$3:$D$9995,4,FALSE)</f>
        <v>Bonerock Cavern</v>
      </c>
      <c r="E395" s="3" t="str">
        <f t="array" ref="E395">IF(OR(EXACT(A395,'ESO Dungeon constants'!$D$3:$D$987)),"X","")</f>
        <v/>
      </c>
      <c r="F395" s="3" t="str">
        <f t="shared" si="24"/>
        <v/>
      </c>
      <c r="G395" s="3" t="str">
        <f t="shared" si="25"/>
        <v>Wrothgar</v>
      </c>
      <c r="H395" s="17">
        <f t="shared" si="26"/>
        <v>704</v>
      </c>
      <c r="I395" s="17">
        <f t="shared" si="27"/>
        <v>684</v>
      </c>
      <c r="J395">
        <v>2</v>
      </c>
      <c r="K395" s="3" t="str">
        <f>VLOOKUP(J395,'LibSets constants'!$A$4:$B$1000,2,FALSE)</f>
        <v>DLC_ORSINIUM</v>
      </c>
      <c r="L395" s="3" t="str">
        <f>VLOOKUP(J395,'LibSets constants'!$A$4:$C$1000,3,FALSE)</f>
        <v>Orsinium</v>
      </c>
    </row>
    <row r="396" spans="1:12" x14ac:dyDescent="0.25">
      <c r="A396" s="12">
        <v>705</v>
      </c>
      <c r="B396" s="5">
        <f>VLOOKUP(A396,'ESO dumped ZoneData'!$A$3:$D$9995,2,FALSE)</f>
        <v>395</v>
      </c>
      <c r="C396" s="5">
        <f>VLOOKUP(A396,'ESO dumped ZoneData'!$A$3:$D$9995,3,FALSE)</f>
        <v>684</v>
      </c>
      <c r="D396" s="3" t="str">
        <f>VLOOKUP(A396,'ESO dumped ZoneData'!$A$3:$D$9995,4,FALSE)</f>
        <v>Rkindaleft</v>
      </c>
      <c r="E396" s="3" t="str">
        <f t="array" ref="E396">IF(OR(EXACT(A396,'ESO Dungeon constants'!$D$3:$D$987)),"X","")</f>
        <v/>
      </c>
      <c r="F396" s="3" t="str">
        <f t="shared" si="24"/>
        <v/>
      </c>
      <c r="G396" s="3" t="str">
        <f t="shared" si="25"/>
        <v>Wrothgar</v>
      </c>
      <c r="H396" s="17">
        <f t="shared" si="26"/>
        <v>705</v>
      </c>
      <c r="I396" s="17">
        <f t="shared" si="27"/>
        <v>684</v>
      </c>
      <c r="J396">
        <v>2</v>
      </c>
      <c r="K396" s="3" t="str">
        <f>VLOOKUP(J396,'LibSets constants'!$A$4:$B$1000,2,FALSE)</f>
        <v>DLC_ORSINIUM</v>
      </c>
      <c r="L396" s="3" t="str">
        <f>VLOOKUP(J396,'LibSets constants'!$A$4:$C$1000,3,FALSE)</f>
        <v>Orsinium</v>
      </c>
    </row>
    <row r="397" spans="1:12" x14ac:dyDescent="0.25">
      <c r="A397" s="12">
        <v>706</v>
      </c>
      <c r="B397" s="5">
        <f>VLOOKUP(A397,'ESO dumped ZoneData'!$A$3:$D$9995,2,FALSE)</f>
        <v>396</v>
      </c>
      <c r="C397" s="5">
        <f>VLOOKUP(A397,'ESO dumped ZoneData'!$A$3:$D$9995,3,FALSE)</f>
        <v>684</v>
      </c>
      <c r="D397" s="3" t="str">
        <f>VLOOKUP(A397,'ESO dumped ZoneData'!$A$3:$D$9995,4,FALSE)</f>
        <v>Old Orsinium</v>
      </c>
      <c r="E397" s="3" t="str">
        <f t="array" ref="E397">IF(OR(EXACT(A397,'ESO Dungeon constants'!$D$3:$D$987)),"X","")</f>
        <v/>
      </c>
      <c r="F397" s="3" t="str">
        <f t="shared" si="24"/>
        <v/>
      </c>
      <c r="G397" s="3" t="str">
        <f t="shared" si="25"/>
        <v>Wrothgar</v>
      </c>
      <c r="H397" s="17">
        <f t="shared" si="26"/>
        <v>706</v>
      </c>
      <c r="I397" s="17">
        <f t="shared" si="27"/>
        <v>684</v>
      </c>
      <c r="J397">
        <v>2</v>
      </c>
      <c r="K397" s="3" t="str">
        <f>VLOOKUP(J397,'LibSets constants'!$A$4:$B$1000,2,FALSE)</f>
        <v>DLC_ORSINIUM</v>
      </c>
      <c r="L397" s="3" t="str">
        <f>VLOOKUP(J397,'LibSets constants'!$A$4:$C$1000,3,FALSE)</f>
        <v>Orsinium</v>
      </c>
    </row>
    <row r="398" spans="1:12" x14ac:dyDescent="0.25">
      <c r="A398" s="12">
        <v>707</v>
      </c>
      <c r="B398" s="5">
        <f>VLOOKUP(A398,'ESO dumped ZoneData'!$A$3:$D$9995,2,FALSE)</f>
        <v>397</v>
      </c>
      <c r="C398" s="5">
        <f>VLOOKUP(A398,'ESO dumped ZoneData'!$A$3:$D$9995,3,FALSE)</f>
        <v>684</v>
      </c>
      <c r="D398" s="3" t="str">
        <f>VLOOKUP(A398,'ESO dumped ZoneData'!$A$3:$D$9995,4,FALSE)</f>
        <v>Ice-Heart's Lair</v>
      </c>
      <c r="E398" s="3" t="str">
        <f t="array" ref="E398">IF(OR(EXACT(A398,'ESO Dungeon constants'!$D$3:$D$987)),"X","")</f>
        <v/>
      </c>
      <c r="F398" s="3" t="str">
        <f t="shared" si="24"/>
        <v/>
      </c>
      <c r="G398" s="3" t="str">
        <f t="shared" si="25"/>
        <v>Wrothgar</v>
      </c>
      <c r="H398" s="17">
        <f t="shared" si="26"/>
        <v>707</v>
      </c>
      <c r="I398" s="17">
        <f t="shared" si="27"/>
        <v>684</v>
      </c>
      <c r="J398">
        <v>2</v>
      </c>
      <c r="K398" s="3" t="str">
        <f>VLOOKUP(J398,'LibSets constants'!$A$4:$B$1000,2,FALSE)</f>
        <v>DLC_ORSINIUM</v>
      </c>
      <c r="L398" s="3" t="str">
        <f>VLOOKUP(J398,'LibSets constants'!$A$4:$C$1000,3,FALSE)</f>
        <v>Orsinium</v>
      </c>
    </row>
    <row r="399" spans="1:12" x14ac:dyDescent="0.25">
      <c r="A399" s="12">
        <v>708</v>
      </c>
      <c r="B399" s="5">
        <f>VLOOKUP(A399,'ESO dumped ZoneData'!$A$3:$D$9995,2,FALSE)</f>
        <v>398</v>
      </c>
      <c r="C399" s="5">
        <f>VLOOKUP(A399,'ESO dumped ZoneData'!$A$3:$D$9995,3,FALSE)</f>
        <v>684</v>
      </c>
      <c r="D399" s="3" t="str">
        <f>VLOOKUP(A399,'ESO dumped ZoneData'!$A$3:$D$9995,4,FALSE)</f>
        <v>Temple Library</v>
      </c>
      <c r="E399" s="3" t="str">
        <f t="array" ref="E399">IF(OR(EXACT(A399,'ESO Dungeon constants'!$D$3:$D$987)),"X","")</f>
        <v/>
      </c>
      <c r="F399" s="3" t="str">
        <f t="shared" si="24"/>
        <v/>
      </c>
      <c r="G399" s="3" t="str">
        <f t="shared" si="25"/>
        <v>Wrothgar</v>
      </c>
      <c r="H399" s="17">
        <f t="shared" si="26"/>
        <v>708</v>
      </c>
      <c r="I399" s="17">
        <f t="shared" si="27"/>
        <v>684</v>
      </c>
      <c r="J399">
        <v>2</v>
      </c>
      <c r="K399" s="3" t="str">
        <f>VLOOKUP(J399,'LibSets constants'!$A$4:$B$1000,2,FALSE)</f>
        <v>DLC_ORSINIUM</v>
      </c>
      <c r="L399" s="3" t="str">
        <f>VLOOKUP(J399,'LibSets constants'!$A$4:$C$1000,3,FALSE)</f>
        <v>Orsinium</v>
      </c>
    </row>
    <row r="400" spans="1:12" x14ac:dyDescent="0.25">
      <c r="A400" s="12">
        <v>710</v>
      </c>
      <c r="B400" s="5">
        <f>VLOOKUP(A400,'ESO dumped ZoneData'!$A$3:$D$9995,2,FALSE)</f>
        <v>399</v>
      </c>
      <c r="C400" s="5">
        <f>VLOOKUP(A400,'ESO dumped ZoneData'!$A$3:$D$9995,3,FALSE)</f>
        <v>684</v>
      </c>
      <c r="D400" s="3" t="str">
        <f>VLOOKUP(A400,'ESO dumped ZoneData'!$A$3:$D$9995,4,FALSE)</f>
        <v>Fharun Prison</v>
      </c>
      <c r="E400" s="3" t="str">
        <f t="array" ref="E400">IF(OR(EXACT(A400,'ESO Dungeon constants'!$D$3:$D$987)),"X","")</f>
        <v/>
      </c>
      <c r="F400" s="3" t="str">
        <f t="shared" si="24"/>
        <v/>
      </c>
      <c r="G400" s="3" t="str">
        <f t="shared" si="25"/>
        <v>Wrothgar</v>
      </c>
      <c r="H400" s="17">
        <f t="shared" si="26"/>
        <v>710</v>
      </c>
      <c r="I400" s="17">
        <f t="shared" si="27"/>
        <v>684</v>
      </c>
      <c r="J400">
        <v>2</v>
      </c>
      <c r="K400" s="3" t="str">
        <f>VLOOKUP(J400,'LibSets constants'!$A$4:$B$1000,2,FALSE)</f>
        <v>DLC_ORSINIUM</v>
      </c>
      <c r="L400" s="3" t="str">
        <f>VLOOKUP(J400,'LibSets constants'!$A$4:$C$1000,3,FALSE)</f>
        <v>Orsinium</v>
      </c>
    </row>
    <row r="401" spans="1:12" x14ac:dyDescent="0.25">
      <c r="A401" s="12">
        <v>711</v>
      </c>
      <c r="B401" s="5">
        <f>VLOOKUP(A401,'ESO dumped ZoneData'!$A$3:$D$9995,2,FALSE)</f>
        <v>400</v>
      </c>
      <c r="C401" s="5">
        <f>VLOOKUP(A401,'ESO dumped ZoneData'!$A$3:$D$9995,3,FALSE)</f>
        <v>684</v>
      </c>
      <c r="D401" s="3" t="str">
        <f>VLOOKUP(A401,'ESO dumped ZoneData'!$A$3:$D$9995,4,FALSE)</f>
        <v>Temple Rectory</v>
      </c>
      <c r="E401" s="3" t="str">
        <f t="array" ref="E401">IF(OR(EXACT(A401,'ESO Dungeon constants'!$D$3:$D$987)),"X","")</f>
        <v/>
      </c>
      <c r="F401" s="3" t="str">
        <f t="shared" si="24"/>
        <v/>
      </c>
      <c r="G401" s="3" t="str">
        <f t="shared" si="25"/>
        <v>Wrothgar</v>
      </c>
      <c r="H401" s="17">
        <f t="shared" si="26"/>
        <v>711</v>
      </c>
      <c r="I401" s="17">
        <f t="shared" si="27"/>
        <v>684</v>
      </c>
      <c r="J401">
        <v>2</v>
      </c>
      <c r="K401" s="3" t="str">
        <f>VLOOKUP(J401,'LibSets constants'!$A$4:$B$1000,2,FALSE)</f>
        <v>DLC_ORSINIUM</v>
      </c>
      <c r="L401" s="3" t="str">
        <f>VLOOKUP(J401,'LibSets constants'!$A$4:$C$1000,3,FALSE)</f>
        <v>Orsinium</v>
      </c>
    </row>
    <row r="402" spans="1:12" x14ac:dyDescent="0.25">
      <c r="A402" s="12">
        <v>712</v>
      </c>
      <c r="B402" s="5">
        <f>VLOOKUP(A402,'ESO dumped ZoneData'!$A$3:$D$9995,2,FALSE)</f>
        <v>401</v>
      </c>
      <c r="C402" s="5">
        <f>VLOOKUP(A402,'ESO dumped ZoneData'!$A$3:$D$9995,3,FALSE)</f>
        <v>684</v>
      </c>
      <c r="D402" s="3" t="str">
        <f>VLOOKUP(A402,'ESO dumped ZoneData'!$A$3:$D$9995,4,FALSE)</f>
        <v>Chambers of Loyalty</v>
      </c>
      <c r="E402" s="3" t="str">
        <f t="array" ref="E402">IF(OR(EXACT(A402,'ESO Dungeon constants'!$D$3:$D$987)),"X","")</f>
        <v/>
      </c>
      <c r="F402" s="3" t="str">
        <f t="shared" si="24"/>
        <v/>
      </c>
      <c r="G402" s="3" t="str">
        <f t="shared" si="25"/>
        <v>Wrothgar</v>
      </c>
      <c r="H402" s="17">
        <f t="shared" si="26"/>
        <v>712</v>
      </c>
      <c r="I402" s="17">
        <f t="shared" si="27"/>
        <v>684</v>
      </c>
      <c r="J402">
        <v>2</v>
      </c>
      <c r="K402" s="3" t="str">
        <f>VLOOKUP(J402,'LibSets constants'!$A$4:$B$1000,2,FALSE)</f>
        <v>DLC_ORSINIUM</v>
      </c>
      <c r="L402" s="3" t="str">
        <f>VLOOKUP(J402,'LibSets constants'!$A$4:$C$1000,3,FALSE)</f>
        <v>Orsinium</v>
      </c>
    </row>
    <row r="403" spans="1:12" x14ac:dyDescent="0.25">
      <c r="A403" s="12">
        <v>715</v>
      </c>
      <c r="B403" s="5">
        <f>VLOOKUP(A403,'ESO dumped ZoneData'!$A$3:$D$9995,2,FALSE)</f>
        <v>402</v>
      </c>
      <c r="C403" s="5">
        <f>VLOOKUP(A403,'ESO dumped ZoneData'!$A$3:$D$9995,3,FALSE)</f>
        <v>684</v>
      </c>
      <c r="D403" s="3" t="str">
        <f>VLOOKUP(A403,'ESO dumped ZoneData'!$A$3:$D$9995,4,FALSE)</f>
        <v>Sanctum of Prowess</v>
      </c>
      <c r="E403" s="3" t="str">
        <f t="array" ref="E403">IF(OR(EXACT(A403,'ESO Dungeon constants'!$D$3:$D$987)),"X","")</f>
        <v/>
      </c>
      <c r="F403" s="3" t="str">
        <f t="shared" si="24"/>
        <v/>
      </c>
      <c r="G403" s="3" t="str">
        <f t="shared" si="25"/>
        <v>Wrothgar</v>
      </c>
      <c r="H403" s="17">
        <f t="shared" si="26"/>
        <v>715</v>
      </c>
      <c r="I403" s="17">
        <f t="shared" si="27"/>
        <v>684</v>
      </c>
      <c r="J403">
        <v>2</v>
      </c>
      <c r="K403" s="3" t="str">
        <f>VLOOKUP(J403,'LibSets constants'!$A$4:$B$1000,2,FALSE)</f>
        <v>DLC_ORSINIUM</v>
      </c>
      <c r="L403" s="3" t="str">
        <f>VLOOKUP(J403,'LibSets constants'!$A$4:$C$1000,3,FALSE)</f>
        <v>Orsinium</v>
      </c>
    </row>
    <row r="404" spans="1:12" x14ac:dyDescent="0.25">
      <c r="A404" s="12">
        <v>719</v>
      </c>
      <c r="B404" s="5">
        <f>VLOOKUP(A404,'ESO dumped ZoneData'!$A$3:$D$9995,2,FALSE)</f>
        <v>403</v>
      </c>
      <c r="C404" s="5">
        <f>VLOOKUP(A404,'ESO dumped ZoneData'!$A$3:$D$9995,3,FALSE)</f>
        <v>1011</v>
      </c>
      <c r="D404" s="3" t="str">
        <f>VLOOKUP(A404,'ESO dumped ZoneData'!$A$3:$D$9995,4,FALSE)</f>
        <v>Time-Lost Throne Room</v>
      </c>
      <c r="E404" s="3" t="str">
        <f t="array" ref="E404">IF(OR(EXACT(A404,'ESO Dungeon constants'!$D$3:$D$987)),"X","")</f>
        <v/>
      </c>
      <c r="F404" s="3" t="str">
        <f t="shared" si="24"/>
        <v/>
      </c>
      <c r="G404" s="3" t="str">
        <f t="shared" si="25"/>
        <v>Summerset</v>
      </c>
      <c r="H404" s="17">
        <f t="shared" si="26"/>
        <v>719</v>
      </c>
      <c r="I404" s="17">
        <f t="shared" si="27"/>
        <v>1011</v>
      </c>
      <c r="J404">
        <v>10</v>
      </c>
      <c r="K404" s="3" t="str">
        <f>VLOOKUP(J404,'LibSets constants'!$A$4:$B$1000,2,FALSE)</f>
        <v>DLC_SUMMERSET</v>
      </c>
      <c r="L404" s="3" t="str">
        <f>VLOOKUP(J404,'LibSets constants'!$A$4:$C$1000,3,FALSE)</f>
        <v>Summerset</v>
      </c>
    </row>
    <row r="405" spans="1:12" x14ac:dyDescent="0.25">
      <c r="A405" s="12">
        <v>723</v>
      </c>
      <c r="B405" s="5">
        <f>VLOOKUP(A405,'ESO dumped ZoneData'!$A$3:$D$9995,2,FALSE)</f>
        <v>404</v>
      </c>
      <c r="C405" s="5">
        <f>VLOOKUP(A405,'ESO dumped ZoneData'!$A$3:$D$9995,3,FALSE)</f>
        <v>199</v>
      </c>
      <c r="D405" s="3" t="str">
        <f>VLOOKUP(A405,'ESO dumped ZoneData'!$A$3:$D$9995,4,FALSE)</f>
        <v>Heart's Grief</v>
      </c>
      <c r="E405" s="3" t="str">
        <f t="array" ref="E405">IF(OR(EXACT(A405,'ESO Dungeon constants'!$D$3:$D$987)),"X","")</f>
        <v/>
      </c>
      <c r="F405" s="3" t="str">
        <f t="shared" si="24"/>
        <v/>
      </c>
      <c r="G405" s="3" t="str">
        <f t="shared" si="25"/>
        <v>The Harborage</v>
      </c>
      <c r="H405" s="17">
        <f t="shared" si="26"/>
        <v>723</v>
      </c>
      <c r="I405" s="17">
        <f t="shared" si="27"/>
        <v>199</v>
      </c>
      <c r="J405">
        <v>0</v>
      </c>
      <c r="K405" s="3" t="str">
        <f>VLOOKUP(J405,'LibSets constants'!$A$4:$B$1000,2,FALSE)</f>
        <v>DLC_BASE_GAME</v>
      </c>
      <c r="L405" s="3" t="str">
        <f>VLOOKUP(J405,'LibSets constants'!$A$4:$C$1000,3,FALSE)</f>
        <v>Included in base game</v>
      </c>
    </row>
    <row r="406" spans="1:12" x14ac:dyDescent="0.25">
      <c r="A406" s="12">
        <v>724</v>
      </c>
      <c r="B406" s="5">
        <f>VLOOKUP(A406,'ESO dumped ZoneData'!$A$3:$D$9995,2,FALSE)</f>
        <v>405</v>
      </c>
      <c r="C406" s="5">
        <f>VLOOKUP(A406,'ESO dumped ZoneData'!$A$3:$D$9995,3,FALSE)</f>
        <v>684</v>
      </c>
      <c r="D406" s="3" t="str">
        <f>VLOOKUP(A406,'ESO dumped ZoneData'!$A$3:$D$9995,4,FALSE)</f>
        <v>Sorrow</v>
      </c>
      <c r="E406" s="3" t="str">
        <f t="array" ref="E406">IF(OR(EXACT(A406,'ESO Dungeon constants'!$D$3:$D$987)),"X","")</f>
        <v/>
      </c>
      <c r="F406" s="3" t="str">
        <f t="shared" si="24"/>
        <v/>
      </c>
      <c r="G406" s="3" t="str">
        <f t="shared" si="25"/>
        <v>Wrothgar</v>
      </c>
      <c r="H406" s="17">
        <f t="shared" si="26"/>
        <v>724</v>
      </c>
      <c r="I406" s="17">
        <f t="shared" si="27"/>
        <v>684</v>
      </c>
      <c r="J406">
        <v>2</v>
      </c>
      <c r="K406" s="3" t="str">
        <f>VLOOKUP(J406,'LibSets constants'!$A$4:$B$1000,2,FALSE)</f>
        <v>DLC_ORSINIUM</v>
      </c>
      <c r="L406" s="3" t="str">
        <f>VLOOKUP(J406,'LibSets constants'!$A$4:$C$1000,3,FALSE)</f>
        <v>Orsinium</v>
      </c>
    </row>
    <row r="407" spans="1:12" x14ac:dyDescent="0.25">
      <c r="A407" s="12">
        <v>725</v>
      </c>
      <c r="B407" s="5">
        <f>VLOOKUP(A407,'ESO dumped ZoneData'!$A$3:$D$9995,2,FALSE)</f>
        <v>406</v>
      </c>
      <c r="C407" s="5">
        <f>VLOOKUP(A407,'ESO dumped ZoneData'!$A$3:$D$9995,3,FALSE)</f>
        <v>816</v>
      </c>
      <c r="D407" s="3" t="str">
        <f>VLOOKUP(A407,'ESO dumped ZoneData'!$A$3:$D$9995,4,FALSE)</f>
        <v>Maw of Lorkhaj</v>
      </c>
      <c r="E407" s="3" t="str">
        <f t="array" ref="E407">IF(OR(EXACT(A407,'ESO Dungeon constants'!$D$3:$D$987)),"X","")</f>
        <v>X</v>
      </c>
      <c r="F407" s="3" t="str">
        <f t="shared" si="24"/>
        <v/>
      </c>
      <c r="G407" s="3" t="str">
        <f t="shared" si="25"/>
        <v>Hew's Bane</v>
      </c>
      <c r="H407" s="17">
        <f t="shared" si="26"/>
        <v>725</v>
      </c>
      <c r="I407" s="17">
        <f t="shared" si="27"/>
        <v>816</v>
      </c>
      <c r="J407">
        <v>3</v>
      </c>
      <c r="K407" s="3" t="str">
        <f>VLOOKUP(J407,'LibSets constants'!$A$4:$B$1000,2,FALSE)</f>
        <v>DLC_THIEVES_GUILD</v>
      </c>
      <c r="L407" s="3" t="str">
        <f>VLOOKUP(J407,'LibSets constants'!$A$4:$C$1000,3,FALSE)</f>
        <v>Thieves Guild</v>
      </c>
    </row>
    <row r="408" spans="1:12" x14ac:dyDescent="0.25">
      <c r="A408" s="12">
        <v>726</v>
      </c>
      <c r="B408" s="5">
        <f>VLOOKUP(A408,'ESO dumped ZoneData'!$A$3:$D$9995,2,FALSE)</f>
        <v>407</v>
      </c>
      <c r="C408" s="5">
        <f>VLOOKUP(A408,'ESO dumped ZoneData'!$A$3:$D$9995,3,FALSE)</f>
        <v>726</v>
      </c>
      <c r="D408" s="3" t="str">
        <f>VLOOKUP(A408,'ESO dumped ZoneData'!$A$3:$D$9995,4,FALSE)</f>
        <v>Murkmire</v>
      </c>
      <c r="E408" s="3" t="str">
        <f t="array" ref="E408">IF(OR(EXACT(A408,'ESO Dungeon constants'!$D$3:$D$987)),"X","")</f>
        <v/>
      </c>
      <c r="F408" s="3" t="str">
        <f t="shared" si="24"/>
        <v>X</v>
      </c>
      <c r="G408" s="3" t="str">
        <f t="shared" si="25"/>
        <v/>
      </c>
      <c r="H408" s="17">
        <f t="shared" si="26"/>
        <v>726</v>
      </c>
      <c r="I408" s="17">
        <f t="shared" si="27"/>
        <v>726</v>
      </c>
      <c r="J408">
        <v>12</v>
      </c>
      <c r="K408" s="3" t="str">
        <f>VLOOKUP(J408,'LibSets constants'!$A$4:$B$1000,2,FALSE)</f>
        <v>DLC_MURKMIRE</v>
      </c>
      <c r="L408" s="3" t="str">
        <f>VLOOKUP(J408,'LibSets constants'!$A$4:$C$1000,3,FALSE)</f>
        <v>Murkmire</v>
      </c>
    </row>
    <row r="409" spans="1:12" x14ac:dyDescent="0.25">
      <c r="A409" s="12">
        <v>745</v>
      </c>
      <c r="B409" s="5">
        <f>VLOOKUP(A409,'ESO dumped ZoneData'!$A$3:$D$9995,2,FALSE)</f>
        <v>408</v>
      </c>
      <c r="C409" s="5">
        <f>VLOOKUP(A409,'ESO dumped ZoneData'!$A$3:$D$9995,3,FALSE)</f>
        <v>41</v>
      </c>
      <c r="D409" s="3" t="str">
        <f>VLOOKUP(A409,'ESO dumped ZoneData'!$A$3:$D$9995,4,FALSE)</f>
        <v>Charred Ridge</v>
      </c>
      <c r="E409" s="3" t="str">
        <f t="array" ref="E409">IF(OR(EXACT(A409,'ESO Dungeon constants'!$D$3:$D$987)),"X","")</f>
        <v/>
      </c>
      <c r="F409" s="3" t="str">
        <f t="shared" si="24"/>
        <v/>
      </c>
      <c r="G409" s="3" t="str">
        <f t="shared" si="25"/>
        <v>Stonefalls</v>
      </c>
      <c r="H409" s="17">
        <f t="shared" si="26"/>
        <v>745</v>
      </c>
      <c r="I409" s="17">
        <f t="shared" si="27"/>
        <v>41</v>
      </c>
      <c r="J409">
        <v>0</v>
      </c>
      <c r="K409" s="3" t="str">
        <f>VLOOKUP(J409,'LibSets constants'!$A$4:$B$1000,2,FALSE)</f>
        <v>DLC_BASE_GAME</v>
      </c>
      <c r="L409" s="3" t="str">
        <f>VLOOKUP(J409,'LibSets constants'!$A$4:$C$1000,3,FALSE)</f>
        <v>Included in base game</v>
      </c>
    </row>
    <row r="410" spans="1:12" x14ac:dyDescent="0.25">
      <c r="A410" s="12">
        <v>746</v>
      </c>
      <c r="B410" s="5">
        <f>VLOOKUP(A410,'ESO dumped ZoneData'!$A$3:$D$9995,2,FALSE)</f>
        <v>409</v>
      </c>
      <c r="C410" s="5">
        <f>VLOOKUP(A410,'ESO dumped ZoneData'!$A$3:$D$9995,3,FALSE)</f>
        <v>381</v>
      </c>
      <c r="D410" s="3" t="str">
        <f>VLOOKUP(A410,'ESO dumped ZoneData'!$A$3:$D$9995,4,FALSE)</f>
        <v>Vulkhel Guard Outlaws Refuge</v>
      </c>
      <c r="E410" s="3" t="str">
        <f t="array" ref="E410">IF(OR(EXACT(A410,'ESO Dungeon constants'!$D$3:$D$987)),"X","")</f>
        <v/>
      </c>
      <c r="F410" s="3" t="str">
        <f t="shared" si="24"/>
        <v/>
      </c>
      <c r="G410" s="3" t="str">
        <f t="shared" si="25"/>
        <v>Auridon</v>
      </c>
      <c r="H410" s="17">
        <f t="shared" si="26"/>
        <v>746</v>
      </c>
      <c r="I410" s="17">
        <f t="shared" si="27"/>
        <v>381</v>
      </c>
      <c r="J410">
        <v>0</v>
      </c>
      <c r="K410" s="3" t="str">
        <f>VLOOKUP(J410,'LibSets constants'!$A$4:$B$1000,2,FALSE)</f>
        <v>DLC_BASE_GAME</v>
      </c>
      <c r="L410" s="3" t="str">
        <f>VLOOKUP(J410,'LibSets constants'!$A$4:$C$1000,3,FALSE)</f>
        <v>Included in base game</v>
      </c>
    </row>
    <row r="411" spans="1:12" x14ac:dyDescent="0.25">
      <c r="A411" s="12">
        <v>747</v>
      </c>
      <c r="B411" s="5">
        <f>VLOOKUP(A411,'ESO dumped ZoneData'!$A$3:$D$9995,2,FALSE)</f>
        <v>410</v>
      </c>
      <c r="C411" s="5">
        <f>VLOOKUP(A411,'ESO dumped ZoneData'!$A$3:$D$9995,3,FALSE)</f>
        <v>383</v>
      </c>
      <c r="D411" s="3" t="str">
        <f>VLOOKUP(A411,'ESO dumped ZoneData'!$A$3:$D$9995,4,FALSE)</f>
        <v>Elden Root Outlaws Refuge</v>
      </c>
      <c r="E411" s="3" t="str">
        <f t="array" ref="E411">IF(OR(EXACT(A411,'ESO Dungeon constants'!$D$3:$D$987)),"X","")</f>
        <v/>
      </c>
      <c r="F411" s="3" t="str">
        <f t="shared" si="24"/>
        <v/>
      </c>
      <c r="G411" s="3" t="str">
        <f t="shared" si="25"/>
        <v>Grahtwood</v>
      </c>
      <c r="H411" s="17">
        <f t="shared" si="26"/>
        <v>747</v>
      </c>
      <c r="I411" s="17">
        <f t="shared" si="27"/>
        <v>383</v>
      </c>
      <c r="J411">
        <v>0</v>
      </c>
      <c r="K411" s="3" t="str">
        <f>VLOOKUP(J411,'LibSets constants'!$A$4:$B$1000,2,FALSE)</f>
        <v>DLC_BASE_GAME</v>
      </c>
      <c r="L411" s="3" t="str">
        <f>VLOOKUP(J411,'LibSets constants'!$A$4:$C$1000,3,FALSE)</f>
        <v>Included in base game</v>
      </c>
    </row>
    <row r="412" spans="1:12" x14ac:dyDescent="0.25">
      <c r="A412" s="12">
        <v>748</v>
      </c>
      <c r="B412" s="5">
        <f>VLOOKUP(A412,'ESO dumped ZoneData'!$A$3:$D$9995,2,FALSE)</f>
        <v>411</v>
      </c>
      <c r="C412" s="5">
        <f>VLOOKUP(A412,'ESO dumped ZoneData'!$A$3:$D$9995,3,FALSE)</f>
        <v>108</v>
      </c>
      <c r="D412" s="3" t="str">
        <f>VLOOKUP(A412,'ESO dumped ZoneData'!$A$3:$D$9995,4,FALSE)</f>
        <v>Marbruk Outlaws Refuge</v>
      </c>
      <c r="E412" s="3" t="str">
        <f t="array" ref="E412">IF(OR(EXACT(A412,'ESO Dungeon constants'!$D$3:$D$987)),"X","")</f>
        <v/>
      </c>
      <c r="F412" s="3" t="str">
        <f t="shared" si="24"/>
        <v/>
      </c>
      <c r="G412" s="3" t="str">
        <f t="shared" si="25"/>
        <v>Greenshade</v>
      </c>
      <c r="H412" s="17">
        <f t="shared" si="26"/>
        <v>748</v>
      </c>
      <c r="I412" s="17">
        <f t="shared" si="27"/>
        <v>108</v>
      </c>
      <c r="J412">
        <v>0</v>
      </c>
      <c r="K412" s="3" t="str">
        <f>VLOOKUP(J412,'LibSets constants'!$A$4:$B$1000,2,FALSE)</f>
        <v>DLC_BASE_GAME</v>
      </c>
      <c r="L412" s="3" t="str">
        <f>VLOOKUP(J412,'LibSets constants'!$A$4:$C$1000,3,FALSE)</f>
        <v>Included in base game</v>
      </c>
    </row>
    <row r="413" spans="1:12" x14ac:dyDescent="0.25">
      <c r="A413" s="12">
        <v>749</v>
      </c>
      <c r="B413" s="5">
        <f>VLOOKUP(A413,'ESO dumped ZoneData'!$A$3:$D$9995,2,FALSE)</f>
        <v>412</v>
      </c>
      <c r="C413" s="5">
        <f>VLOOKUP(A413,'ESO dumped ZoneData'!$A$3:$D$9995,3,FALSE)</f>
        <v>58</v>
      </c>
      <c r="D413" s="3" t="str">
        <f>VLOOKUP(A413,'ESO dumped ZoneData'!$A$3:$D$9995,4,FALSE)</f>
        <v>Velyn Harbor Outlaws Refuge</v>
      </c>
      <c r="E413" s="3" t="str">
        <f t="array" ref="E413">IF(OR(EXACT(A413,'ESO Dungeon constants'!$D$3:$D$987)),"X","")</f>
        <v/>
      </c>
      <c r="F413" s="3" t="str">
        <f t="shared" si="24"/>
        <v/>
      </c>
      <c r="G413" s="3" t="str">
        <f t="shared" si="25"/>
        <v>Malabal Tor</v>
      </c>
      <c r="H413" s="17">
        <f t="shared" si="26"/>
        <v>749</v>
      </c>
      <c r="I413" s="17">
        <f t="shared" si="27"/>
        <v>58</v>
      </c>
      <c r="J413">
        <v>0</v>
      </c>
      <c r="K413" s="3" t="str">
        <f>VLOOKUP(J413,'LibSets constants'!$A$4:$B$1000,2,FALSE)</f>
        <v>DLC_BASE_GAME</v>
      </c>
      <c r="L413" s="3" t="str">
        <f>VLOOKUP(J413,'LibSets constants'!$A$4:$C$1000,3,FALSE)</f>
        <v>Included in base game</v>
      </c>
    </row>
    <row r="414" spans="1:12" x14ac:dyDescent="0.25">
      <c r="A414" s="12">
        <v>750</v>
      </c>
      <c r="B414" s="5">
        <f>VLOOKUP(A414,'ESO dumped ZoneData'!$A$3:$D$9995,2,FALSE)</f>
        <v>413</v>
      </c>
      <c r="C414" s="5">
        <f>VLOOKUP(A414,'ESO dumped ZoneData'!$A$3:$D$9995,3,FALSE)</f>
        <v>382</v>
      </c>
      <c r="D414" s="3" t="str">
        <f>VLOOKUP(A414,'ESO dumped ZoneData'!$A$3:$D$9995,4,FALSE)</f>
        <v>Rawl'kha Outlaws Refuge</v>
      </c>
      <c r="E414" s="3" t="str">
        <f t="array" ref="E414">IF(OR(EXACT(A414,'ESO Dungeon constants'!$D$3:$D$987)),"X","")</f>
        <v/>
      </c>
      <c r="F414" s="3" t="str">
        <f t="shared" si="24"/>
        <v/>
      </c>
      <c r="G414" s="3" t="str">
        <f t="shared" si="25"/>
        <v>Reaper's March</v>
      </c>
      <c r="H414" s="17">
        <f t="shared" si="26"/>
        <v>750</v>
      </c>
      <c r="I414" s="17">
        <f t="shared" si="27"/>
        <v>382</v>
      </c>
      <c r="J414">
        <v>0</v>
      </c>
      <c r="K414" s="3" t="str">
        <f>VLOOKUP(J414,'LibSets constants'!$A$4:$B$1000,2,FALSE)</f>
        <v>DLC_BASE_GAME</v>
      </c>
      <c r="L414" s="3" t="str">
        <f>VLOOKUP(J414,'LibSets constants'!$A$4:$C$1000,3,FALSE)</f>
        <v>Included in base game</v>
      </c>
    </row>
    <row r="415" spans="1:12" x14ac:dyDescent="0.25">
      <c r="A415" s="12">
        <v>751</v>
      </c>
      <c r="B415" s="5">
        <f>VLOOKUP(A415,'ESO dumped ZoneData'!$A$3:$D$9995,2,FALSE)</f>
        <v>414</v>
      </c>
      <c r="C415" s="5">
        <f>VLOOKUP(A415,'ESO dumped ZoneData'!$A$3:$D$9995,3,FALSE)</f>
        <v>888</v>
      </c>
      <c r="D415" s="3" t="str">
        <f>VLOOKUP(A415,'ESO dumped ZoneData'!$A$3:$D$9995,4,FALSE)</f>
        <v>Belkarth Outlaws Refuge</v>
      </c>
      <c r="E415" s="3" t="str">
        <f t="array" ref="E415">IF(OR(EXACT(A415,'ESO Dungeon constants'!$D$3:$D$987)),"X","")</f>
        <v/>
      </c>
      <c r="F415" s="3" t="str">
        <f t="shared" si="24"/>
        <v/>
      </c>
      <c r="G415" s="3" t="str">
        <f t="shared" si="25"/>
        <v>Craglorn</v>
      </c>
      <c r="H415" s="17">
        <f t="shared" si="26"/>
        <v>751</v>
      </c>
      <c r="I415" s="17">
        <f t="shared" si="27"/>
        <v>888</v>
      </c>
      <c r="J415">
        <v>0</v>
      </c>
      <c r="K415" s="3" t="str">
        <f>VLOOKUP(J415,'LibSets constants'!$A$4:$B$1000,2,FALSE)</f>
        <v>DLC_BASE_GAME</v>
      </c>
      <c r="L415" s="3" t="str">
        <f>VLOOKUP(J415,'LibSets constants'!$A$4:$C$1000,3,FALSE)</f>
        <v>Included in base game</v>
      </c>
    </row>
    <row r="416" spans="1:12" x14ac:dyDescent="0.25">
      <c r="A416" s="12">
        <v>752</v>
      </c>
      <c r="B416" s="5">
        <f>VLOOKUP(A416,'ESO dumped ZoneData'!$A$3:$D$9995,2,FALSE)</f>
        <v>415</v>
      </c>
      <c r="C416" s="5">
        <f>VLOOKUP(A416,'ESO dumped ZoneData'!$A$3:$D$9995,3,FALSE)</f>
        <v>19</v>
      </c>
      <c r="D416" s="3" t="str">
        <f>VLOOKUP(A416,'ESO dumped ZoneData'!$A$3:$D$9995,4,FALSE)</f>
        <v>Wayrest Outlaws Refuge</v>
      </c>
      <c r="E416" s="3" t="str">
        <f t="array" ref="E416">IF(OR(EXACT(A416,'ESO Dungeon constants'!$D$3:$D$987)),"X","")</f>
        <v/>
      </c>
      <c r="F416" s="3" t="str">
        <f t="shared" si="24"/>
        <v/>
      </c>
      <c r="G416" s="3" t="str">
        <f t="shared" si="25"/>
        <v>Stormhaven</v>
      </c>
      <c r="H416" s="17">
        <f t="shared" si="26"/>
        <v>752</v>
      </c>
      <c r="I416" s="17">
        <f t="shared" si="27"/>
        <v>19</v>
      </c>
      <c r="J416">
        <v>0</v>
      </c>
      <c r="K416" s="3" t="str">
        <f>VLOOKUP(J416,'LibSets constants'!$A$4:$B$1000,2,FALSE)</f>
        <v>DLC_BASE_GAME</v>
      </c>
      <c r="L416" s="3" t="str">
        <f>VLOOKUP(J416,'LibSets constants'!$A$4:$C$1000,3,FALSE)</f>
        <v>Included in base game</v>
      </c>
    </row>
    <row r="417" spans="1:12" x14ac:dyDescent="0.25">
      <c r="A417" s="12">
        <v>753</v>
      </c>
      <c r="B417" s="5">
        <f>VLOOKUP(A417,'ESO dumped ZoneData'!$A$3:$D$9995,2,FALSE)</f>
        <v>416</v>
      </c>
      <c r="C417" s="5">
        <f>VLOOKUP(A417,'ESO dumped ZoneData'!$A$3:$D$9995,3,FALSE)</f>
        <v>3</v>
      </c>
      <c r="D417" s="3" t="str">
        <f>VLOOKUP(A417,'ESO dumped ZoneData'!$A$3:$D$9995,4,FALSE)</f>
        <v>Daggerfall Outlaws Refuge</v>
      </c>
      <c r="E417" s="3" t="str">
        <f t="array" ref="E417">IF(OR(EXACT(A417,'ESO Dungeon constants'!$D$3:$D$987)),"X","")</f>
        <v/>
      </c>
      <c r="F417" s="3" t="str">
        <f t="shared" si="24"/>
        <v/>
      </c>
      <c r="G417" s="3" t="str">
        <f t="shared" si="25"/>
        <v>Glenumbra</v>
      </c>
      <c r="H417" s="17">
        <f t="shared" si="26"/>
        <v>753</v>
      </c>
      <c r="I417" s="17">
        <f t="shared" si="27"/>
        <v>3</v>
      </c>
      <c r="J417">
        <v>0</v>
      </c>
      <c r="K417" s="3" t="str">
        <f>VLOOKUP(J417,'LibSets constants'!$A$4:$B$1000,2,FALSE)</f>
        <v>DLC_BASE_GAME</v>
      </c>
      <c r="L417" s="3" t="str">
        <f>VLOOKUP(J417,'LibSets constants'!$A$4:$C$1000,3,FALSE)</f>
        <v>Included in base game</v>
      </c>
    </row>
    <row r="418" spans="1:12" x14ac:dyDescent="0.25">
      <c r="A418" s="12">
        <v>754</v>
      </c>
      <c r="B418" s="5">
        <f>VLOOKUP(A418,'ESO dumped ZoneData'!$A$3:$D$9995,2,FALSE)</f>
        <v>417</v>
      </c>
      <c r="C418" s="5">
        <f>VLOOKUP(A418,'ESO dumped ZoneData'!$A$3:$D$9995,3,FALSE)</f>
        <v>92</v>
      </c>
      <c r="D418" s="3" t="str">
        <f>VLOOKUP(A418,'ESO dumped ZoneData'!$A$3:$D$9995,4,FALSE)</f>
        <v>Evermore Outlaws Refuge</v>
      </c>
      <c r="E418" s="3" t="str">
        <f t="array" ref="E418">IF(OR(EXACT(A418,'ESO Dungeon constants'!$D$3:$D$987)),"X","")</f>
        <v/>
      </c>
      <c r="F418" s="3" t="str">
        <f t="shared" si="24"/>
        <v/>
      </c>
      <c r="G418" s="3" t="str">
        <f t="shared" si="25"/>
        <v>Bangkorai</v>
      </c>
      <c r="H418" s="17">
        <f t="shared" si="26"/>
        <v>754</v>
      </c>
      <c r="I418" s="17">
        <f t="shared" si="27"/>
        <v>92</v>
      </c>
      <c r="J418">
        <v>0</v>
      </c>
      <c r="K418" s="3" t="str">
        <f>VLOOKUP(J418,'LibSets constants'!$A$4:$B$1000,2,FALSE)</f>
        <v>DLC_BASE_GAME</v>
      </c>
      <c r="L418" s="3" t="str">
        <f>VLOOKUP(J418,'LibSets constants'!$A$4:$C$1000,3,FALSE)</f>
        <v>Included in base game</v>
      </c>
    </row>
    <row r="419" spans="1:12" x14ac:dyDescent="0.25">
      <c r="A419" s="12">
        <v>755</v>
      </c>
      <c r="B419" s="5">
        <f>VLOOKUP(A419,'ESO dumped ZoneData'!$A$3:$D$9995,2,FALSE)</f>
        <v>418</v>
      </c>
      <c r="C419" s="5">
        <f>VLOOKUP(A419,'ESO dumped ZoneData'!$A$3:$D$9995,3,FALSE)</f>
        <v>20</v>
      </c>
      <c r="D419" s="3" t="str">
        <f>VLOOKUP(A419,'ESO dumped ZoneData'!$A$3:$D$9995,4,FALSE)</f>
        <v>Shornhelm Outlaws Refuge</v>
      </c>
      <c r="E419" s="3" t="str">
        <f t="array" ref="E419">IF(OR(EXACT(A419,'ESO Dungeon constants'!$D$3:$D$987)),"X","")</f>
        <v/>
      </c>
      <c r="F419" s="3" t="str">
        <f t="shared" si="24"/>
        <v/>
      </c>
      <c r="G419" s="3" t="str">
        <f t="shared" si="25"/>
        <v>Rivenspire</v>
      </c>
      <c r="H419" s="17">
        <f t="shared" si="26"/>
        <v>755</v>
      </c>
      <c r="I419" s="17">
        <f t="shared" si="27"/>
        <v>20</v>
      </c>
      <c r="J419">
        <v>0</v>
      </c>
      <c r="K419" s="3" t="str">
        <f>VLOOKUP(J419,'LibSets constants'!$A$4:$B$1000,2,FALSE)</f>
        <v>DLC_BASE_GAME</v>
      </c>
      <c r="L419" s="3" t="str">
        <f>VLOOKUP(J419,'LibSets constants'!$A$4:$C$1000,3,FALSE)</f>
        <v>Included in base game</v>
      </c>
    </row>
    <row r="420" spans="1:12" x14ac:dyDescent="0.25">
      <c r="A420" s="12">
        <v>756</v>
      </c>
      <c r="B420" s="5">
        <f>VLOOKUP(A420,'ESO dumped ZoneData'!$A$3:$D$9995,2,FALSE)</f>
        <v>419</v>
      </c>
      <c r="C420" s="5">
        <f>VLOOKUP(A420,'ESO dumped ZoneData'!$A$3:$D$9995,3,FALSE)</f>
        <v>104</v>
      </c>
      <c r="D420" s="3" t="str">
        <f>VLOOKUP(A420,'ESO dumped ZoneData'!$A$3:$D$9995,4,FALSE)</f>
        <v>Sentinel Outlaws Refuge</v>
      </c>
      <c r="E420" s="3" t="str">
        <f t="array" ref="E420">IF(OR(EXACT(A420,'ESO Dungeon constants'!$D$3:$D$987)),"X","")</f>
        <v/>
      </c>
      <c r="F420" s="3" t="str">
        <f t="shared" si="24"/>
        <v/>
      </c>
      <c r="G420" s="3" t="str">
        <f t="shared" si="25"/>
        <v>Alik'r Desert</v>
      </c>
      <c r="H420" s="17">
        <f t="shared" si="26"/>
        <v>756</v>
      </c>
      <c r="I420" s="17">
        <f t="shared" si="27"/>
        <v>104</v>
      </c>
      <c r="J420">
        <v>0</v>
      </c>
      <c r="K420" s="3" t="str">
        <f>VLOOKUP(J420,'LibSets constants'!$A$4:$B$1000,2,FALSE)</f>
        <v>DLC_BASE_GAME</v>
      </c>
      <c r="L420" s="3" t="str">
        <f>VLOOKUP(J420,'LibSets constants'!$A$4:$C$1000,3,FALSE)</f>
        <v>Included in base game</v>
      </c>
    </row>
    <row r="421" spans="1:12" x14ac:dyDescent="0.25">
      <c r="A421" s="12">
        <v>757</v>
      </c>
      <c r="B421" s="5">
        <f>VLOOKUP(A421,'ESO dumped ZoneData'!$A$3:$D$9995,2,FALSE)</f>
        <v>420</v>
      </c>
      <c r="C421" s="5">
        <f>VLOOKUP(A421,'ESO dumped ZoneData'!$A$3:$D$9995,3,FALSE)</f>
        <v>41</v>
      </c>
      <c r="D421" s="3" t="str">
        <f>VLOOKUP(A421,'ESO dumped ZoneData'!$A$3:$D$9995,4,FALSE)</f>
        <v>Davon's Watch Outlaws Refuge</v>
      </c>
      <c r="E421" s="3" t="str">
        <f t="array" ref="E421">IF(OR(EXACT(A421,'ESO Dungeon constants'!$D$3:$D$987)),"X","")</f>
        <v/>
      </c>
      <c r="F421" s="3" t="str">
        <f t="shared" si="24"/>
        <v/>
      </c>
      <c r="G421" s="3" t="str">
        <f t="shared" si="25"/>
        <v>Stonefalls</v>
      </c>
      <c r="H421" s="17">
        <f t="shared" si="26"/>
        <v>757</v>
      </c>
      <c r="I421" s="17">
        <f t="shared" si="27"/>
        <v>41</v>
      </c>
      <c r="J421">
        <v>0</v>
      </c>
      <c r="K421" s="3" t="str">
        <f>VLOOKUP(J421,'LibSets constants'!$A$4:$B$1000,2,FALSE)</f>
        <v>DLC_BASE_GAME</v>
      </c>
      <c r="L421" s="3" t="str">
        <f>VLOOKUP(J421,'LibSets constants'!$A$4:$C$1000,3,FALSE)</f>
        <v>Included in base game</v>
      </c>
    </row>
    <row r="422" spans="1:12" x14ac:dyDescent="0.25">
      <c r="A422" s="12">
        <v>758</v>
      </c>
      <c r="B422" s="5">
        <f>VLOOKUP(A422,'ESO dumped ZoneData'!$A$3:$D$9995,2,FALSE)</f>
        <v>421</v>
      </c>
      <c r="C422" s="5">
        <f>VLOOKUP(A422,'ESO dumped ZoneData'!$A$3:$D$9995,3,FALSE)</f>
        <v>101</v>
      </c>
      <c r="D422" s="3" t="str">
        <f>VLOOKUP(A422,'ESO dumped ZoneData'!$A$3:$D$9995,4,FALSE)</f>
        <v>Windhelm Outlaws Refuge</v>
      </c>
      <c r="E422" s="3" t="str">
        <f t="array" ref="E422">IF(OR(EXACT(A422,'ESO Dungeon constants'!$D$3:$D$987)),"X","")</f>
        <v/>
      </c>
      <c r="F422" s="3" t="str">
        <f t="shared" si="24"/>
        <v/>
      </c>
      <c r="G422" s="3" t="str">
        <f t="shared" si="25"/>
        <v>Eastmarch</v>
      </c>
      <c r="H422" s="17">
        <f t="shared" si="26"/>
        <v>758</v>
      </c>
      <c r="I422" s="17">
        <f t="shared" si="27"/>
        <v>101</v>
      </c>
      <c r="J422">
        <v>0</v>
      </c>
      <c r="K422" s="3" t="str">
        <f>VLOOKUP(J422,'LibSets constants'!$A$4:$B$1000,2,FALSE)</f>
        <v>DLC_BASE_GAME</v>
      </c>
      <c r="L422" s="3" t="str">
        <f>VLOOKUP(J422,'LibSets constants'!$A$4:$C$1000,3,FALSE)</f>
        <v>Included in base game</v>
      </c>
    </row>
    <row r="423" spans="1:12" x14ac:dyDescent="0.25">
      <c r="A423" s="12">
        <v>759</v>
      </c>
      <c r="B423" s="5">
        <f>VLOOKUP(A423,'ESO dumped ZoneData'!$A$3:$D$9995,2,FALSE)</f>
        <v>422</v>
      </c>
      <c r="C423" s="5">
        <f>VLOOKUP(A423,'ESO dumped ZoneData'!$A$3:$D$9995,3,FALSE)</f>
        <v>117</v>
      </c>
      <c r="D423" s="3" t="str">
        <f>VLOOKUP(A423,'ESO dumped ZoneData'!$A$3:$D$9995,4,FALSE)</f>
        <v>Stormhold Outlaws Refuge</v>
      </c>
      <c r="E423" s="3" t="str">
        <f t="array" ref="E423">IF(OR(EXACT(A423,'ESO Dungeon constants'!$D$3:$D$987)),"X","")</f>
        <v/>
      </c>
      <c r="F423" s="3" t="str">
        <f t="shared" si="24"/>
        <v/>
      </c>
      <c r="G423" s="3" t="str">
        <f t="shared" si="25"/>
        <v>Shadowfen</v>
      </c>
      <c r="H423" s="17">
        <f t="shared" si="26"/>
        <v>759</v>
      </c>
      <c r="I423" s="17">
        <f t="shared" si="27"/>
        <v>117</v>
      </c>
      <c r="J423">
        <v>0</v>
      </c>
      <c r="K423" s="3" t="str">
        <f>VLOOKUP(J423,'LibSets constants'!$A$4:$B$1000,2,FALSE)</f>
        <v>DLC_BASE_GAME</v>
      </c>
      <c r="L423" s="3" t="str">
        <f>VLOOKUP(J423,'LibSets constants'!$A$4:$C$1000,3,FALSE)</f>
        <v>Included in base game</v>
      </c>
    </row>
    <row r="424" spans="1:12" x14ac:dyDescent="0.25">
      <c r="A424" s="12">
        <v>760</v>
      </c>
      <c r="B424" s="5">
        <f>VLOOKUP(A424,'ESO dumped ZoneData'!$A$3:$D$9995,2,FALSE)</f>
        <v>423</v>
      </c>
      <c r="C424" s="5">
        <f>VLOOKUP(A424,'ESO dumped ZoneData'!$A$3:$D$9995,3,FALSE)</f>
        <v>57</v>
      </c>
      <c r="D424" s="3" t="str">
        <f>VLOOKUP(A424,'ESO dumped ZoneData'!$A$3:$D$9995,4,FALSE)</f>
        <v>Mournhold Outlaws Refuge</v>
      </c>
      <c r="E424" s="3" t="str">
        <f t="array" ref="E424">IF(OR(EXACT(A424,'ESO Dungeon constants'!$D$3:$D$987)),"X","")</f>
        <v/>
      </c>
      <c r="F424" s="3" t="str">
        <f t="shared" si="24"/>
        <v/>
      </c>
      <c r="G424" s="3" t="str">
        <f t="shared" si="25"/>
        <v>Deshaan</v>
      </c>
      <c r="H424" s="17">
        <f t="shared" si="26"/>
        <v>760</v>
      </c>
      <c r="I424" s="17">
        <f t="shared" si="27"/>
        <v>57</v>
      </c>
      <c r="J424">
        <v>0</v>
      </c>
      <c r="K424" s="3" t="str">
        <f>VLOOKUP(J424,'LibSets constants'!$A$4:$B$1000,2,FALSE)</f>
        <v>DLC_BASE_GAME</v>
      </c>
      <c r="L424" s="3" t="str">
        <f>VLOOKUP(J424,'LibSets constants'!$A$4:$C$1000,3,FALSE)</f>
        <v>Included in base game</v>
      </c>
    </row>
    <row r="425" spans="1:12" x14ac:dyDescent="0.25">
      <c r="A425" s="12">
        <v>761</v>
      </c>
      <c r="B425" s="5">
        <f>VLOOKUP(A425,'ESO dumped ZoneData'!$A$3:$D$9995,2,FALSE)</f>
        <v>424</v>
      </c>
      <c r="C425" s="5">
        <f>VLOOKUP(A425,'ESO dumped ZoneData'!$A$3:$D$9995,3,FALSE)</f>
        <v>103</v>
      </c>
      <c r="D425" s="3" t="str">
        <f>VLOOKUP(A425,'ESO dumped ZoneData'!$A$3:$D$9995,4,FALSE)</f>
        <v>Riften Outlaws Refuge</v>
      </c>
      <c r="E425" s="3" t="str">
        <f t="array" ref="E425">IF(OR(EXACT(A425,'ESO Dungeon constants'!$D$3:$D$987)),"X","")</f>
        <v/>
      </c>
      <c r="F425" s="3" t="str">
        <f t="shared" si="24"/>
        <v/>
      </c>
      <c r="G425" s="3" t="str">
        <f t="shared" si="25"/>
        <v>The Rift</v>
      </c>
      <c r="H425" s="17">
        <f t="shared" si="26"/>
        <v>761</v>
      </c>
      <c r="I425" s="17">
        <f t="shared" si="27"/>
        <v>103</v>
      </c>
      <c r="J425">
        <v>0</v>
      </c>
      <c r="K425" s="3" t="str">
        <f>VLOOKUP(J425,'LibSets constants'!$A$4:$B$1000,2,FALSE)</f>
        <v>DLC_BASE_GAME</v>
      </c>
      <c r="L425" s="3" t="str">
        <f>VLOOKUP(J425,'LibSets constants'!$A$4:$C$1000,3,FALSE)</f>
        <v>Included in base game</v>
      </c>
    </row>
    <row r="426" spans="1:12" x14ac:dyDescent="0.25">
      <c r="A426" s="12">
        <v>763</v>
      </c>
      <c r="B426" s="5">
        <f>VLOOKUP(A426,'ESO dumped ZoneData'!$A$3:$D$9995,2,FALSE)</f>
        <v>425</v>
      </c>
      <c r="C426" s="5">
        <f>VLOOKUP(A426,'ESO dumped ZoneData'!$A$3:$D$9995,3,FALSE)</f>
        <v>816</v>
      </c>
      <c r="D426" s="3" t="str">
        <f>VLOOKUP(A426,'ESO dumped ZoneData'!$A$3:$D$9995,4,FALSE)</f>
        <v>Secluded Sewers</v>
      </c>
      <c r="E426" s="3" t="str">
        <f t="array" ref="E426">IF(OR(EXACT(A426,'ESO Dungeon constants'!$D$3:$D$987)),"X","")</f>
        <v/>
      </c>
      <c r="F426" s="3" t="str">
        <f t="shared" si="24"/>
        <v/>
      </c>
      <c r="G426" s="3" t="str">
        <f t="shared" si="25"/>
        <v>Hew's Bane</v>
      </c>
      <c r="H426" s="17">
        <f t="shared" si="26"/>
        <v>763</v>
      </c>
      <c r="I426" s="17">
        <f t="shared" si="27"/>
        <v>816</v>
      </c>
      <c r="J426">
        <v>3</v>
      </c>
      <c r="K426" s="3" t="str">
        <f>VLOOKUP(J426,'LibSets constants'!$A$4:$B$1000,2,FALSE)</f>
        <v>DLC_THIEVES_GUILD</v>
      </c>
      <c r="L426" s="3" t="str">
        <f>VLOOKUP(J426,'LibSets constants'!$A$4:$C$1000,3,FALSE)</f>
        <v>Thieves Guild</v>
      </c>
    </row>
    <row r="427" spans="1:12" x14ac:dyDescent="0.25">
      <c r="A427" s="12">
        <v>764</v>
      </c>
      <c r="B427" s="5">
        <f>VLOOKUP(A427,'ESO dumped ZoneData'!$A$3:$D$9995,2,FALSE)</f>
        <v>426</v>
      </c>
      <c r="C427" s="5">
        <f>VLOOKUP(A427,'ESO dumped ZoneData'!$A$3:$D$9995,3,FALSE)</f>
        <v>816</v>
      </c>
      <c r="D427" s="3" t="str">
        <f>VLOOKUP(A427,'ESO dumped ZoneData'!$A$3:$D$9995,4,FALSE)</f>
        <v>Underground Sepulcher</v>
      </c>
      <c r="E427" s="3" t="str">
        <f t="array" ref="E427">IF(OR(EXACT(A427,'ESO Dungeon constants'!$D$3:$D$987)),"X","")</f>
        <v/>
      </c>
      <c r="F427" s="3" t="str">
        <f t="shared" si="24"/>
        <v/>
      </c>
      <c r="G427" s="3" t="str">
        <f t="shared" si="25"/>
        <v>Hew's Bane</v>
      </c>
      <c r="H427" s="17">
        <f t="shared" si="26"/>
        <v>764</v>
      </c>
      <c r="I427" s="17">
        <f t="shared" si="27"/>
        <v>816</v>
      </c>
      <c r="J427">
        <v>3</v>
      </c>
      <c r="K427" s="3" t="str">
        <f>VLOOKUP(J427,'LibSets constants'!$A$4:$B$1000,2,FALSE)</f>
        <v>DLC_THIEVES_GUILD</v>
      </c>
      <c r="L427" s="3" t="str">
        <f>VLOOKUP(J427,'LibSets constants'!$A$4:$C$1000,3,FALSE)</f>
        <v>Thieves Guild</v>
      </c>
    </row>
    <row r="428" spans="1:12" x14ac:dyDescent="0.25">
      <c r="A428" s="12">
        <v>765</v>
      </c>
      <c r="B428" s="5">
        <f>VLOOKUP(A428,'ESO dumped ZoneData'!$A$3:$D$9995,2,FALSE)</f>
        <v>427</v>
      </c>
      <c r="C428" s="5">
        <f>VLOOKUP(A428,'ESO dumped ZoneData'!$A$3:$D$9995,3,FALSE)</f>
        <v>823</v>
      </c>
      <c r="D428" s="3" t="str">
        <f>VLOOKUP(A428,'ESO dumped ZoneData'!$A$3:$D$9995,4,FALSE)</f>
        <v>Smuggler's Den</v>
      </c>
      <c r="E428" s="3" t="str">
        <f t="array" ref="E428">IF(OR(EXACT(A428,'ESO Dungeon constants'!$D$3:$D$987)),"X","")</f>
        <v/>
      </c>
      <c r="F428" s="3" t="str">
        <f t="shared" si="24"/>
        <v/>
      </c>
      <c r="G428" s="3" t="str">
        <f t="shared" si="25"/>
        <v>Gold Coast</v>
      </c>
      <c r="H428" s="17">
        <f t="shared" si="26"/>
        <v>765</v>
      </c>
      <c r="I428" s="17">
        <f t="shared" si="27"/>
        <v>823</v>
      </c>
      <c r="J428">
        <v>4</v>
      </c>
      <c r="K428" s="3" t="str">
        <f>VLOOKUP(J428,'LibSets constants'!$A$4:$B$1000,2,FALSE)</f>
        <v>DLC_DARK_BROTHERHOOD</v>
      </c>
      <c r="L428" s="3" t="str">
        <f>VLOOKUP(J428,'LibSets constants'!$A$4:$C$1000,3,FALSE)</f>
        <v>Dark Brotherhood</v>
      </c>
    </row>
    <row r="429" spans="1:12" x14ac:dyDescent="0.25">
      <c r="A429" s="12">
        <v>766</v>
      </c>
      <c r="B429" s="5">
        <f>VLOOKUP(A429,'ESO dumped ZoneData'!$A$3:$D$9995,2,FALSE)</f>
        <v>428</v>
      </c>
      <c r="C429" s="5">
        <f>VLOOKUP(A429,'ESO dumped ZoneData'!$A$3:$D$9995,3,FALSE)</f>
        <v>823</v>
      </c>
      <c r="D429" s="3" t="str">
        <f>VLOOKUP(A429,'ESO dumped ZoneData'!$A$3:$D$9995,4,FALSE)</f>
        <v>Trader's Cove</v>
      </c>
      <c r="E429" s="3" t="str">
        <f t="array" ref="E429">IF(OR(EXACT(A429,'ESO Dungeon constants'!$D$3:$D$987)),"X","")</f>
        <v/>
      </c>
      <c r="F429" s="3" t="str">
        <f t="shared" si="24"/>
        <v/>
      </c>
      <c r="G429" s="3" t="str">
        <f t="shared" si="25"/>
        <v>Gold Coast</v>
      </c>
      <c r="H429" s="17">
        <f t="shared" si="26"/>
        <v>766</v>
      </c>
      <c r="I429" s="17">
        <f t="shared" si="27"/>
        <v>823</v>
      </c>
      <c r="J429">
        <v>4</v>
      </c>
      <c r="K429" s="3" t="str">
        <f>VLOOKUP(J429,'LibSets constants'!$A$4:$B$1000,2,FALSE)</f>
        <v>DLC_DARK_BROTHERHOOD</v>
      </c>
      <c r="L429" s="3" t="str">
        <f>VLOOKUP(J429,'LibSets constants'!$A$4:$C$1000,3,FALSE)</f>
        <v>Dark Brotherhood</v>
      </c>
    </row>
    <row r="430" spans="1:12" x14ac:dyDescent="0.25">
      <c r="A430" s="12">
        <v>767</v>
      </c>
      <c r="B430" s="5">
        <f>VLOOKUP(A430,'ESO dumped ZoneData'!$A$3:$D$9995,2,FALSE)</f>
        <v>429</v>
      </c>
      <c r="C430" s="5">
        <f>VLOOKUP(A430,'ESO dumped ZoneData'!$A$3:$D$9995,3,FALSE)</f>
        <v>816</v>
      </c>
      <c r="D430" s="3" t="str">
        <f>VLOOKUP(A430,'ESO dumped ZoneData'!$A$3:$D$9995,4,FALSE)</f>
        <v>Deadhollow Halls</v>
      </c>
      <c r="E430" s="3" t="str">
        <f t="array" ref="E430">IF(OR(EXACT(A430,'ESO Dungeon constants'!$D$3:$D$987)),"X","")</f>
        <v/>
      </c>
      <c r="F430" s="3" t="str">
        <f t="shared" si="24"/>
        <v/>
      </c>
      <c r="G430" s="3" t="str">
        <f t="shared" si="25"/>
        <v>Hew's Bane</v>
      </c>
      <c r="H430" s="17">
        <f t="shared" si="26"/>
        <v>767</v>
      </c>
      <c r="I430" s="17">
        <f t="shared" si="27"/>
        <v>816</v>
      </c>
      <c r="J430">
        <v>3</v>
      </c>
      <c r="K430" s="3" t="str">
        <f>VLOOKUP(J430,'LibSets constants'!$A$4:$B$1000,2,FALSE)</f>
        <v>DLC_THIEVES_GUILD</v>
      </c>
      <c r="L430" s="3" t="str">
        <f>VLOOKUP(J430,'LibSets constants'!$A$4:$C$1000,3,FALSE)</f>
        <v>Thieves Guild</v>
      </c>
    </row>
    <row r="431" spans="1:12" x14ac:dyDescent="0.25">
      <c r="A431" s="12">
        <v>769</v>
      </c>
      <c r="B431" s="5">
        <f>VLOOKUP(A431,'ESO dumped ZoneData'!$A$3:$D$9995,2,FALSE)</f>
        <v>430</v>
      </c>
      <c r="C431" s="5">
        <f>VLOOKUP(A431,'ESO dumped ZoneData'!$A$3:$D$9995,3,FALSE)</f>
        <v>823</v>
      </c>
      <c r="D431" s="3" t="str">
        <f>VLOOKUP(A431,'ESO dumped ZoneData'!$A$3:$D$9995,4,FALSE)</f>
        <v>Sewer Tenement</v>
      </c>
      <c r="E431" s="3" t="str">
        <f t="array" ref="E431">IF(OR(EXACT(A431,'ESO Dungeon constants'!$D$3:$D$987)),"X","")</f>
        <v/>
      </c>
      <c r="F431" s="3" t="str">
        <f t="shared" si="24"/>
        <v/>
      </c>
      <c r="G431" s="3" t="str">
        <f t="shared" si="25"/>
        <v>Gold Coast</v>
      </c>
      <c r="H431" s="17">
        <f t="shared" si="26"/>
        <v>769</v>
      </c>
      <c r="I431" s="17">
        <f t="shared" si="27"/>
        <v>823</v>
      </c>
      <c r="J431">
        <v>4</v>
      </c>
      <c r="K431" s="3" t="str">
        <f>VLOOKUP(J431,'LibSets constants'!$A$4:$B$1000,2,FALSE)</f>
        <v>DLC_DARK_BROTHERHOOD</v>
      </c>
      <c r="L431" s="3" t="str">
        <f>VLOOKUP(J431,'LibSets constants'!$A$4:$C$1000,3,FALSE)</f>
        <v>Dark Brotherhood</v>
      </c>
    </row>
    <row r="432" spans="1:12" x14ac:dyDescent="0.25">
      <c r="A432" s="12">
        <v>770</v>
      </c>
      <c r="B432" s="5">
        <f>VLOOKUP(A432,'ESO dumped ZoneData'!$A$3:$D$9995,2,FALSE)</f>
        <v>431</v>
      </c>
      <c r="C432" s="5">
        <f>VLOOKUP(A432,'ESO dumped ZoneData'!$A$3:$D$9995,3,FALSE)</f>
        <v>816</v>
      </c>
      <c r="D432" s="3" t="str">
        <f>VLOOKUP(A432,'ESO dumped ZoneData'!$A$3:$D$9995,4,FALSE)</f>
        <v>The Hideaway</v>
      </c>
      <c r="E432" s="3" t="str">
        <f t="array" ref="E432">IF(OR(EXACT(A432,'ESO Dungeon constants'!$D$3:$D$987)),"X","")</f>
        <v/>
      </c>
      <c r="F432" s="3" t="str">
        <f t="shared" si="24"/>
        <v/>
      </c>
      <c r="G432" s="3" t="str">
        <f t="shared" si="25"/>
        <v>Hew's Bane</v>
      </c>
      <c r="H432" s="17">
        <f t="shared" si="26"/>
        <v>770</v>
      </c>
      <c r="I432" s="17">
        <f t="shared" si="27"/>
        <v>816</v>
      </c>
      <c r="J432">
        <v>3</v>
      </c>
      <c r="K432" s="3" t="str">
        <f>VLOOKUP(J432,'LibSets constants'!$A$4:$B$1000,2,FALSE)</f>
        <v>DLC_THIEVES_GUILD</v>
      </c>
      <c r="L432" s="3" t="str">
        <f>VLOOKUP(J432,'LibSets constants'!$A$4:$C$1000,3,FALSE)</f>
        <v>Thieves Guild</v>
      </c>
    </row>
    <row r="433" spans="1:12" x14ac:dyDescent="0.25">
      <c r="A433" s="12">
        <v>771</v>
      </c>
      <c r="B433" s="5">
        <f>VLOOKUP(A433,'ESO dumped ZoneData'!$A$3:$D$9995,2,FALSE)</f>
        <v>432</v>
      </c>
      <c r="C433" s="5">
        <f>VLOOKUP(A433,'ESO dumped ZoneData'!$A$3:$D$9995,3,FALSE)</f>
        <v>816</v>
      </c>
      <c r="D433" s="3" t="str">
        <f>VLOOKUP(A433,'ESO dumped ZoneData'!$A$3:$D$9995,4,FALSE)</f>
        <v>Glittering Grotto</v>
      </c>
      <c r="E433" s="3" t="str">
        <f t="array" ref="E433">IF(OR(EXACT(A433,'ESO Dungeon constants'!$D$3:$D$987)),"X","")</f>
        <v/>
      </c>
      <c r="F433" s="3" t="str">
        <f t="shared" si="24"/>
        <v/>
      </c>
      <c r="G433" s="3" t="str">
        <f t="shared" si="25"/>
        <v>Hew's Bane</v>
      </c>
      <c r="H433" s="17">
        <f t="shared" si="26"/>
        <v>771</v>
      </c>
      <c r="I433" s="17">
        <f t="shared" si="27"/>
        <v>816</v>
      </c>
      <c r="J433">
        <v>3</v>
      </c>
      <c r="K433" s="3" t="str">
        <f>VLOOKUP(J433,'LibSets constants'!$A$4:$B$1000,2,FALSE)</f>
        <v>DLC_THIEVES_GUILD</v>
      </c>
      <c r="L433" s="3" t="str">
        <f>VLOOKUP(J433,'LibSets constants'!$A$4:$C$1000,3,FALSE)</f>
        <v>Thieves Guild</v>
      </c>
    </row>
    <row r="434" spans="1:12" x14ac:dyDescent="0.25">
      <c r="A434" s="12">
        <v>773</v>
      </c>
      <c r="B434" s="5">
        <f>VLOOKUP(A434,'ESO dumped ZoneData'!$A$3:$D$9995,2,FALSE)</f>
        <v>433</v>
      </c>
      <c r="C434" s="5">
        <f>VLOOKUP(A434,'ESO dumped ZoneData'!$A$3:$D$9995,3,FALSE)</f>
        <v>117</v>
      </c>
      <c r="D434" s="3" t="str">
        <f>VLOOKUP(A434,'ESO dumped ZoneData'!$A$3:$D$9995,4,FALSE)</f>
        <v>Cold-Blood Cavern</v>
      </c>
      <c r="E434" s="3" t="str">
        <f t="array" ref="E434">IF(OR(EXACT(A434,'ESO Dungeon constants'!$D$3:$D$987)),"X","")</f>
        <v/>
      </c>
      <c r="F434" s="3" t="str">
        <f t="shared" si="24"/>
        <v/>
      </c>
      <c r="G434" s="3" t="str">
        <f t="shared" si="25"/>
        <v>Shadowfen</v>
      </c>
      <c r="H434" s="17">
        <f t="shared" si="26"/>
        <v>773</v>
      </c>
      <c r="I434" s="17">
        <f t="shared" si="27"/>
        <v>117</v>
      </c>
      <c r="J434">
        <v>0</v>
      </c>
      <c r="K434" s="3" t="str">
        <f>VLOOKUP(J434,'LibSets constants'!$A$4:$B$1000,2,FALSE)</f>
        <v>DLC_BASE_GAME</v>
      </c>
      <c r="L434" s="3" t="str">
        <f>VLOOKUP(J434,'LibSets constants'!$A$4:$C$1000,3,FALSE)</f>
        <v>Included in base game</v>
      </c>
    </row>
    <row r="435" spans="1:12" x14ac:dyDescent="0.25">
      <c r="A435" s="12">
        <v>774</v>
      </c>
      <c r="B435" s="5">
        <f>VLOOKUP(A435,'ESO dumped ZoneData'!$A$3:$D$9995,2,FALSE)</f>
        <v>434</v>
      </c>
      <c r="C435" s="5">
        <f>VLOOKUP(A435,'ESO dumped ZoneData'!$A$3:$D$9995,3,FALSE)</f>
        <v>1086</v>
      </c>
      <c r="D435" s="3" t="str">
        <f>VLOOKUP(A435,'ESO dumped ZoneData'!$A$3:$D$9995,4,FALSE)</f>
        <v>Sugar-Slinger's Den</v>
      </c>
      <c r="E435" s="3" t="str">
        <f t="array" ref="E435">IF(OR(EXACT(A435,'ESO Dungeon constants'!$D$3:$D$987)),"X","")</f>
        <v/>
      </c>
      <c r="F435" s="3" t="str">
        <f t="shared" si="24"/>
        <v/>
      </c>
      <c r="G435" s="3" t="str">
        <f t="shared" si="25"/>
        <v>Northern Elsweyr</v>
      </c>
      <c r="H435" s="17">
        <f t="shared" si="26"/>
        <v>774</v>
      </c>
      <c r="I435" s="17">
        <f t="shared" si="27"/>
        <v>1086</v>
      </c>
      <c r="J435">
        <v>14</v>
      </c>
      <c r="K435" s="3" t="str">
        <f>VLOOKUP(J435,'LibSets constants'!$A$4:$B$1000,2,FALSE)</f>
        <v>DLC_ELSWEYR</v>
      </c>
      <c r="L435" s="3" t="str">
        <f>VLOOKUP(J435,'LibSets constants'!$A$4:$C$1000,3,FALSE)</f>
        <v>Elsweyr</v>
      </c>
    </row>
    <row r="436" spans="1:12" x14ac:dyDescent="0.25">
      <c r="A436" s="12">
        <v>780</v>
      </c>
      <c r="B436" s="5">
        <f>VLOOKUP(A436,'ESO dumped ZoneData'!$A$3:$D$9995,2,FALSE)</f>
        <v>435</v>
      </c>
      <c r="C436" s="5">
        <f>VLOOKUP(A436,'ESO dumped ZoneData'!$A$3:$D$9995,3,FALSE)</f>
        <v>684</v>
      </c>
      <c r="D436" s="3" t="str">
        <f>VLOOKUP(A436,'ESO dumped ZoneData'!$A$3:$D$9995,4,FALSE)</f>
        <v>Orsinium Outlaws Refuge</v>
      </c>
      <c r="E436" s="3" t="str">
        <f t="array" ref="E436">IF(OR(EXACT(A436,'ESO Dungeon constants'!$D$3:$D$987)),"X","")</f>
        <v/>
      </c>
      <c r="F436" s="3" t="str">
        <f t="shared" si="24"/>
        <v/>
      </c>
      <c r="G436" s="3" t="str">
        <f t="shared" si="25"/>
        <v>Wrothgar</v>
      </c>
      <c r="H436" s="17">
        <f t="shared" si="26"/>
        <v>780</v>
      </c>
      <c r="I436" s="17">
        <f t="shared" si="27"/>
        <v>684</v>
      </c>
      <c r="J436">
        <v>2</v>
      </c>
      <c r="K436" s="3" t="str">
        <f>VLOOKUP(J436,'LibSets constants'!$A$4:$B$1000,2,FALSE)</f>
        <v>DLC_ORSINIUM</v>
      </c>
      <c r="L436" s="3" t="str">
        <f>VLOOKUP(J436,'LibSets constants'!$A$4:$C$1000,3,FALSE)</f>
        <v>Orsinium</v>
      </c>
    </row>
    <row r="437" spans="1:12" x14ac:dyDescent="0.25">
      <c r="A437" s="12">
        <v>809</v>
      </c>
      <c r="B437" s="5">
        <f>VLOOKUP(A437,'ESO dumped ZoneData'!$A$3:$D$9995,2,FALSE)</f>
        <v>437</v>
      </c>
      <c r="C437" s="5">
        <f>VLOOKUP(A437,'ESO dumped ZoneData'!$A$3:$D$9995,3,FALSE)</f>
        <v>199</v>
      </c>
      <c r="D437" s="3" t="str">
        <f>VLOOKUP(A437,'ESO dumped ZoneData'!$A$3:$D$9995,4,FALSE)</f>
        <v>The Wailing Prison</v>
      </c>
      <c r="E437" s="3" t="str">
        <f t="array" ref="E437">IF(OR(EXACT(A437,'ESO Dungeon constants'!$D$3:$D$987)),"X","")</f>
        <v/>
      </c>
      <c r="F437" s="3" t="str">
        <f t="shared" si="24"/>
        <v/>
      </c>
      <c r="G437" s="3" t="str">
        <f t="shared" si="25"/>
        <v>The Harborage</v>
      </c>
      <c r="H437" s="17">
        <f t="shared" si="26"/>
        <v>809</v>
      </c>
      <c r="I437" s="17">
        <f t="shared" si="27"/>
        <v>199</v>
      </c>
      <c r="J437">
        <v>0</v>
      </c>
      <c r="K437" s="3" t="str">
        <f>VLOOKUP(J437,'LibSets constants'!$A$4:$B$1000,2,FALSE)</f>
        <v>DLC_BASE_GAME</v>
      </c>
      <c r="L437" s="3" t="str">
        <f>VLOOKUP(J437,'LibSets constants'!$A$4:$C$1000,3,FALSE)</f>
        <v>Included in base game</v>
      </c>
    </row>
    <row r="438" spans="1:12" x14ac:dyDescent="0.25">
      <c r="A438" s="12">
        <v>810</v>
      </c>
      <c r="B438" s="5">
        <f>VLOOKUP(A438,'ESO dumped ZoneData'!$A$3:$D$9995,2,FALSE)</f>
        <v>438</v>
      </c>
      <c r="C438" s="5">
        <f>VLOOKUP(A438,'ESO dumped ZoneData'!$A$3:$D$9995,3,FALSE)</f>
        <v>381</v>
      </c>
      <c r="D438" s="3" t="str">
        <f>VLOOKUP(A438,'ESO dumped ZoneData'!$A$3:$D$9995,4,FALSE)</f>
        <v>Smuggler's Tunnel</v>
      </c>
      <c r="E438" s="3" t="str">
        <f t="array" ref="E438">IF(OR(EXACT(A438,'ESO Dungeon constants'!$D$3:$D$987)),"X","")</f>
        <v/>
      </c>
      <c r="F438" s="3" t="str">
        <f t="shared" si="24"/>
        <v/>
      </c>
      <c r="G438" s="3" t="str">
        <f t="shared" si="25"/>
        <v>Auridon</v>
      </c>
      <c r="H438" s="17">
        <f t="shared" si="26"/>
        <v>810</v>
      </c>
      <c r="I438" s="17">
        <f t="shared" si="27"/>
        <v>381</v>
      </c>
      <c r="J438">
        <v>0</v>
      </c>
      <c r="K438" s="3" t="str">
        <f>VLOOKUP(J438,'LibSets constants'!$A$4:$B$1000,2,FALSE)</f>
        <v>DLC_BASE_GAME</v>
      </c>
      <c r="L438" s="3" t="str">
        <f>VLOOKUP(J438,'LibSets constants'!$A$4:$C$1000,3,FALSE)</f>
        <v>Included in base game</v>
      </c>
    </row>
    <row r="439" spans="1:12" x14ac:dyDescent="0.25">
      <c r="A439" s="12">
        <v>811</v>
      </c>
      <c r="B439" s="5">
        <f>VLOOKUP(A439,'ESO dumped ZoneData'!$A$3:$D$9995,2,FALSE)</f>
        <v>439</v>
      </c>
      <c r="C439" s="5">
        <f>VLOOKUP(A439,'ESO dumped ZoneData'!$A$3:$D$9995,3,FALSE)</f>
        <v>535</v>
      </c>
      <c r="D439" s="3" t="str">
        <f>VLOOKUP(A439,'ESO dumped ZoneData'!$A$3:$D$9995,4,FALSE)</f>
        <v>Ancient Carzog's Demise</v>
      </c>
      <c r="E439" s="3" t="str">
        <f t="array" ref="E439">IF(OR(EXACT(A439,'ESO Dungeon constants'!$D$3:$D$987)),"X","")</f>
        <v/>
      </c>
      <c r="F439" s="3" t="str">
        <f t="shared" si="24"/>
        <v/>
      </c>
      <c r="G439" s="3" t="str">
        <f t="shared" si="25"/>
        <v>Betnikh</v>
      </c>
      <c r="H439" s="17">
        <f t="shared" si="26"/>
        <v>811</v>
      </c>
      <c r="I439" s="17">
        <f t="shared" si="27"/>
        <v>535</v>
      </c>
      <c r="J439">
        <v>0</v>
      </c>
      <c r="K439" s="3" t="str">
        <f>VLOOKUP(J439,'LibSets constants'!$A$4:$B$1000,2,FALSE)</f>
        <v>DLC_BASE_GAME</v>
      </c>
      <c r="L439" s="3" t="str">
        <f>VLOOKUP(J439,'LibSets constants'!$A$4:$C$1000,3,FALSE)</f>
        <v>Included in base game</v>
      </c>
    </row>
    <row r="440" spans="1:12" x14ac:dyDescent="0.25">
      <c r="A440" s="12">
        <v>814</v>
      </c>
      <c r="B440" s="5">
        <f>VLOOKUP(A440,'ESO dumped ZoneData'!$A$3:$D$9995,2,FALSE)</f>
        <v>440</v>
      </c>
      <c r="C440" s="5">
        <f>VLOOKUP(A440,'ESO dumped ZoneData'!$A$3:$D$9995,3,FALSE)</f>
        <v>684</v>
      </c>
      <c r="D440" s="3" t="str">
        <f>VLOOKUP(A440,'ESO dumped ZoneData'!$A$3:$D$9995,4,FALSE)</f>
        <v>Temple of Ire</v>
      </c>
      <c r="E440" s="3" t="str">
        <f t="array" ref="E440">IF(OR(EXACT(A440,'ESO Dungeon constants'!$D$3:$D$987)),"X","")</f>
        <v/>
      </c>
      <c r="F440" s="3" t="str">
        <f t="shared" si="24"/>
        <v/>
      </c>
      <c r="G440" s="3" t="str">
        <f t="shared" si="25"/>
        <v>Wrothgar</v>
      </c>
      <c r="H440" s="17">
        <f t="shared" si="26"/>
        <v>814</v>
      </c>
      <c r="I440" s="17">
        <f t="shared" si="27"/>
        <v>684</v>
      </c>
      <c r="J440">
        <v>2</v>
      </c>
      <c r="K440" s="3" t="str">
        <f>VLOOKUP(J440,'LibSets constants'!$A$4:$B$1000,2,FALSE)</f>
        <v>DLC_ORSINIUM</v>
      </c>
      <c r="L440" s="3" t="str">
        <f>VLOOKUP(J440,'LibSets constants'!$A$4:$C$1000,3,FALSE)</f>
        <v>Orsinium</v>
      </c>
    </row>
    <row r="441" spans="1:12" x14ac:dyDescent="0.25">
      <c r="A441" s="12">
        <v>815</v>
      </c>
      <c r="B441" s="5">
        <f>VLOOKUP(A441,'ESO dumped ZoneData'!$A$3:$D$9995,2,FALSE)</f>
        <v>441</v>
      </c>
      <c r="C441" s="5">
        <f>VLOOKUP(A441,'ESO dumped ZoneData'!$A$3:$D$9995,3,FALSE)</f>
        <v>684</v>
      </c>
      <c r="D441" s="3" t="str">
        <f>VLOOKUP(A441,'ESO dumped ZoneData'!$A$3:$D$9995,4,FALSE)</f>
        <v>Scarp Keep</v>
      </c>
      <c r="E441" s="3" t="str">
        <f t="array" ref="E441">IF(OR(EXACT(A441,'ESO Dungeon constants'!$D$3:$D$987)),"X","")</f>
        <v/>
      </c>
      <c r="F441" s="3" t="str">
        <f t="shared" si="24"/>
        <v/>
      </c>
      <c r="G441" s="3" t="str">
        <f t="shared" si="25"/>
        <v>Wrothgar</v>
      </c>
      <c r="H441" s="17">
        <f t="shared" si="26"/>
        <v>815</v>
      </c>
      <c r="I441" s="17">
        <f t="shared" si="27"/>
        <v>684</v>
      </c>
      <c r="J441">
        <v>2</v>
      </c>
      <c r="K441" s="3" t="str">
        <f>VLOOKUP(J441,'LibSets constants'!$A$4:$B$1000,2,FALSE)</f>
        <v>DLC_ORSINIUM</v>
      </c>
      <c r="L441" s="3" t="str">
        <f>VLOOKUP(J441,'LibSets constants'!$A$4:$C$1000,3,FALSE)</f>
        <v>Orsinium</v>
      </c>
    </row>
    <row r="442" spans="1:12" x14ac:dyDescent="0.25">
      <c r="A442" s="12">
        <v>816</v>
      </c>
      <c r="B442" s="5">
        <f>VLOOKUP(A442,'ESO dumped ZoneData'!$A$3:$D$9995,2,FALSE)</f>
        <v>442</v>
      </c>
      <c r="C442" s="5">
        <f>VLOOKUP(A442,'ESO dumped ZoneData'!$A$3:$D$9995,3,FALSE)</f>
        <v>816</v>
      </c>
      <c r="D442" s="3" t="str">
        <f>VLOOKUP(A442,'ESO dumped ZoneData'!$A$3:$D$9995,4,FALSE)</f>
        <v>Hew's Bane</v>
      </c>
      <c r="E442" s="3" t="str">
        <f t="array" ref="E442">IF(OR(EXACT(A442,'ESO Dungeon constants'!$D$3:$D$987)),"X","")</f>
        <v/>
      </c>
      <c r="F442" s="3" t="str">
        <f t="shared" si="24"/>
        <v>X</v>
      </c>
      <c r="G442" s="3" t="str">
        <f t="shared" si="25"/>
        <v/>
      </c>
      <c r="H442" s="17">
        <f t="shared" si="26"/>
        <v>816</v>
      </c>
      <c r="I442" s="17">
        <f t="shared" si="27"/>
        <v>816</v>
      </c>
      <c r="J442">
        <v>3</v>
      </c>
      <c r="K442" s="3" t="str">
        <f>VLOOKUP(J442,'LibSets constants'!$A$4:$B$1000,2,FALSE)</f>
        <v>DLC_THIEVES_GUILD</v>
      </c>
      <c r="L442" s="3" t="str">
        <f>VLOOKUP(J442,'LibSets constants'!$A$4:$C$1000,3,FALSE)</f>
        <v>Thieves Guild</v>
      </c>
    </row>
    <row r="443" spans="1:12" x14ac:dyDescent="0.25">
      <c r="A443" s="12">
        <v>817</v>
      </c>
      <c r="B443" s="5">
        <f>VLOOKUP(A443,'ESO dumped ZoneData'!$A$3:$D$9995,2,FALSE)</f>
        <v>443</v>
      </c>
      <c r="C443" s="5">
        <f>VLOOKUP(A443,'ESO dumped ZoneData'!$A$3:$D$9995,3,FALSE)</f>
        <v>816</v>
      </c>
      <c r="D443" s="3" t="str">
        <f>VLOOKUP(A443,'ESO dumped ZoneData'!$A$3:$D$9995,4,FALSE)</f>
        <v>Bahraha's Gloom</v>
      </c>
      <c r="E443" s="3" t="str">
        <f t="array" ref="E443">IF(OR(EXACT(A443,'ESO Dungeon constants'!$D$3:$D$987)),"X","")</f>
        <v/>
      </c>
      <c r="F443" s="3" t="str">
        <f t="shared" si="24"/>
        <v/>
      </c>
      <c r="G443" s="3" t="str">
        <f t="shared" si="25"/>
        <v>Hew's Bane</v>
      </c>
      <c r="H443" s="17">
        <f t="shared" si="26"/>
        <v>817</v>
      </c>
      <c r="I443" s="17">
        <f t="shared" si="27"/>
        <v>816</v>
      </c>
      <c r="J443">
        <v>3</v>
      </c>
      <c r="K443" s="3" t="str">
        <f>VLOOKUP(J443,'LibSets constants'!$A$4:$B$1000,2,FALSE)</f>
        <v>DLC_THIEVES_GUILD</v>
      </c>
      <c r="L443" s="3" t="str">
        <f>VLOOKUP(J443,'LibSets constants'!$A$4:$C$1000,3,FALSE)</f>
        <v>Thieves Guild</v>
      </c>
    </row>
    <row r="444" spans="1:12" x14ac:dyDescent="0.25">
      <c r="A444" s="12">
        <v>818</v>
      </c>
      <c r="B444" s="5">
        <f>VLOOKUP(A444,'ESO dumped ZoneData'!$A$3:$D$9995,2,FALSE)</f>
        <v>444</v>
      </c>
      <c r="C444" s="5">
        <f>VLOOKUP(A444,'ESO dumped ZoneData'!$A$3:$D$9995,3,FALSE)</f>
        <v>816</v>
      </c>
      <c r="D444" s="3" t="str">
        <f>VLOOKUP(A444,'ESO dumped ZoneData'!$A$3:$D$9995,4,FALSE)</f>
        <v>Iron Wheel Headquarters</v>
      </c>
      <c r="E444" s="3" t="str">
        <f t="array" ref="E444">IF(OR(EXACT(A444,'ESO Dungeon constants'!$D$3:$D$987)),"X","")</f>
        <v/>
      </c>
      <c r="F444" s="3" t="str">
        <f t="shared" si="24"/>
        <v/>
      </c>
      <c r="G444" s="3" t="str">
        <f t="shared" si="25"/>
        <v>Hew's Bane</v>
      </c>
      <c r="H444" s="17">
        <f t="shared" si="26"/>
        <v>818</v>
      </c>
      <c r="I444" s="17">
        <f t="shared" si="27"/>
        <v>816</v>
      </c>
      <c r="J444">
        <v>3</v>
      </c>
      <c r="K444" s="3" t="str">
        <f>VLOOKUP(J444,'LibSets constants'!$A$4:$B$1000,2,FALSE)</f>
        <v>DLC_THIEVES_GUILD</v>
      </c>
      <c r="L444" s="3" t="str">
        <f>VLOOKUP(J444,'LibSets constants'!$A$4:$C$1000,3,FALSE)</f>
        <v>Thieves Guild</v>
      </c>
    </row>
    <row r="445" spans="1:12" x14ac:dyDescent="0.25">
      <c r="A445" s="12">
        <v>819</v>
      </c>
      <c r="B445" s="5">
        <f>VLOOKUP(A445,'ESO dumped ZoneData'!$A$3:$D$9995,2,FALSE)</f>
        <v>445</v>
      </c>
      <c r="C445" s="5">
        <f>VLOOKUP(A445,'ESO dumped ZoneData'!$A$3:$D$9995,3,FALSE)</f>
        <v>816</v>
      </c>
      <c r="D445" s="3" t="str">
        <f>VLOOKUP(A445,'ESO dumped ZoneData'!$A$3:$D$9995,4,FALSE)</f>
        <v>Al-Danobia Tomb</v>
      </c>
      <c r="E445" s="3" t="str">
        <f t="array" ref="E445">IF(OR(EXACT(A445,'ESO Dungeon constants'!$D$3:$D$987)),"X","")</f>
        <v/>
      </c>
      <c r="F445" s="3" t="str">
        <f t="shared" si="24"/>
        <v/>
      </c>
      <c r="G445" s="3" t="str">
        <f t="shared" si="25"/>
        <v>Hew's Bane</v>
      </c>
      <c r="H445" s="17">
        <f t="shared" si="26"/>
        <v>819</v>
      </c>
      <c r="I445" s="17">
        <f t="shared" si="27"/>
        <v>816</v>
      </c>
      <c r="J445">
        <v>3</v>
      </c>
      <c r="K445" s="3" t="str">
        <f>VLOOKUP(J445,'LibSets constants'!$A$4:$B$1000,2,FALSE)</f>
        <v>DLC_THIEVES_GUILD</v>
      </c>
      <c r="L445" s="3" t="str">
        <f>VLOOKUP(J445,'LibSets constants'!$A$4:$C$1000,3,FALSE)</f>
        <v>Thieves Guild</v>
      </c>
    </row>
    <row r="446" spans="1:12" x14ac:dyDescent="0.25">
      <c r="A446" s="12">
        <v>820</v>
      </c>
      <c r="B446" s="5">
        <f>VLOOKUP(A446,'ESO dumped ZoneData'!$A$3:$D$9995,2,FALSE)</f>
        <v>446</v>
      </c>
      <c r="C446" s="5">
        <f>VLOOKUP(A446,'ESO dumped ZoneData'!$A$3:$D$9995,3,FALSE)</f>
        <v>816</v>
      </c>
      <c r="D446" s="3" t="str">
        <f>VLOOKUP(A446,'ESO dumped ZoneData'!$A$3:$D$9995,4,FALSE)</f>
        <v>Hubalajad Palace</v>
      </c>
      <c r="E446" s="3" t="str">
        <f t="array" ref="E446">IF(OR(EXACT(A446,'ESO Dungeon constants'!$D$3:$D$987)),"X","")</f>
        <v/>
      </c>
      <c r="F446" s="3" t="str">
        <f t="shared" si="24"/>
        <v/>
      </c>
      <c r="G446" s="3" t="str">
        <f t="shared" si="25"/>
        <v>Hew's Bane</v>
      </c>
      <c r="H446" s="17">
        <f t="shared" si="26"/>
        <v>820</v>
      </c>
      <c r="I446" s="17">
        <f t="shared" si="27"/>
        <v>816</v>
      </c>
      <c r="J446">
        <v>3</v>
      </c>
      <c r="K446" s="3" t="str">
        <f>VLOOKUP(J446,'LibSets constants'!$A$4:$B$1000,2,FALSE)</f>
        <v>DLC_THIEVES_GUILD</v>
      </c>
      <c r="L446" s="3" t="str">
        <f>VLOOKUP(J446,'LibSets constants'!$A$4:$C$1000,3,FALSE)</f>
        <v>Thieves Guild</v>
      </c>
    </row>
    <row r="447" spans="1:12" x14ac:dyDescent="0.25">
      <c r="A447" s="12">
        <v>821</v>
      </c>
      <c r="B447" s="5">
        <f>VLOOKUP(A447,'ESO dumped ZoneData'!$A$3:$D$9995,2,FALSE)</f>
        <v>447</v>
      </c>
      <c r="C447" s="5">
        <f>VLOOKUP(A447,'ESO dumped ZoneData'!$A$3:$D$9995,3,FALSE)</f>
        <v>816</v>
      </c>
      <c r="D447" s="3" t="str">
        <f>VLOOKUP(A447,'ESO dumped ZoneData'!$A$3:$D$9995,4,FALSE)</f>
        <v>Thieves Den</v>
      </c>
      <c r="E447" s="3" t="str">
        <f t="array" ref="E447">IF(OR(EXACT(A447,'ESO Dungeon constants'!$D$3:$D$987)),"X","")</f>
        <v/>
      </c>
      <c r="F447" s="3" t="str">
        <f t="shared" si="24"/>
        <v/>
      </c>
      <c r="G447" s="3" t="str">
        <f t="shared" si="25"/>
        <v>Hew's Bane</v>
      </c>
      <c r="H447" s="17">
        <f t="shared" si="26"/>
        <v>821</v>
      </c>
      <c r="I447" s="17">
        <f t="shared" si="27"/>
        <v>816</v>
      </c>
      <c r="J447">
        <v>3</v>
      </c>
      <c r="K447" s="3" t="str">
        <f>VLOOKUP(J447,'LibSets constants'!$A$4:$B$1000,2,FALSE)</f>
        <v>DLC_THIEVES_GUILD</v>
      </c>
      <c r="L447" s="3" t="str">
        <f>VLOOKUP(J447,'LibSets constants'!$A$4:$C$1000,3,FALSE)</f>
        <v>Thieves Guild</v>
      </c>
    </row>
    <row r="448" spans="1:12" x14ac:dyDescent="0.25">
      <c r="A448" s="12">
        <v>823</v>
      </c>
      <c r="B448" s="5">
        <f>VLOOKUP(A448,'ESO dumped ZoneData'!$A$3:$D$9995,2,FALSE)</f>
        <v>448</v>
      </c>
      <c r="C448" s="5">
        <f>VLOOKUP(A448,'ESO dumped ZoneData'!$A$3:$D$9995,3,FALSE)</f>
        <v>823</v>
      </c>
      <c r="D448" s="3" t="str">
        <f>VLOOKUP(A448,'ESO dumped ZoneData'!$A$3:$D$9995,4,FALSE)</f>
        <v>Gold Coast</v>
      </c>
      <c r="E448" s="3" t="str">
        <f t="array" ref="E448">IF(OR(EXACT(A448,'ESO Dungeon constants'!$D$3:$D$987)),"X","")</f>
        <v/>
      </c>
      <c r="F448" s="3" t="str">
        <f t="shared" si="24"/>
        <v>X</v>
      </c>
      <c r="G448" s="3" t="str">
        <f t="shared" si="25"/>
        <v/>
      </c>
      <c r="H448" s="17">
        <f t="shared" si="26"/>
        <v>823</v>
      </c>
      <c r="I448" s="17">
        <f t="shared" si="27"/>
        <v>823</v>
      </c>
      <c r="J448">
        <v>4</v>
      </c>
      <c r="K448" s="3" t="str">
        <f>VLOOKUP(J448,'LibSets constants'!$A$4:$B$1000,2,FALSE)</f>
        <v>DLC_DARK_BROTHERHOOD</v>
      </c>
      <c r="L448" s="3" t="str">
        <f>VLOOKUP(J448,'LibSets constants'!$A$4:$C$1000,3,FALSE)</f>
        <v>Dark Brotherhood</v>
      </c>
    </row>
    <row r="449" spans="1:12" x14ac:dyDescent="0.25">
      <c r="A449" s="12">
        <v>824</v>
      </c>
      <c r="B449" s="5">
        <f>VLOOKUP(A449,'ESO dumped ZoneData'!$A$3:$D$9995,2,FALSE)</f>
        <v>449</v>
      </c>
      <c r="C449" s="5">
        <f>VLOOKUP(A449,'ESO dumped ZoneData'!$A$3:$D$9995,3,FALSE)</f>
        <v>823</v>
      </c>
      <c r="D449" s="3" t="str">
        <f>VLOOKUP(A449,'ESO dumped ZoneData'!$A$3:$D$9995,4,FALSE)</f>
        <v>Hrota Cave</v>
      </c>
      <c r="E449" s="3" t="str">
        <f t="array" ref="E449">IF(OR(EXACT(A449,'ESO Dungeon constants'!$D$3:$D$987)),"X","")</f>
        <v/>
      </c>
      <c r="F449" s="3" t="str">
        <f t="shared" si="24"/>
        <v/>
      </c>
      <c r="G449" s="3" t="str">
        <f t="shared" si="25"/>
        <v>Gold Coast</v>
      </c>
      <c r="H449" s="17">
        <f t="shared" si="26"/>
        <v>824</v>
      </c>
      <c r="I449" s="17">
        <f t="shared" si="27"/>
        <v>823</v>
      </c>
      <c r="J449">
        <v>4</v>
      </c>
      <c r="K449" s="3" t="str">
        <f>VLOOKUP(J449,'LibSets constants'!$A$4:$B$1000,2,FALSE)</f>
        <v>DLC_DARK_BROTHERHOOD</v>
      </c>
      <c r="L449" s="3" t="str">
        <f>VLOOKUP(J449,'LibSets constants'!$A$4:$C$1000,3,FALSE)</f>
        <v>Dark Brotherhood</v>
      </c>
    </row>
    <row r="450" spans="1:12" x14ac:dyDescent="0.25">
      <c r="A450" s="12">
        <v>825</v>
      </c>
      <c r="B450" s="5">
        <f>VLOOKUP(A450,'ESO dumped ZoneData'!$A$3:$D$9995,2,FALSE)</f>
        <v>450</v>
      </c>
      <c r="C450" s="5">
        <f>VLOOKUP(A450,'ESO dumped ZoneData'!$A$3:$D$9995,3,FALSE)</f>
        <v>823</v>
      </c>
      <c r="D450" s="3" t="str">
        <f>VLOOKUP(A450,'ESO dumped ZoneData'!$A$3:$D$9995,4,FALSE)</f>
        <v>Garlas Agea</v>
      </c>
      <c r="E450" s="3" t="str">
        <f t="array" ref="E450">IF(OR(EXACT(A450,'ESO Dungeon constants'!$D$3:$D$987)),"X","")</f>
        <v/>
      </c>
      <c r="F450" s="3" t="str">
        <f t="shared" ref="F450:F513" si="28">IF(EXACT(A450,C450),"X","")</f>
        <v/>
      </c>
      <c r="G450" s="3" t="str">
        <f t="shared" ref="G450:G513" si="29">IF(A450&lt;&gt;C450,VLOOKUP(C450,$A$2:$D$9949,4,FALSE),"")</f>
        <v>Gold Coast</v>
      </c>
      <c r="H450" s="17">
        <f t="shared" ref="H450:H513" si="30">A450</f>
        <v>825</v>
      </c>
      <c r="I450" s="17">
        <f t="shared" ref="I450:I513" si="31">C450</f>
        <v>823</v>
      </c>
      <c r="J450">
        <v>4</v>
      </c>
      <c r="K450" s="3" t="str">
        <f>VLOOKUP(J450,'LibSets constants'!$A$4:$B$1000,2,FALSE)</f>
        <v>DLC_DARK_BROTHERHOOD</v>
      </c>
      <c r="L450" s="3" t="str">
        <f>VLOOKUP(J450,'LibSets constants'!$A$4:$C$1000,3,FALSE)</f>
        <v>Dark Brotherhood</v>
      </c>
    </row>
    <row r="451" spans="1:12" x14ac:dyDescent="0.25">
      <c r="A451" s="12">
        <v>826</v>
      </c>
      <c r="B451" s="5">
        <f>VLOOKUP(A451,'ESO dumped ZoneData'!$A$3:$D$9995,2,FALSE)</f>
        <v>451</v>
      </c>
      <c r="C451" s="5">
        <f>VLOOKUP(A451,'ESO dumped ZoneData'!$A$3:$D$9995,3,FALSE)</f>
        <v>823</v>
      </c>
      <c r="D451" s="3" t="str">
        <f>VLOOKUP(A451,'ESO dumped ZoneData'!$A$3:$D$9995,4,FALSE)</f>
        <v>Dark Brotherhood Sanctuary</v>
      </c>
      <c r="E451" s="3" t="str">
        <f t="array" ref="E451">IF(OR(EXACT(A451,'ESO Dungeon constants'!$D$3:$D$987)),"X","")</f>
        <v/>
      </c>
      <c r="F451" s="3" t="str">
        <f t="shared" si="28"/>
        <v/>
      </c>
      <c r="G451" s="3" t="str">
        <f t="shared" si="29"/>
        <v>Gold Coast</v>
      </c>
      <c r="H451" s="17">
        <f t="shared" si="30"/>
        <v>826</v>
      </c>
      <c r="I451" s="17">
        <f t="shared" si="31"/>
        <v>823</v>
      </c>
      <c r="J451">
        <v>4</v>
      </c>
      <c r="K451" s="3" t="str">
        <f>VLOOKUP(J451,'LibSets constants'!$A$4:$B$1000,2,FALSE)</f>
        <v>DLC_DARK_BROTHERHOOD</v>
      </c>
      <c r="L451" s="3" t="str">
        <f>VLOOKUP(J451,'LibSets constants'!$A$4:$C$1000,3,FALSE)</f>
        <v>Dark Brotherhood</v>
      </c>
    </row>
    <row r="452" spans="1:12" x14ac:dyDescent="0.25">
      <c r="A452" s="12">
        <v>827</v>
      </c>
      <c r="B452" s="5">
        <f>VLOOKUP(A452,'ESO dumped ZoneData'!$A$3:$D$9995,2,FALSE)</f>
        <v>452</v>
      </c>
      <c r="C452" s="5">
        <f>VLOOKUP(A452,'ESO dumped ZoneData'!$A$3:$D$9995,3,FALSE)</f>
        <v>823</v>
      </c>
      <c r="D452" s="3" t="str">
        <f>VLOOKUP(A452,'ESO dumped ZoneData'!$A$3:$D$9995,4,FALSE)</f>
        <v>Jarol Estate</v>
      </c>
      <c r="E452" s="3" t="str">
        <f t="array" ref="E452">IF(OR(EXACT(A452,'ESO Dungeon constants'!$D$3:$D$987)),"X","")</f>
        <v/>
      </c>
      <c r="F452" s="3" t="str">
        <f t="shared" si="28"/>
        <v/>
      </c>
      <c r="G452" s="3" t="str">
        <f t="shared" si="29"/>
        <v>Gold Coast</v>
      </c>
      <c r="H452" s="17">
        <f t="shared" si="30"/>
        <v>827</v>
      </c>
      <c r="I452" s="17">
        <f t="shared" si="31"/>
        <v>823</v>
      </c>
      <c r="J452">
        <v>4</v>
      </c>
      <c r="K452" s="3" t="str">
        <f>VLOOKUP(J452,'LibSets constants'!$A$4:$B$1000,2,FALSE)</f>
        <v>DLC_DARK_BROTHERHOOD</v>
      </c>
      <c r="L452" s="3" t="str">
        <f>VLOOKUP(J452,'LibSets constants'!$A$4:$C$1000,3,FALSE)</f>
        <v>Dark Brotherhood</v>
      </c>
    </row>
    <row r="453" spans="1:12" x14ac:dyDescent="0.25">
      <c r="A453" s="12">
        <v>828</v>
      </c>
      <c r="B453" s="5">
        <f>VLOOKUP(A453,'ESO dumped ZoneData'!$A$3:$D$9995,2,FALSE)</f>
        <v>453</v>
      </c>
      <c r="C453" s="5">
        <f>VLOOKUP(A453,'ESO dumped ZoneData'!$A$3:$D$9995,3,FALSE)</f>
        <v>823</v>
      </c>
      <c r="D453" s="3" t="str">
        <f>VLOOKUP(A453,'ESO dumped ZoneData'!$A$3:$D$9995,4,FALSE)</f>
        <v>At-Himah Estate</v>
      </c>
      <c r="E453" s="3" t="str">
        <f t="array" ref="E453">IF(OR(EXACT(A453,'ESO Dungeon constants'!$D$3:$D$987)),"X","")</f>
        <v/>
      </c>
      <c r="F453" s="3" t="str">
        <f t="shared" si="28"/>
        <v/>
      </c>
      <c r="G453" s="3" t="str">
        <f t="shared" si="29"/>
        <v>Gold Coast</v>
      </c>
      <c r="H453" s="17">
        <f t="shared" si="30"/>
        <v>828</v>
      </c>
      <c r="I453" s="17">
        <f t="shared" si="31"/>
        <v>823</v>
      </c>
      <c r="J453">
        <v>4</v>
      </c>
      <c r="K453" s="3" t="str">
        <f>VLOOKUP(J453,'LibSets constants'!$A$4:$B$1000,2,FALSE)</f>
        <v>DLC_DARK_BROTHERHOOD</v>
      </c>
      <c r="L453" s="3" t="str">
        <f>VLOOKUP(J453,'LibSets constants'!$A$4:$C$1000,3,FALSE)</f>
        <v>Dark Brotherhood</v>
      </c>
    </row>
    <row r="454" spans="1:12" x14ac:dyDescent="0.25">
      <c r="A454" s="12">
        <v>829</v>
      </c>
      <c r="B454" s="5">
        <f>VLOOKUP(A454,'ESO dumped ZoneData'!$A$3:$D$9995,2,FALSE)</f>
        <v>454</v>
      </c>
      <c r="C454" s="5">
        <f>VLOOKUP(A454,'ESO dumped ZoneData'!$A$3:$D$9995,3,FALSE)</f>
        <v>823</v>
      </c>
      <c r="D454" s="3" t="str">
        <f>VLOOKUP(A454,'ESO dumped ZoneData'!$A$3:$D$9995,4,FALSE)</f>
        <v>Knightsgrave</v>
      </c>
      <c r="E454" s="3" t="str">
        <f t="array" ref="E454">IF(OR(EXACT(A454,'ESO Dungeon constants'!$D$3:$D$987)),"X","")</f>
        <v/>
      </c>
      <c r="F454" s="3" t="str">
        <f t="shared" si="28"/>
        <v/>
      </c>
      <c r="G454" s="3" t="str">
        <f t="shared" si="29"/>
        <v>Gold Coast</v>
      </c>
      <c r="H454" s="17">
        <f t="shared" si="30"/>
        <v>829</v>
      </c>
      <c r="I454" s="17">
        <f t="shared" si="31"/>
        <v>823</v>
      </c>
      <c r="J454">
        <v>4</v>
      </c>
      <c r="K454" s="3" t="str">
        <f>VLOOKUP(J454,'LibSets constants'!$A$4:$B$1000,2,FALSE)</f>
        <v>DLC_DARK_BROTHERHOOD</v>
      </c>
      <c r="L454" s="3" t="str">
        <f>VLOOKUP(J454,'LibSets constants'!$A$4:$C$1000,3,FALSE)</f>
        <v>Dark Brotherhood</v>
      </c>
    </row>
    <row r="455" spans="1:12" x14ac:dyDescent="0.25">
      <c r="A455" s="12">
        <v>831</v>
      </c>
      <c r="B455" s="5">
        <f>VLOOKUP(A455,'ESO dumped ZoneData'!$A$3:$D$9995,2,FALSE)</f>
        <v>455</v>
      </c>
      <c r="C455" s="5">
        <f>VLOOKUP(A455,'ESO dumped ZoneData'!$A$3:$D$9995,3,FALSE)</f>
        <v>823</v>
      </c>
      <c r="D455" s="3" t="str">
        <f>VLOOKUP(A455,'ESO dumped ZoneData'!$A$3:$D$9995,4,FALSE)</f>
        <v>Anvil Castle</v>
      </c>
      <c r="E455" s="3" t="str">
        <f t="array" ref="E455">IF(OR(EXACT(A455,'ESO Dungeon constants'!$D$3:$D$987)),"X","")</f>
        <v/>
      </c>
      <c r="F455" s="3" t="str">
        <f t="shared" si="28"/>
        <v/>
      </c>
      <c r="G455" s="3" t="str">
        <f t="shared" si="29"/>
        <v>Gold Coast</v>
      </c>
      <c r="H455" s="17">
        <f t="shared" si="30"/>
        <v>831</v>
      </c>
      <c r="I455" s="17">
        <f t="shared" si="31"/>
        <v>823</v>
      </c>
      <c r="J455">
        <v>4</v>
      </c>
      <c r="K455" s="3" t="str">
        <f>VLOOKUP(J455,'LibSets constants'!$A$4:$B$1000,2,FALSE)</f>
        <v>DLC_DARK_BROTHERHOOD</v>
      </c>
      <c r="L455" s="3" t="str">
        <f>VLOOKUP(J455,'LibSets constants'!$A$4:$C$1000,3,FALSE)</f>
        <v>Dark Brotherhood</v>
      </c>
    </row>
    <row r="456" spans="1:12" x14ac:dyDescent="0.25">
      <c r="A456" s="12">
        <v>832</v>
      </c>
      <c r="B456" s="5">
        <f>VLOOKUP(A456,'ESO dumped ZoneData'!$A$3:$D$9995,2,FALSE)</f>
        <v>456</v>
      </c>
      <c r="C456" s="5">
        <f>VLOOKUP(A456,'ESO dumped ZoneData'!$A$3:$D$9995,3,FALSE)</f>
        <v>823</v>
      </c>
      <c r="D456" s="3" t="str">
        <f>VLOOKUP(A456,'ESO dumped ZoneData'!$A$3:$D$9995,4,FALSE)</f>
        <v>Castle Kvatch</v>
      </c>
      <c r="E456" s="3" t="str">
        <f t="array" ref="E456">IF(OR(EXACT(A456,'ESO Dungeon constants'!$D$3:$D$987)),"X","")</f>
        <v/>
      </c>
      <c r="F456" s="3" t="str">
        <f t="shared" si="28"/>
        <v/>
      </c>
      <c r="G456" s="3" t="str">
        <f t="shared" si="29"/>
        <v>Gold Coast</v>
      </c>
      <c r="H456" s="17">
        <f t="shared" si="30"/>
        <v>832</v>
      </c>
      <c r="I456" s="17">
        <f t="shared" si="31"/>
        <v>823</v>
      </c>
      <c r="J456">
        <v>4</v>
      </c>
      <c r="K456" s="3" t="str">
        <f>VLOOKUP(J456,'LibSets constants'!$A$4:$B$1000,2,FALSE)</f>
        <v>DLC_DARK_BROTHERHOOD</v>
      </c>
      <c r="L456" s="3" t="str">
        <f>VLOOKUP(J456,'LibSets constants'!$A$4:$C$1000,3,FALSE)</f>
        <v>Dark Brotherhood</v>
      </c>
    </row>
    <row r="457" spans="1:12" x14ac:dyDescent="0.25">
      <c r="A457" s="12">
        <v>833</v>
      </c>
      <c r="B457" s="5">
        <f>VLOOKUP(A457,'ESO dumped ZoneData'!$A$3:$D$9995,2,FALSE)</f>
        <v>457</v>
      </c>
      <c r="C457" s="5">
        <f>VLOOKUP(A457,'ESO dumped ZoneData'!$A$3:$D$9995,3,FALSE)</f>
        <v>823</v>
      </c>
      <c r="D457" s="3" t="str">
        <f>VLOOKUP(A457,'ESO dumped ZoneData'!$A$3:$D$9995,4,FALSE)</f>
        <v>Enclave of the Hourglass</v>
      </c>
      <c r="E457" s="3" t="str">
        <f t="array" ref="E457">IF(OR(EXACT(A457,'ESO Dungeon constants'!$D$3:$D$987)),"X","")</f>
        <v/>
      </c>
      <c r="F457" s="3" t="str">
        <f t="shared" si="28"/>
        <v/>
      </c>
      <c r="G457" s="3" t="str">
        <f t="shared" si="29"/>
        <v>Gold Coast</v>
      </c>
      <c r="H457" s="17">
        <f t="shared" si="30"/>
        <v>833</v>
      </c>
      <c r="I457" s="17">
        <f t="shared" si="31"/>
        <v>823</v>
      </c>
      <c r="J457">
        <v>4</v>
      </c>
      <c r="K457" s="3" t="str">
        <f>VLOOKUP(J457,'LibSets constants'!$A$4:$B$1000,2,FALSE)</f>
        <v>DLC_DARK_BROTHERHOOD</v>
      </c>
      <c r="L457" s="3" t="str">
        <f>VLOOKUP(J457,'LibSets constants'!$A$4:$C$1000,3,FALSE)</f>
        <v>Dark Brotherhood</v>
      </c>
    </row>
    <row r="458" spans="1:12" x14ac:dyDescent="0.25">
      <c r="A458" s="12">
        <v>834</v>
      </c>
      <c r="B458" s="5">
        <f>VLOOKUP(A458,'ESO dumped ZoneData'!$A$3:$D$9995,2,FALSE)</f>
        <v>458</v>
      </c>
      <c r="C458" s="5">
        <f>VLOOKUP(A458,'ESO dumped ZoneData'!$A$3:$D$9995,3,FALSE)</f>
        <v>816</v>
      </c>
      <c r="D458" s="3" t="str">
        <f>VLOOKUP(A458,'ESO dumped ZoneData'!$A$3:$D$9995,4,FALSE)</f>
        <v>Fulstrom Homestead</v>
      </c>
      <c r="E458" s="3" t="str">
        <f t="array" ref="E458">IF(OR(EXACT(A458,'ESO Dungeon constants'!$D$3:$D$987)),"X","")</f>
        <v/>
      </c>
      <c r="F458" s="3" t="str">
        <f t="shared" si="28"/>
        <v/>
      </c>
      <c r="G458" s="3" t="str">
        <f t="shared" si="29"/>
        <v>Hew's Bane</v>
      </c>
      <c r="H458" s="17">
        <f t="shared" si="30"/>
        <v>834</v>
      </c>
      <c r="I458" s="17">
        <f t="shared" si="31"/>
        <v>816</v>
      </c>
      <c r="J458">
        <v>3</v>
      </c>
      <c r="K458" s="3" t="str">
        <f>VLOOKUP(J458,'LibSets constants'!$A$4:$B$1000,2,FALSE)</f>
        <v>DLC_THIEVES_GUILD</v>
      </c>
      <c r="L458" s="3" t="str">
        <f>VLOOKUP(J458,'LibSets constants'!$A$4:$C$1000,3,FALSE)</f>
        <v>Thieves Guild</v>
      </c>
    </row>
    <row r="459" spans="1:12" x14ac:dyDescent="0.25">
      <c r="A459" s="12">
        <v>836</v>
      </c>
      <c r="B459" s="5">
        <f>VLOOKUP(A459,'ESO dumped ZoneData'!$A$3:$D$9995,2,FALSE)</f>
        <v>459</v>
      </c>
      <c r="C459" s="5">
        <f>VLOOKUP(A459,'ESO dumped ZoneData'!$A$3:$D$9995,3,FALSE)</f>
        <v>823</v>
      </c>
      <c r="D459" s="3" t="str">
        <f>VLOOKUP(A459,'ESO dumped ZoneData'!$A$3:$D$9995,4,FALSE)</f>
        <v>Cathedral of Akatosh</v>
      </c>
      <c r="E459" s="3" t="str">
        <f t="array" ref="E459">IF(OR(EXACT(A459,'ESO Dungeon constants'!$D$3:$D$987)),"X","")</f>
        <v/>
      </c>
      <c r="F459" s="3" t="str">
        <f t="shared" si="28"/>
        <v/>
      </c>
      <c r="G459" s="3" t="str">
        <f t="shared" si="29"/>
        <v>Gold Coast</v>
      </c>
      <c r="H459" s="17">
        <f t="shared" si="30"/>
        <v>836</v>
      </c>
      <c r="I459" s="17">
        <f t="shared" si="31"/>
        <v>823</v>
      </c>
      <c r="J459">
        <v>4</v>
      </c>
      <c r="K459" s="3" t="str">
        <f>VLOOKUP(J459,'LibSets constants'!$A$4:$B$1000,2,FALSE)</f>
        <v>DLC_DARK_BROTHERHOOD</v>
      </c>
      <c r="L459" s="3" t="str">
        <f>VLOOKUP(J459,'LibSets constants'!$A$4:$C$1000,3,FALSE)</f>
        <v>Dark Brotherhood</v>
      </c>
    </row>
    <row r="460" spans="1:12" x14ac:dyDescent="0.25">
      <c r="A460" s="12">
        <v>837</v>
      </c>
      <c r="B460" s="5">
        <f>VLOOKUP(A460,'ESO dumped ZoneData'!$A$3:$D$9995,2,FALSE)</f>
        <v>460</v>
      </c>
      <c r="C460" s="5">
        <f>VLOOKUP(A460,'ESO dumped ZoneData'!$A$3:$D$9995,3,FALSE)</f>
        <v>823</v>
      </c>
      <c r="D460" s="3" t="str">
        <f>VLOOKUP(A460,'ESO dumped ZoneData'!$A$3:$D$9995,4,FALSE)</f>
        <v>Anvil Outlaws Refuge</v>
      </c>
      <c r="E460" s="3" t="str">
        <f t="array" ref="E460">IF(OR(EXACT(A460,'ESO Dungeon constants'!$D$3:$D$987)),"X","")</f>
        <v/>
      </c>
      <c r="F460" s="3" t="str">
        <f t="shared" si="28"/>
        <v/>
      </c>
      <c r="G460" s="3" t="str">
        <f t="shared" si="29"/>
        <v>Gold Coast</v>
      </c>
      <c r="H460" s="17">
        <f t="shared" si="30"/>
        <v>837</v>
      </c>
      <c r="I460" s="17">
        <f t="shared" si="31"/>
        <v>823</v>
      </c>
      <c r="J460">
        <v>4</v>
      </c>
      <c r="K460" s="3" t="str">
        <f>VLOOKUP(J460,'LibSets constants'!$A$4:$B$1000,2,FALSE)</f>
        <v>DLC_DARK_BROTHERHOOD</v>
      </c>
      <c r="L460" s="3" t="str">
        <f>VLOOKUP(J460,'LibSets constants'!$A$4:$C$1000,3,FALSE)</f>
        <v>Dark Brotherhood</v>
      </c>
    </row>
    <row r="461" spans="1:12" x14ac:dyDescent="0.25">
      <c r="A461" s="12">
        <v>841</v>
      </c>
      <c r="B461" s="5">
        <f>VLOOKUP(A461,'ESO dumped ZoneData'!$A$3:$D$9995,2,FALSE)</f>
        <v>461</v>
      </c>
      <c r="C461" s="5">
        <f>VLOOKUP(A461,'ESO dumped ZoneData'!$A$3:$D$9995,3,FALSE)</f>
        <v>823</v>
      </c>
      <c r="D461" s="3" t="str">
        <f>VLOOKUP(A461,'ESO dumped ZoneData'!$A$3:$D$9995,4,FALSE)</f>
        <v>Jerall Mountains Logging Track</v>
      </c>
      <c r="E461" s="3" t="str">
        <f t="array" ref="E461">IF(OR(EXACT(A461,'ESO Dungeon constants'!$D$3:$D$987)),"X","")</f>
        <v/>
      </c>
      <c r="F461" s="3" t="str">
        <f t="shared" si="28"/>
        <v/>
      </c>
      <c r="G461" s="3" t="str">
        <f t="shared" si="29"/>
        <v>Gold Coast</v>
      </c>
      <c r="H461" s="17">
        <f t="shared" si="30"/>
        <v>841</v>
      </c>
      <c r="I461" s="17">
        <f t="shared" si="31"/>
        <v>823</v>
      </c>
      <c r="J461">
        <v>4</v>
      </c>
      <c r="K461" s="3" t="str">
        <f>VLOOKUP(J461,'LibSets constants'!$A$4:$B$1000,2,FALSE)</f>
        <v>DLC_DARK_BROTHERHOOD</v>
      </c>
      <c r="L461" s="3" t="str">
        <f>VLOOKUP(J461,'LibSets constants'!$A$4:$C$1000,3,FALSE)</f>
        <v>Dark Brotherhood</v>
      </c>
    </row>
    <row r="462" spans="1:12" x14ac:dyDescent="0.25">
      <c r="A462" s="12">
        <v>842</v>
      </c>
      <c r="B462" s="5">
        <f>VLOOKUP(A462,'ESO dumped ZoneData'!$A$3:$D$9995,2,FALSE)</f>
        <v>462</v>
      </c>
      <c r="C462" s="5">
        <f>VLOOKUP(A462,'ESO dumped ZoneData'!$A$3:$D$9995,3,FALSE)</f>
        <v>823</v>
      </c>
      <c r="D462" s="3" t="str">
        <f>VLOOKUP(A462,'ESO dumped ZoneData'!$A$3:$D$9995,4,FALSE)</f>
        <v>Blackwood Borderlands</v>
      </c>
      <c r="E462" s="3" t="str">
        <f t="array" ref="E462">IF(OR(EXACT(A462,'ESO Dungeon constants'!$D$3:$D$987)),"X","")</f>
        <v/>
      </c>
      <c r="F462" s="3" t="str">
        <f t="shared" si="28"/>
        <v/>
      </c>
      <c r="G462" s="3" t="str">
        <f t="shared" si="29"/>
        <v>Gold Coast</v>
      </c>
      <c r="H462" s="17">
        <f t="shared" si="30"/>
        <v>842</v>
      </c>
      <c r="I462" s="17">
        <f t="shared" si="31"/>
        <v>823</v>
      </c>
      <c r="J462">
        <v>4</v>
      </c>
      <c r="K462" s="3" t="str">
        <f>VLOOKUP(J462,'LibSets constants'!$A$4:$B$1000,2,FALSE)</f>
        <v>DLC_DARK_BROTHERHOOD</v>
      </c>
      <c r="L462" s="3" t="str">
        <f>VLOOKUP(J462,'LibSets constants'!$A$4:$C$1000,3,FALSE)</f>
        <v>Dark Brotherhood</v>
      </c>
    </row>
    <row r="463" spans="1:12" x14ac:dyDescent="0.25">
      <c r="A463" s="12">
        <v>843</v>
      </c>
      <c r="B463" s="5">
        <f>VLOOKUP(A463,'ESO dumped ZoneData'!$A$3:$D$9995,2,FALSE)</f>
        <v>463</v>
      </c>
      <c r="C463" s="5">
        <f>VLOOKUP(A463,'ESO dumped ZoneData'!$A$3:$D$9995,3,FALSE)</f>
        <v>117</v>
      </c>
      <c r="D463" s="3" t="str">
        <f>VLOOKUP(A463,'ESO dumped ZoneData'!$A$3:$D$9995,4,FALSE)</f>
        <v>Ruins of Mazzatun</v>
      </c>
      <c r="E463" s="3" t="str">
        <f t="array" ref="E463">IF(OR(EXACT(A463,'ESO Dungeon constants'!$D$3:$D$987)),"X","")</f>
        <v>X</v>
      </c>
      <c r="F463" s="3" t="str">
        <f t="shared" si="28"/>
        <v/>
      </c>
      <c r="G463" s="3" t="str">
        <f t="shared" si="29"/>
        <v>Shadowfen</v>
      </c>
      <c r="H463" s="17">
        <f t="shared" si="30"/>
        <v>843</v>
      </c>
      <c r="I463" s="17">
        <f t="shared" si="31"/>
        <v>117</v>
      </c>
      <c r="J463">
        <v>0</v>
      </c>
      <c r="K463" s="3" t="str">
        <f>VLOOKUP(J463,'LibSets constants'!$A$4:$B$1000,2,FALSE)</f>
        <v>DLC_BASE_GAME</v>
      </c>
      <c r="L463" s="3" t="str">
        <f>VLOOKUP(J463,'LibSets constants'!$A$4:$C$1000,3,FALSE)</f>
        <v>Included in base game</v>
      </c>
    </row>
    <row r="464" spans="1:12" x14ac:dyDescent="0.25">
      <c r="A464" s="12">
        <v>844</v>
      </c>
      <c r="B464" s="5">
        <f>VLOOKUP(A464,'ESO dumped ZoneData'!$A$3:$D$9995,2,FALSE)</f>
        <v>464</v>
      </c>
      <c r="C464" s="5">
        <f>VLOOKUP(A464,'ESO dumped ZoneData'!$A$3:$D$9995,3,FALSE)</f>
        <v>816</v>
      </c>
      <c r="D464" s="3" t="str">
        <f>VLOOKUP(A464,'ESO dumped ZoneData'!$A$3:$D$9995,4,FALSE)</f>
        <v>Sulima Mansion</v>
      </c>
      <c r="E464" s="3" t="str">
        <f t="array" ref="E464">IF(OR(EXACT(A464,'ESO Dungeon constants'!$D$3:$D$987)),"X","")</f>
        <v/>
      </c>
      <c r="F464" s="3" t="str">
        <f t="shared" si="28"/>
        <v/>
      </c>
      <c r="G464" s="3" t="str">
        <f t="shared" si="29"/>
        <v>Hew's Bane</v>
      </c>
      <c r="H464" s="17">
        <f t="shared" si="30"/>
        <v>844</v>
      </c>
      <c r="I464" s="17">
        <f t="shared" si="31"/>
        <v>816</v>
      </c>
      <c r="J464">
        <v>3</v>
      </c>
      <c r="K464" s="3" t="str">
        <f>VLOOKUP(J464,'LibSets constants'!$A$4:$B$1000,2,FALSE)</f>
        <v>DLC_THIEVES_GUILD</v>
      </c>
      <c r="L464" s="3" t="str">
        <f>VLOOKUP(J464,'LibSets constants'!$A$4:$C$1000,3,FALSE)</f>
        <v>Thieves Guild</v>
      </c>
    </row>
    <row r="465" spans="1:12" x14ac:dyDescent="0.25">
      <c r="A465" s="12">
        <v>845</v>
      </c>
      <c r="B465" s="5">
        <f>VLOOKUP(A465,'ESO dumped ZoneData'!$A$3:$D$9995,2,FALSE)</f>
        <v>465</v>
      </c>
      <c r="C465" s="5">
        <f>VLOOKUP(A465,'ESO dumped ZoneData'!$A$3:$D$9995,3,FALSE)</f>
        <v>816</v>
      </c>
      <c r="D465" s="3" t="str">
        <f>VLOOKUP(A465,'ESO dumped ZoneData'!$A$3:$D$9995,4,FALSE)</f>
        <v>Velmont Mansion</v>
      </c>
      <c r="E465" s="3" t="str">
        <f t="array" ref="E465">IF(OR(EXACT(A465,'ESO Dungeon constants'!$D$3:$D$987)),"X","")</f>
        <v/>
      </c>
      <c r="F465" s="3" t="str">
        <f t="shared" si="28"/>
        <v/>
      </c>
      <c r="G465" s="3" t="str">
        <f t="shared" si="29"/>
        <v>Hew's Bane</v>
      </c>
      <c r="H465" s="17">
        <f t="shared" si="30"/>
        <v>845</v>
      </c>
      <c r="I465" s="17">
        <f t="shared" si="31"/>
        <v>816</v>
      </c>
      <c r="J465">
        <v>3</v>
      </c>
      <c r="K465" s="3" t="str">
        <f>VLOOKUP(J465,'LibSets constants'!$A$4:$B$1000,2,FALSE)</f>
        <v>DLC_THIEVES_GUILD</v>
      </c>
      <c r="L465" s="3" t="str">
        <f>VLOOKUP(J465,'LibSets constants'!$A$4:$C$1000,3,FALSE)</f>
        <v>Thieves Guild</v>
      </c>
    </row>
    <row r="466" spans="1:12" x14ac:dyDescent="0.25">
      <c r="A466" s="12">
        <v>848</v>
      </c>
      <c r="B466" s="5">
        <f>VLOOKUP(A466,'ESO dumped ZoneData'!$A$3:$D$9995,2,FALSE)</f>
        <v>466</v>
      </c>
      <c r="C466" s="5">
        <f>VLOOKUP(A466,'ESO dumped ZoneData'!$A$3:$D$9995,3,FALSE)</f>
        <v>117</v>
      </c>
      <c r="D466" s="3" t="str">
        <f>VLOOKUP(A466,'ESO dumped ZoneData'!$A$3:$D$9995,4,FALSE)</f>
        <v>Cradle of Shadows</v>
      </c>
      <c r="E466" s="3" t="str">
        <f t="array" ref="E466">IF(OR(EXACT(A466,'ESO Dungeon constants'!$D$3:$D$987)),"X","")</f>
        <v>X</v>
      </c>
      <c r="F466" s="3" t="str">
        <f t="shared" si="28"/>
        <v/>
      </c>
      <c r="G466" s="3" t="str">
        <f t="shared" si="29"/>
        <v>Shadowfen</v>
      </c>
      <c r="H466" s="17">
        <f t="shared" si="30"/>
        <v>848</v>
      </c>
      <c r="I466" s="17">
        <f t="shared" si="31"/>
        <v>117</v>
      </c>
      <c r="J466">
        <v>0</v>
      </c>
      <c r="K466" s="3" t="str">
        <f>VLOOKUP(J466,'LibSets constants'!$A$4:$B$1000,2,FALSE)</f>
        <v>DLC_BASE_GAME</v>
      </c>
      <c r="L466" s="3" t="str">
        <f>VLOOKUP(J466,'LibSets constants'!$A$4:$C$1000,3,FALSE)</f>
        <v>Included in base game</v>
      </c>
    </row>
    <row r="467" spans="1:12" x14ac:dyDescent="0.25">
      <c r="A467" s="12">
        <v>849</v>
      </c>
      <c r="B467" s="5">
        <f>VLOOKUP(A467,'ESO dumped ZoneData'!$A$3:$D$9995,2,FALSE)</f>
        <v>467</v>
      </c>
      <c r="C467" s="5">
        <f>VLOOKUP(A467,'ESO dumped ZoneData'!$A$3:$D$9995,3,FALSE)</f>
        <v>849</v>
      </c>
      <c r="D467" s="3" t="str">
        <f>VLOOKUP(A467,'ESO dumped ZoneData'!$A$3:$D$9995,4,FALSE)</f>
        <v>Vvardenfell</v>
      </c>
      <c r="E467" s="3" t="str">
        <f t="array" ref="E467">IF(OR(EXACT(A467,'ESO Dungeon constants'!$D$3:$D$987)),"X","")</f>
        <v/>
      </c>
      <c r="F467" s="3" t="str">
        <f t="shared" si="28"/>
        <v>X</v>
      </c>
      <c r="G467" s="3" t="str">
        <f t="shared" si="29"/>
        <v/>
      </c>
      <c r="H467" s="17">
        <f t="shared" si="30"/>
        <v>849</v>
      </c>
      <c r="I467" s="17">
        <f t="shared" si="31"/>
        <v>849</v>
      </c>
      <c r="J467">
        <v>6</v>
      </c>
      <c r="K467" s="3" t="str">
        <f>VLOOKUP(J467,'LibSets constants'!$A$4:$B$1000,2,FALSE)</f>
        <v>DLC_MORROWIND</v>
      </c>
      <c r="L467" s="3" t="str">
        <f>VLOOKUP(J467,'LibSets constants'!$A$4:$C$1000,3,FALSE)</f>
        <v>Morrowind</v>
      </c>
    </row>
    <row r="468" spans="1:12" x14ac:dyDescent="0.25">
      <c r="A468" s="12">
        <v>852</v>
      </c>
      <c r="B468" s="5">
        <f>VLOOKUP(A468,'ESO dumped ZoneData'!$A$3:$D$9995,2,FALSE)</f>
        <v>468</v>
      </c>
      <c r="C468" s="5">
        <f>VLOOKUP(A468,'ESO dumped ZoneData'!$A$3:$D$9995,3,FALSE)</f>
        <v>3</v>
      </c>
      <c r="D468" s="3" t="str">
        <f>VLOOKUP(A468,'ESO dumped ZoneData'!$A$3:$D$9995,4,FALSE)</f>
        <v>Captain Margaux's Place</v>
      </c>
      <c r="E468" s="3" t="str">
        <f t="array" ref="E468">IF(OR(EXACT(A468,'ESO Dungeon constants'!$D$3:$D$987)),"X","")</f>
        <v/>
      </c>
      <c r="F468" s="3" t="str">
        <f t="shared" si="28"/>
        <v/>
      </c>
      <c r="G468" s="3" t="str">
        <f t="shared" si="29"/>
        <v>Glenumbra</v>
      </c>
      <c r="H468" s="17">
        <f t="shared" si="30"/>
        <v>852</v>
      </c>
      <c r="I468" s="17">
        <f t="shared" si="31"/>
        <v>3</v>
      </c>
      <c r="J468">
        <v>0</v>
      </c>
      <c r="K468" s="3" t="str">
        <f>VLOOKUP(J468,'LibSets constants'!$A$4:$B$1000,2,FALSE)</f>
        <v>DLC_BASE_GAME</v>
      </c>
      <c r="L468" s="3" t="str">
        <f>VLOOKUP(J468,'LibSets constants'!$A$4:$C$1000,3,FALSE)</f>
        <v>Included in base game</v>
      </c>
    </row>
    <row r="469" spans="1:12" x14ac:dyDescent="0.25">
      <c r="A469" s="12">
        <v>853</v>
      </c>
      <c r="B469" s="5">
        <f>VLOOKUP(A469,'ESO dumped ZoneData'!$A$3:$D$9995,2,FALSE)</f>
        <v>469</v>
      </c>
      <c r="C469" s="5">
        <f>VLOOKUP(A469,'ESO dumped ZoneData'!$A$3:$D$9995,3,FALSE)</f>
        <v>20</v>
      </c>
      <c r="D469" s="3" t="str">
        <f>VLOOKUP(A469,'ESO dumped ZoneData'!$A$3:$D$9995,4,FALSE)</f>
        <v>Ravenhurst</v>
      </c>
      <c r="E469" s="3" t="str">
        <f t="array" ref="E469">IF(OR(EXACT(A469,'ESO Dungeon constants'!$D$3:$D$987)),"X","")</f>
        <v/>
      </c>
      <c r="F469" s="3" t="str">
        <f t="shared" si="28"/>
        <v/>
      </c>
      <c r="G469" s="3" t="str">
        <f t="shared" si="29"/>
        <v>Rivenspire</v>
      </c>
      <c r="H469" s="17">
        <f t="shared" si="30"/>
        <v>853</v>
      </c>
      <c r="I469" s="17">
        <f t="shared" si="31"/>
        <v>20</v>
      </c>
      <c r="J469">
        <v>0</v>
      </c>
      <c r="K469" s="3" t="str">
        <f>VLOOKUP(J469,'LibSets constants'!$A$4:$B$1000,2,FALSE)</f>
        <v>DLC_BASE_GAME</v>
      </c>
      <c r="L469" s="3" t="str">
        <f>VLOOKUP(J469,'LibSets constants'!$A$4:$C$1000,3,FALSE)</f>
        <v>Included in base game</v>
      </c>
    </row>
    <row r="470" spans="1:12" x14ac:dyDescent="0.25">
      <c r="A470" s="12">
        <v>854</v>
      </c>
      <c r="B470" s="5">
        <f>VLOOKUP(A470,'ESO dumped ZoneData'!$A$3:$D$9995,2,FALSE)</f>
        <v>470</v>
      </c>
      <c r="C470" s="5">
        <f>VLOOKUP(A470,'ESO dumped ZoneData'!$A$3:$D$9995,3,FALSE)</f>
        <v>92</v>
      </c>
      <c r="D470" s="3" t="str">
        <f>VLOOKUP(A470,'ESO dumped ZoneData'!$A$3:$D$9995,4,FALSE)</f>
        <v>Mournoth Keep</v>
      </c>
      <c r="E470" s="3" t="str">
        <f t="array" ref="E470">IF(OR(EXACT(A470,'ESO Dungeon constants'!$D$3:$D$987)),"X","")</f>
        <v/>
      </c>
      <c r="F470" s="3" t="str">
        <f t="shared" si="28"/>
        <v/>
      </c>
      <c r="G470" s="3" t="str">
        <f t="shared" si="29"/>
        <v>Bangkorai</v>
      </c>
      <c r="H470" s="17">
        <f t="shared" si="30"/>
        <v>854</v>
      </c>
      <c r="I470" s="17">
        <f t="shared" si="31"/>
        <v>92</v>
      </c>
      <c r="J470">
        <v>0</v>
      </c>
      <c r="K470" s="3" t="str">
        <f>VLOOKUP(J470,'LibSets constants'!$A$4:$B$1000,2,FALSE)</f>
        <v>DLC_BASE_GAME</v>
      </c>
      <c r="L470" s="3" t="str">
        <f>VLOOKUP(J470,'LibSets constants'!$A$4:$C$1000,3,FALSE)</f>
        <v>Included in base game</v>
      </c>
    </row>
    <row r="471" spans="1:12" x14ac:dyDescent="0.25">
      <c r="A471" s="12">
        <v>855</v>
      </c>
      <c r="B471" s="5">
        <f>VLOOKUP(A471,'ESO dumped ZoneData'!$A$3:$D$9995,2,FALSE)</f>
        <v>471</v>
      </c>
      <c r="C471" s="5">
        <f>VLOOKUP(A471,'ESO dumped ZoneData'!$A$3:$D$9995,3,FALSE)</f>
        <v>19</v>
      </c>
      <c r="D471" s="3" t="str">
        <f>VLOOKUP(A471,'ESO dumped ZoneData'!$A$3:$D$9995,4,FALSE)</f>
        <v>Hammerdeath Bungalow</v>
      </c>
      <c r="E471" s="3" t="str">
        <f t="array" ref="E471">IF(OR(EXACT(A471,'ESO Dungeon constants'!$D$3:$D$987)),"X","")</f>
        <v/>
      </c>
      <c r="F471" s="3" t="str">
        <f t="shared" si="28"/>
        <v/>
      </c>
      <c r="G471" s="3" t="str">
        <f t="shared" si="29"/>
        <v>Stormhaven</v>
      </c>
      <c r="H471" s="17">
        <f t="shared" si="30"/>
        <v>855</v>
      </c>
      <c r="I471" s="17">
        <f t="shared" si="31"/>
        <v>19</v>
      </c>
      <c r="J471">
        <v>0</v>
      </c>
      <c r="K471" s="3" t="str">
        <f>VLOOKUP(J471,'LibSets constants'!$A$4:$B$1000,2,FALSE)</f>
        <v>DLC_BASE_GAME</v>
      </c>
      <c r="L471" s="3" t="str">
        <f>VLOOKUP(J471,'LibSets constants'!$A$4:$C$1000,3,FALSE)</f>
        <v>Included in base game</v>
      </c>
    </row>
    <row r="472" spans="1:12" x14ac:dyDescent="0.25">
      <c r="A472" s="12">
        <v>856</v>
      </c>
      <c r="B472" s="5">
        <f>VLOOKUP(A472,'ESO dumped ZoneData'!$A$3:$D$9995,2,FALSE)</f>
        <v>472</v>
      </c>
      <c r="C472" s="5">
        <f>VLOOKUP(A472,'ESO dumped ZoneData'!$A$3:$D$9995,3,FALSE)</f>
        <v>92</v>
      </c>
      <c r="D472" s="3" t="str">
        <f>VLOOKUP(A472,'ESO dumped ZoneData'!$A$3:$D$9995,4,FALSE)</f>
        <v>Twin Arches</v>
      </c>
      <c r="E472" s="3" t="str">
        <f t="array" ref="E472">IF(OR(EXACT(A472,'ESO Dungeon constants'!$D$3:$D$987)),"X","")</f>
        <v/>
      </c>
      <c r="F472" s="3" t="str">
        <f t="shared" si="28"/>
        <v/>
      </c>
      <c r="G472" s="3" t="str">
        <f t="shared" si="29"/>
        <v>Bangkorai</v>
      </c>
      <c r="H472" s="17">
        <f t="shared" si="30"/>
        <v>856</v>
      </c>
      <c r="I472" s="17">
        <f t="shared" si="31"/>
        <v>92</v>
      </c>
      <c r="J472">
        <v>0</v>
      </c>
      <c r="K472" s="3" t="str">
        <f>VLOOKUP(J472,'LibSets constants'!$A$4:$B$1000,2,FALSE)</f>
        <v>DLC_BASE_GAME</v>
      </c>
      <c r="L472" s="3" t="str">
        <f>VLOOKUP(J472,'LibSets constants'!$A$4:$C$1000,3,FALSE)</f>
        <v>Included in base game</v>
      </c>
    </row>
    <row r="473" spans="1:12" x14ac:dyDescent="0.25">
      <c r="A473" s="12">
        <v>857</v>
      </c>
      <c r="B473" s="5">
        <f>VLOOKUP(A473,'ESO dumped ZoneData'!$A$3:$D$9995,2,FALSE)</f>
        <v>473</v>
      </c>
      <c r="C473" s="5">
        <f>VLOOKUP(A473,'ESO dumped ZoneData'!$A$3:$D$9995,3,FALSE)</f>
        <v>104</v>
      </c>
      <c r="D473" s="3" t="str">
        <f>VLOOKUP(A473,'ESO dumped ZoneData'!$A$3:$D$9995,4,FALSE)</f>
        <v>House of the Silent Magnifico</v>
      </c>
      <c r="E473" s="3" t="str">
        <f t="array" ref="E473">IF(OR(EXACT(A473,'ESO Dungeon constants'!$D$3:$D$987)),"X","")</f>
        <v/>
      </c>
      <c r="F473" s="3" t="str">
        <f t="shared" si="28"/>
        <v/>
      </c>
      <c r="G473" s="3" t="str">
        <f t="shared" si="29"/>
        <v>Alik'r Desert</v>
      </c>
      <c r="H473" s="17">
        <f t="shared" si="30"/>
        <v>857</v>
      </c>
      <c r="I473" s="17">
        <f t="shared" si="31"/>
        <v>104</v>
      </c>
      <c r="J473">
        <v>0</v>
      </c>
      <c r="K473" s="3" t="str">
        <f>VLOOKUP(J473,'LibSets constants'!$A$4:$B$1000,2,FALSE)</f>
        <v>DLC_BASE_GAME</v>
      </c>
      <c r="L473" s="3" t="str">
        <f>VLOOKUP(J473,'LibSets constants'!$A$4:$C$1000,3,FALSE)</f>
        <v>Included in base game</v>
      </c>
    </row>
    <row r="474" spans="1:12" x14ac:dyDescent="0.25">
      <c r="A474" s="12">
        <v>858</v>
      </c>
      <c r="B474" s="5">
        <f>VLOOKUP(A474,'ESO dumped ZoneData'!$A$3:$D$9995,2,FALSE)</f>
        <v>474</v>
      </c>
      <c r="C474" s="5">
        <f>VLOOKUP(A474,'ESO dumped ZoneData'!$A$3:$D$9995,3,FALSE)</f>
        <v>108</v>
      </c>
      <c r="D474" s="3" t="str">
        <f>VLOOKUP(A474,'ESO dumped ZoneData'!$A$3:$D$9995,4,FALSE)</f>
        <v>Cliffshade</v>
      </c>
      <c r="E474" s="3" t="str">
        <f t="array" ref="E474">IF(OR(EXACT(A474,'ESO Dungeon constants'!$D$3:$D$987)),"X","")</f>
        <v/>
      </c>
      <c r="F474" s="3" t="str">
        <f t="shared" si="28"/>
        <v/>
      </c>
      <c r="G474" s="3" t="str">
        <f t="shared" si="29"/>
        <v>Greenshade</v>
      </c>
      <c r="H474" s="17">
        <f t="shared" si="30"/>
        <v>858</v>
      </c>
      <c r="I474" s="17">
        <f t="shared" si="31"/>
        <v>108</v>
      </c>
      <c r="J474">
        <v>0</v>
      </c>
      <c r="K474" s="3" t="str">
        <f>VLOOKUP(J474,'LibSets constants'!$A$4:$B$1000,2,FALSE)</f>
        <v>DLC_BASE_GAME</v>
      </c>
      <c r="L474" s="3" t="str">
        <f>VLOOKUP(J474,'LibSets constants'!$A$4:$C$1000,3,FALSE)</f>
        <v>Included in base game</v>
      </c>
    </row>
    <row r="475" spans="1:12" x14ac:dyDescent="0.25">
      <c r="A475" s="12">
        <v>859</v>
      </c>
      <c r="B475" s="5">
        <f>VLOOKUP(A475,'ESO dumped ZoneData'!$A$3:$D$9995,2,FALSE)</f>
        <v>475</v>
      </c>
      <c r="C475" s="5">
        <f>VLOOKUP(A475,'ESO dumped ZoneData'!$A$3:$D$9995,3,FALSE)</f>
        <v>58</v>
      </c>
      <c r="D475" s="3" t="str">
        <f>VLOOKUP(A475,'ESO dumped ZoneData'!$A$3:$D$9995,4,FALSE)</f>
        <v>Black Vine Villa</v>
      </c>
      <c r="E475" s="3" t="str">
        <f t="array" ref="E475">IF(OR(EXACT(A475,'ESO Dungeon constants'!$D$3:$D$987)),"X","")</f>
        <v/>
      </c>
      <c r="F475" s="3" t="str">
        <f t="shared" si="28"/>
        <v/>
      </c>
      <c r="G475" s="3" t="str">
        <f t="shared" si="29"/>
        <v>Malabal Tor</v>
      </c>
      <c r="H475" s="17">
        <f t="shared" si="30"/>
        <v>859</v>
      </c>
      <c r="I475" s="17">
        <f t="shared" si="31"/>
        <v>58</v>
      </c>
      <c r="J475">
        <v>0</v>
      </c>
      <c r="K475" s="3" t="str">
        <f>VLOOKUP(J475,'LibSets constants'!$A$4:$B$1000,2,FALSE)</f>
        <v>DLC_BASE_GAME</v>
      </c>
      <c r="L475" s="3" t="str">
        <f>VLOOKUP(J475,'LibSets constants'!$A$4:$C$1000,3,FALSE)</f>
        <v>Included in base game</v>
      </c>
    </row>
    <row r="476" spans="1:12" x14ac:dyDescent="0.25">
      <c r="A476" s="12">
        <v>860</v>
      </c>
      <c r="B476" s="5">
        <f>VLOOKUP(A476,'ESO dumped ZoneData'!$A$3:$D$9995,2,FALSE)</f>
        <v>476</v>
      </c>
      <c r="C476" s="5">
        <f>VLOOKUP(A476,'ESO dumped ZoneData'!$A$3:$D$9995,3,FALSE)</f>
        <v>383</v>
      </c>
      <c r="D476" s="3" t="str">
        <f>VLOOKUP(A476,'ESO dumped ZoneData'!$A$3:$D$9995,4,FALSE)</f>
        <v>Snugpod</v>
      </c>
      <c r="E476" s="3" t="str">
        <f t="array" ref="E476">IF(OR(EXACT(A476,'ESO Dungeon constants'!$D$3:$D$987)),"X","")</f>
        <v/>
      </c>
      <c r="F476" s="3" t="str">
        <f t="shared" si="28"/>
        <v/>
      </c>
      <c r="G476" s="3" t="str">
        <f t="shared" si="29"/>
        <v>Grahtwood</v>
      </c>
      <c r="H476" s="17">
        <f t="shared" si="30"/>
        <v>860</v>
      </c>
      <c r="I476" s="17">
        <f t="shared" si="31"/>
        <v>383</v>
      </c>
      <c r="J476">
        <v>0</v>
      </c>
      <c r="K476" s="3" t="str">
        <f>VLOOKUP(J476,'LibSets constants'!$A$4:$B$1000,2,FALSE)</f>
        <v>DLC_BASE_GAME</v>
      </c>
      <c r="L476" s="3" t="str">
        <f>VLOOKUP(J476,'LibSets constants'!$A$4:$C$1000,3,FALSE)</f>
        <v>Included in base game</v>
      </c>
    </row>
    <row r="477" spans="1:12" x14ac:dyDescent="0.25">
      <c r="A477" s="12">
        <v>861</v>
      </c>
      <c r="B477" s="5">
        <f>VLOOKUP(A477,'ESO dumped ZoneData'!$A$3:$D$9995,2,FALSE)</f>
        <v>477</v>
      </c>
      <c r="C477" s="5">
        <f>VLOOKUP(A477,'ESO dumped ZoneData'!$A$3:$D$9995,3,FALSE)</f>
        <v>108</v>
      </c>
      <c r="D477" s="3" t="str">
        <f>VLOOKUP(A477,'ESO dumped ZoneData'!$A$3:$D$9995,4,FALSE)</f>
        <v>Bouldertree Refuge</v>
      </c>
      <c r="E477" s="3" t="str">
        <f t="array" ref="E477">IF(OR(EXACT(A477,'ESO Dungeon constants'!$D$3:$D$987)),"X","")</f>
        <v/>
      </c>
      <c r="F477" s="3" t="str">
        <f t="shared" si="28"/>
        <v/>
      </c>
      <c r="G477" s="3" t="str">
        <f t="shared" si="29"/>
        <v>Greenshade</v>
      </c>
      <c r="H477" s="17">
        <f t="shared" si="30"/>
        <v>861</v>
      </c>
      <c r="I477" s="17">
        <f t="shared" si="31"/>
        <v>108</v>
      </c>
      <c r="J477">
        <v>0</v>
      </c>
      <c r="K477" s="3" t="str">
        <f>VLOOKUP(J477,'LibSets constants'!$A$4:$B$1000,2,FALSE)</f>
        <v>DLC_BASE_GAME</v>
      </c>
      <c r="L477" s="3" t="str">
        <f>VLOOKUP(J477,'LibSets constants'!$A$4:$C$1000,3,FALSE)</f>
        <v>Included in base game</v>
      </c>
    </row>
    <row r="478" spans="1:12" x14ac:dyDescent="0.25">
      <c r="A478" s="12">
        <v>862</v>
      </c>
      <c r="B478" s="5">
        <f>VLOOKUP(A478,'ESO dumped ZoneData'!$A$3:$D$9995,2,FALSE)</f>
        <v>478</v>
      </c>
      <c r="C478" s="5">
        <f>VLOOKUP(A478,'ESO dumped ZoneData'!$A$3:$D$9995,3,FALSE)</f>
        <v>382</v>
      </c>
      <c r="D478" s="3" t="str">
        <f>VLOOKUP(A478,'ESO dumped ZoneData'!$A$3:$D$9995,4,FALSE)</f>
        <v>Sleek Creek House</v>
      </c>
      <c r="E478" s="3" t="str">
        <f t="array" ref="E478">IF(OR(EXACT(A478,'ESO Dungeon constants'!$D$3:$D$987)),"X","")</f>
        <v/>
      </c>
      <c r="F478" s="3" t="str">
        <f t="shared" si="28"/>
        <v/>
      </c>
      <c r="G478" s="3" t="str">
        <f t="shared" si="29"/>
        <v>Reaper's March</v>
      </c>
      <c r="H478" s="17">
        <f t="shared" si="30"/>
        <v>862</v>
      </c>
      <c r="I478" s="17">
        <f t="shared" si="31"/>
        <v>382</v>
      </c>
      <c r="J478">
        <v>0</v>
      </c>
      <c r="K478" s="3" t="str">
        <f>VLOOKUP(J478,'LibSets constants'!$A$4:$B$1000,2,FALSE)</f>
        <v>DLC_BASE_GAME</v>
      </c>
      <c r="L478" s="3" t="str">
        <f>VLOOKUP(J478,'LibSets constants'!$A$4:$C$1000,3,FALSE)</f>
        <v>Included in base game</v>
      </c>
    </row>
    <row r="479" spans="1:12" x14ac:dyDescent="0.25">
      <c r="A479" s="12">
        <v>863</v>
      </c>
      <c r="B479" s="5">
        <f>VLOOKUP(A479,'ESO dumped ZoneData'!$A$3:$D$9995,2,FALSE)</f>
        <v>479</v>
      </c>
      <c r="C479" s="5">
        <f>VLOOKUP(A479,'ESO dumped ZoneData'!$A$3:$D$9995,3,FALSE)</f>
        <v>537</v>
      </c>
      <c r="D479" s="3" t="str">
        <f>VLOOKUP(A479,'ESO dumped ZoneData'!$A$3:$D$9995,4,FALSE)</f>
        <v>Moonmirth House</v>
      </c>
      <c r="E479" s="3" t="str">
        <f t="array" ref="E479">IF(OR(EXACT(A479,'ESO Dungeon constants'!$D$3:$D$987)),"X","")</f>
        <v/>
      </c>
      <c r="F479" s="3" t="str">
        <f t="shared" si="28"/>
        <v/>
      </c>
      <c r="G479" s="3" t="str">
        <f t="shared" si="29"/>
        <v>Khenarthi's Roost</v>
      </c>
      <c r="H479" s="17">
        <f t="shared" si="30"/>
        <v>863</v>
      </c>
      <c r="I479" s="17">
        <f t="shared" si="31"/>
        <v>537</v>
      </c>
      <c r="J479">
        <v>0</v>
      </c>
      <c r="K479" s="3" t="str">
        <f>VLOOKUP(J479,'LibSets constants'!$A$4:$B$1000,2,FALSE)</f>
        <v>DLC_BASE_GAME</v>
      </c>
      <c r="L479" s="3" t="str">
        <f>VLOOKUP(J479,'LibSets constants'!$A$4:$C$1000,3,FALSE)</f>
        <v>Included in base game</v>
      </c>
    </row>
    <row r="480" spans="1:12" x14ac:dyDescent="0.25">
      <c r="A480" s="12">
        <v>864</v>
      </c>
      <c r="B480" s="5">
        <f>VLOOKUP(A480,'ESO dumped ZoneData'!$A$3:$D$9995,2,FALSE)</f>
        <v>480</v>
      </c>
      <c r="C480" s="5">
        <f>VLOOKUP(A480,'ESO dumped ZoneData'!$A$3:$D$9995,3,FALSE)</f>
        <v>103</v>
      </c>
      <c r="D480" s="3" t="str">
        <f>VLOOKUP(A480,'ESO dumped ZoneData'!$A$3:$D$9995,4,FALSE)</f>
        <v>Autumn's-Gate</v>
      </c>
      <c r="E480" s="3" t="str">
        <f t="array" ref="E480">IF(OR(EXACT(A480,'ESO Dungeon constants'!$D$3:$D$987)),"X","")</f>
        <v/>
      </c>
      <c r="F480" s="3" t="str">
        <f t="shared" si="28"/>
        <v/>
      </c>
      <c r="G480" s="3" t="str">
        <f t="shared" si="29"/>
        <v>The Rift</v>
      </c>
      <c r="H480" s="17">
        <f t="shared" si="30"/>
        <v>864</v>
      </c>
      <c r="I480" s="17">
        <f t="shared" si="31"/>
        <v>103</v>
      </c>
      <c r="J480">
        <v>0</v>
      </c>
      <c r="K480" s="3" t="str">
        <f>VLOOKUP(J480,'LibSets constants'!$A$4:$B$1000,2,FALSE)</f>
        <v>DLC_BASE_GAME</v>
      </c>
      <c r="L480" s="3" t="str">
        <f>VLOOKUP(J480,'LibSets constants'!$A$4:$C$1000,3,FALSE)</f>
        <v>Included in base game</v>
      </c>
    </row>
    <row r="481" spans="1:12" x14ac:dyDescent="0.25">
      <c r="A481" s="12">
        <v>865</v>
      </c>
      <c r="B481" s="5">
        <f>VLOOKUP(A481,'ESO dumped ZoneData'!$A$3:$D$9995,2,FALSE)</f>
        <v>481</v>
      </c>
      <c r="C481" s="5">
        <f>VLOOKUP(A481,'ESO dumped ZoneData'!$A$3:$D$9995,3,FALSE)</f>
        <v>101</v>
      </c>
      <c r="D481" s="3" t="str">
        <f>VLOOKUP(A481,'ESO dumped ZoneData'!$A$3:$D$9995,4,FALSE)</f>
        <v>Grymharth's Woe</v>
      </c>
      <c r="E481" s="3" t="str">
        <f t="array" ref="E481">IF(OR(EXACT(A481,'ESO Dungeon constants'!$D$3:$D$987)),"X","")</f>
        <v/>
      </c>
      <c r="F481" s="3" t="str">
        <f t="shared" si="28"/>
        <v/>
      </c>
      <c r="G481" s="3" t="str">
        <f t="shared" si="29"/>
        <v>Eastmarch</v>
      </c>
      <c r="H481" s="17">
        <f t="shared" si="30"/>
        <v>865</v>
      </c>
      <c r="I481" s="17">
        <f t="shared" si="31"/>
        <v>101</v>
      </c>
      <c r="J481">
        <v>0</v>
      </c>
      <c r="K481" s="3" t="str">
        <f>VLOOKUP(J481,'LibSets constants'!$A$4:$B$1000,2,FALSE)</f>
        <v>DLC_BASE_GAME</v>
      </c>
      <c r="L481" s="3" t="str">
        <f>VLOOKUP(J481,'LibSets constants'!$A$4:$C$1000,3,FALSE)</f>
        <v>Included in base game</v>
      </c>
    </row>
    <row r="482" spans="1:12" x14ac:dyDescent="0.25">
      <c r="A482" s="12">
        <v>866</v>
      </c>
      <c r="B482" s="5">
        <f>VLOOKUP(A482,'ESO dumped ZoneData'!$A$3:$D$9995,2,FALSE)</f>
        <v>482</v>
      </c>
      <c r="C482" s="5">
        <f>VLOOKUP(A482,'ESO dumped ZoneData'!$A$3:$D$9995,3,FALSE)</f>
        <v>57</v>
      </c>
      <c r="D482" s="3" t="str">
        <f>VLOOKUP(A482,'ESO dumped ZoneData'!$A$3:$D$9995,4,FALSE)</f>
        <v>Velothi Reverie</v>
      </c>
      <c r="E482" s="3" t="str">
        <f t="array" ref="E482">IF(OR(EXACT(A482,'ESO Dungeon constants'!$D$3:$D$987)),"X","")</f>
        <v/>
      </c>
      <c r="F482" s="3" t="str">
        <f t="shared" si="28"/>
        <v/>
      </c>
      <c r="G482" s="3" t="str">
        <f t="shared" si="29"/>
        <v>Deshaan</v>
      </c>
      <c r="H482" s="17">
        <f t="shared" si="30"/>
        <v>866</v>
      </c>
      <c r="I482" s="17">
        <f t="shared" si="31"/>
        <v>57</v>
      </c>
      <c r="J482">
        <v>0</v>
      </c>
      <c r="K482" s="3" t="str">
        <f>VLOOKUP(J482,'LibSets constants'!$A$4:$B$1000,2,FALSE)</f>
        <v>DLC_BASE_GAME</v>
      </c>
      <c r="L482" s="3" t="str">
        <f>VLOOKUP(J482,'LibSets constants'!$A$4:$C$1000,3,FALSE)</f>
        <v>Included in base game</v>
      </c>
    </row>
    <row r="483" spans="1:12" x14ac:dyDescent="0.25">
      <c r="A483" s="12">
        <v>867</v>
      </c>
      <c r="B483" s="5">
        <f>VLOOKUP(A483,'ESO dumped ZoneData'!$A$3:$D$9995,2,FALSE)</f>
        <v>483</v>
      </c>
      <c r="C483" s="5">
        <f>VLOOKUP(A483,'ESO dumped ZoneData'!$A$3:$D$9995,3,FALSE)</f>
        <v>41</v>
      </c>
      <c r="D483" s="3" t="str">
        <f>VLOOKUP(A483,'ESO dumped ZoneData'!$A$3:$D$9995,4,FALSE)</f>
        <v>Kragenhome</v>
      </c>
      <c r="E483" s="3" t="str">
        <f t="array" ref="E483">IF(OR(EXACT(A483,'ESO Dungeon constants'!$D$3:$D$987)),"X","")</f>
        <v/>
      </c>
      <c r="F483" s="3" t="str">
        <f t="shared" si="28"/>
        <v/>
      </c>
      <c r="G483" s="3" t="str">
        <f t="shared" si="29"/>
        <v>Stonefalls</v>
      </c>
      <c r="H483" s="17">
        <f t="shared" si="30"/>
        <v>867</v>
      </c>
      <c r="I483" s="17">
        <f t="shared" si="31"/>
        <v>41</v>
      </c>
      <c r="J483">
        <v>0</v>
      </c>
      <c r="K483" s="3" t="str">
        <f>VLOOKUP(J483,'LibSets constants'!$A$4:$B$1000,2,FALSE)</f>
        <v>DLC_BASE_GAME</v>
      </c>
      <c r="L483" s="3" t="str">
        <f>VLOOKUP(J483,'LibSets constants'!$A$4:$C$1000,3,FALSE)</f>
        <v>Included in base game</v>
      </c>
    </row>
    <row r="484" spans="1:12" x14ac:dyDescent="0.25">
      <c r="A484" s="12">
        <v>868</v>
      </c>
      <c r="B484" s="5">
        <f>VLOOKUP(A484,'ESO dumped ZoneData'!$A$3:$D$9995,2,FALSE)</f>
        <v>484</v>
      </c>
      <c r="C484" s="5">
        <f>VLOOKUP(A484,'ESO dumped ZoneData'!$A$3:$D$9995,3,FALSE)</f>
        <v>281</v>
      </c>
      <c r="D484" s="3" t="str">
        <f>VLOOKUP(A484,'ESO dumped ZoneData'!$A$3:$D$9995,4,FALSE)</f>
        <v>Humblemud</v>
      </c>
      <c r="E484" s="3" t="str">
        <f t="array" ref="E484">IF(OR(EXACT(A484,'ESO Dungeon constants'!$D$3:$D$987)),"X","")</f>
        <v/>
      </c>
      <c r="F484" s="3" t="str">
        <f t="shared" si="28"/>
        <v/>
      </c>
      <c r="G484" s="3" t="str">
        <f t="shared" si="29"/>
        <v>Bal Foyen</v>
      </c>
      <c r="H484" s="17">
        <f t="shared" si="30"/>
        <v>868</v>
      </c>
      <c r="I484" s="17">
        <f t="shared" si="31"/>
        <v>281</v>
      </c>
      <c r="J484">
        <v>0</v>
      </c>
      <c r="K484" s="3" t="str">
        <f>VLOOKUP(J484,'LibSets constants'!$A$4:$B$1000,2,FALSE)</f>
        <v>DLC_BASE_GAME</v>
      </c>
      <c r="L484" s="3" t="str">
        <f>VLOOKUP(J484,'LibSets constants'!$A$4:$C$1000,3,FALSE)</f>
        <v>Included in base game</v>
      </c>
    </row>
    <row r="485" spans="1:12" x14ac:dyDescent="0.25">
      <c r="A485" s="12">
        <v>869</v>
      </c>
      <c r="B485" s="5">
        <f>VLOOKUP(A485,'ESO dumped ZoneData'!$A$3:$D$9995,2,FALSE)</f>
        <v>485</v>
      </c>
      <c r="C485" s="5">
        <f>VLOOKUP(A485,'ESO dumped ZoneData'!$A$3:$D$9995,3,FALSE)</f>
        <v>117</v>
      </c>
      <c r="D485" s="3" t="str">
        <f>VLOOKUP(A485,'ESO dumped ZoneData'!$A$3:$D$9995,4,FALSE)</f>
        <v>The Ample Domicile</v>
      </c>
      <c r="E485" s="3" t="str">
        <f t="array" ref="E485">IF(OR(EXACT(A485,'ESO Dungeon constants'!$D$3:$D$987)),"X","")</f>
        <v/>
      </c>
      <c r="F485" s="3" t="str">
        <f t="shared" si="28"/>
        <v/>
      </c>
      <c r="G485" s="3" t="str">
        <f t="shared" si="29"/>
        <v>Shadowfen</v>
      </c>
      <c r="H485" s="17">
        <f t="shared" si="30"/>
        <v>869</v>
      </c>
      <c r="I485" s="17">
        <f t="shared" si="31"/>
        <v>117</v>
      </c>
      <c r="J485">
        <v>0</v>
      </c>
      <c r="K485" s="3" t="str">
        <f>VLOOKUP(J485,'LibSets constants'!$A$4:$B$1000,2,FALSE)</f>
        <v>DLC_BASE_GAME</v>
      </c>
      <c r="L485" s="3" t="str">
        <f>VLOOKUP(J485,'LibSets constants'!$A$4:$C$1000,3,FALSE)</f>
        <v>Included in base game</v>
      </c>
    </row>
    <row r="486" spans="1:12" x14ac:dyDescent="0.25">
      <c r="A486" s="12">
        <v>870</v>
      </c>
      <c r="B486" s="5">
        <f>VLOOKUP(A486,'ESO dumped ZoneData'!$A$3:$D$9995,2,FALSE)</f>
        <v>486</v>
      </c>
      <c r="C486" s="5">
        <f>VLOOKUP(A486,'ESO dumped ZoneData'!$A$3:$D$9995,3,FALSE)</f>
        <v>888</v>
      </c>
      <c r="D486" s="3" t="str">
        <f>VLOOKUP(A486,'ESO dumped ZoneData'!$A$3:$D$9995,4,FALSE)</f>
        <v>Domus Phrasticus</v>
      </c>
      <c r="E486" s="3" t="str">
        <f t="array" ref="E486">IF(OR(EXACT(A486,'ESO Dungeon constants'!$D$3:$D$987)),"X","")</f>
        <v/>
      </c>
      <c r="F486" s="3" t="str">
        <f t="shared" si="28"/>
        <v/>
      </c>
      <c r="G486" s="3" t="str">
        <f t="shared" si="29"/>
        <v>Craglorn</v>
      </c>
      <c r="H486" s="17">
        <f t="shared" si="30"/>
        <v>870</v>
      </c>
      <c r="I486" s="17">
        <f t="shared" si="31"/>
        <v>888</v>
      </c>
      <c r="J486">
        <v>0</v>
      </c>
      <c r="K486" s="3" t="str">
        <f>VLOOKUP(J486,'LibSets constants'!$A$4:$B$1000,2,FALSE)</f>
        <v>DLC_BASE_GAME</v>
      </c>
      <c r="L486" s="3" t="str">
        <f>VLOOKUP(J486,'LibSets constants'!$A$4:$C$1000,3,FALSE)</f>
        <v>Included in base game</v>
      </c>
    </row>
    <row r="487" spans="1:12" x14ac:dyDescent="0.25">
      <c r="A487" s="12">
        <v>871</v>
      </c>
      <c r="B487" s="5">
        <f>VLOOKUP(A487,'ESO dumped ZoneData'!$A$3:$D$9995,2,FALSE)</f>
        <v>487</v>
      </c>
      <c r="C487" s="5">
        <f>VLOOKUP(A487,'ESO dumped ZoneData'!$A$3:$D$9995,3,FALSE)</f>
        <v>58</v>
      </c>
      <c r="D487" s="3" t="str">
        <f>VLOOKUP(A487,'ESO dumped ZoneData'!$A$3:$D$9995,4,FALSE)</f>
        <v>Cyrodilic Jungle House</v>
      </c>
      <c r="E487" s="3" t="str">
        <f t="array" ref="E487">IF(OR(EXACT(A487,'ESO Dungeon constants'!$D$3:$D$987)),"X","")</f>
        <v/>
      </c>
      <c r="F487" s="3" t="str">
        <f t="shared" si="28"/>
        <v/>
      </c>
      <c r="G487" s="3" t="str">
        <f t="shared" si="29"/>
        <v>Malabal Tor</v>
      </c>
      <c r="H487" s="17">
        <f t="shared" si="30"/>
        <v>871</v>
      </c>
      <c r="I487" s="17">
        <f t="shared" si="31"/>
        <v>58</v>
      </c>
      <c r="J487">
        <v>0</v>
      </c>
      <c r="K487" s="3" t="str">
        <f>VLOOKUP(J487,'LibSets constants'!$A$4:$B$1000,2,FALSE)</f>
        <v>DLC_BASE_GAME</v>
      </c>
      <c r="L487" s="3" t="str">
        <f>VLOOKUP(J487,'LibSets constants'!$A$4:$C$1000,3,FALSE)</f>
        <v>Included in base game</v>
      </c>
    </row>
    <row r="488" spans="1:12" x14ac:dyDescent="0.25">
      <c r="A488" s="12">
        <v>872</v>
      </c>
      <c r="B488" s="5">
        <f>VLOOKUP(A488,'ESO dumped ZoneData'!$A$3:$D$9995,2,FALSE)</f>
        <v>488</v>
      </c>
      <c r="C488" s="5">
        <f>VLOOKUP(A488,'ESO dumped ZoneData'!$A$3:$D$9995,3,FALSE)</f>
        <v>382</v>
      </c>
      <c r="D488" s="3" t="str">
        <f>VLOOKUP(A488,'ESO dumped ZoneData'!$A$3:$D$9995,4,FALSE)</f>
        <v>Strident Springs Demesne</v>
      </c>
      <c r="E488" s="3" t="str">
        <f t="array" ref="E488">IF(OR(EXACT(A488,'ESO Dungeon constants'!$D$3:$D$987)),"X","")</f>
        <v/>
      </c>
      <c r="F488" s="3" t="str">
        <f t="shared" si="28"/>
        <v/>
      </c>
      <c r="G488" s="3" t="str">
        <f t="shared" si="29"/>
        <v>Reaper's March</v>
      </c>
      <c r="H488" s="17">
        <f t="shared" si="30"/>
        <v>872</v>
      </c>
      <c r="I488" s="17">
        <f t="shared" si="31"/>
        <v>382</v>
      </c>
      <c r="J488">
        <v>0</v>
      </c>
      <c r="K488" s="3" t="str">
        <f>VLOOKUP(J488,'LibSets constants'!$A$4:$B$1000,2,FALSE)</f>
        <v>DLC_BASE_GAME</v>
      </c>
      <c r="L488" s="3" t="str">
        <f>VLOOKUP(J488,'LibSets constants'!$A$4:$C$1000,3,FALSE)</f>
        <v>Included in base game</v>
      </c>
    </row>
    <row r="489" spans="1:12" x14ac:dyDescent="0.25">
      <c r="A489" s="12">
        <v>873</v>
      </c>
      <c r="B489" s="5">
        <f>VLOOKUP(A489,'ESO dumped ZoneData'!$A$3:$D$9995,2,FALSE)</f>
        <v>489</v>
      </c>
      <c r="C489" s="5">
        <f>VLOOKUP(A489,'ESO dumped ZoneData'!$A$3:$D$9995,3,FALSE)</f>
        <v>117</v>
      </c>
      <c r="D489" s="3" t="str">
        <f>VLOOKUP(A489,'ESO dumped ZoneData'!$A$3:$D$9995,4,FALSE)</f>
        <v>Stay-Moist Mansion</v>
      </c>
      <c r="E489" s="3" t="str">
        <f t="array" ref="E489">IF(OR(EXACT(A489,'ESO Dungeon constants'!$D$3:$D$987)),"X","")</f>
        <v/>
      </c>
      <c r="F489" s="3" t="str">
        <f t="shared" si="28"/>
        <v/>
      </c>
      <c r="G489" s="3" t="str">
        <f t="shared" si="29"/>
        <v>Shadowfen</v>
      </c>
      <c r="H489" s="17">
        <f t="shared" si="30"/>
        <v>873</v>
      </c>
      <c r="I489" s="17">
        <f t="shared" si="31"/>
        <v>117</v>
      </c>
      <c r="J489">
        <v>0</v>
      </c>
      <c r="K489" s="3" t="str">
        <f>VLOOKUP(J489,'LibSets constants'!$A$4:$B$1000,2,FALSE)</f>
        <v>DLC_BASE_GAME</v>
      </c>
      <c r="L489" s="3" t="str">
        <f>VLOOKUP(J489,'LibSets constants'!$A$4:$C$1000,3,FALSE)</f>
        <v>Included in base game</v>
      </c>
    </row>
    <row r="490" spans="1:12" x14ac:dyDescent="0.25">
      <c r="A490" s="12">
        <v>874</v>
      </c>
      <c r="B490" s="5">
        <f>VLOOKUP(A490,'ESO dumped ZoneData'!$A$3:$D$9995,2,FALSE)</f>
        <v>490</v>
      </c>
      <c r="C490" s="5">
        <f>VLOOKUP(A490,'ESO dumped ZoneData'!$A$3:$D$9995,3,FALSE)</f>
        <v>57</v>
      </c>
      <c r="D490" s="3" t="str">
        <f>VLOOKUP(A490,'ESO dumped ZoneData'!$A$3:$D$9995,4,FALSE)</f>
        <v>Quondam Indorilia</v>
      </c>
      <c r="E490" s="3" t="str">
        <f t="array" ref="E490">IF(OR(EXACT(A490,'ESO Dungeon constants'!$D$3:$D$987)),"X","")</f>
        <v/>
      </c>
      <c r="F490" s="3" t="str">
        <f t="shared" si="28"/>
        <v/>
      </c>
      <c r="G490" s="3" t="str">
        <f t="shared" si="29"/>
        <v>Deshaan</v>
      </c>
      <c r="H490" s="17">
        <f t="shared" si="30"/>
        <v>874</v>
      </c>
      <c r="I490" s="17">
        <f t="shared" si="31"/>
        <v>57</v>
      </c>
      <c r="J490">
        <v>0</v>
      </c>
      <c r="K490" s="3" t="str">
        <f>VLOOKUP(J490,'LibSets constants'!$A$4:$B$1000,2,FALSE)</f>
        <v>DLC_BASE_GAME</v>
      </c>
      <c r="L490" s="3" t="str">
        <f>VLOOKUP(J490,'LibSets constants'!$A$4:$C$1000,3,FALSE)</f>
        <v>Included in base game</v>
      </c>
    </row>
    <row r="491" spans="1:12" x14ac:dyDescent="0.25">
      <c r="A491" s="12">
        <v>875</v>
      </c>
      <c r="B491" s="5">
        <f>VLOOKUP(A491,'ESO dumped ZoneData'!$A$3:$D$9995,2,FALSE)</f>
        <v>491</v>
      </c>
      <c r="C491" s="5">
        <f>VLOOKUP(A491,'ESO dumped ZoneData'!$A$3:$D$9995,3,FALSE)</f>
        <v>103</v>
      </c>
      <c r="D491" s="3" t="str">
        <f>VLOOKUP(A491,'ESO dumped ZoneData'!$A$3:$D$9995,4,FALSE)</f>
        <v>Old Mistveil Manor</v>
      </c>
      <c r="E491" s="3" t="str">
        <f t="array" ref="E491">IF(OR(EXACT(A491,'ESO Dungeon constants'!$D$3:$D$987)),"X","")</f>
        <v/>
      </c>
      <c r="F491" s="3" t="str">
        <f t="shared" si="28"/>
        <v/>
      </c>
      <c r="G491" s="3" t="str">
        <f t="shared" si="29"/>
        <v>The Rift</v>
      </c>
      <c r="H491" s="17">
        <f t="shared" si="30"/>
        <v>875</v>
      </c>
      <c r="I491" s="17">
        <f t="shared" si="31"/>
        <v>103</v>
      </c>
      <c r="J491">
        <v>0</v>
      </c>
      <c r="K491" s="3" t="str">
        <f>VLOOKUP(J491,'LibSets constants'!$A$4:$B$1000,2,FALSE)</f>
        <v>DLC_BASE_GAME</v>
      </c>
      <c r="L491" s="3" t="str">
        <f>VLOOKUP(J491,'LibSets constants'!$A$4:$C$1000,3,FALSE)</f>
        <v>Included in base game</v>
      </c>
    </row>
    <row r="492" spans="1:12" x14ac:dyDescent="0.25">
      <c r="A492" s="12">
        <v>876</v>
      </c>
      <c r="B492" s="5">
        <f>VLOOKUP(A492,'ESO dumped ZoneData'!$A$3:$D$9995,2,FALSE)</f>
        <v>492</v>
      </c>
      <c r="C492" s="5">
        <f>VLOOKUP(A492,'ESO dumped ZoneData'!$A$3:$D$9995,3,FALSE)</f>
        <v>382</v>
      </c>
      <c r="D492" s="3" t="str">
        <f>VLOOKUP(A492,'ESO dumped ZoneData'!$A$3:$D$9995,4,FALSE)</f>
        <v>Dawnshadow</v>
      </c>
      <c r="E492" s="3" t="str">
        <f t="array" ref="E492">IF(OR(EXACT(A492,'ESO Dungeon constants'!$D$3:$D$987)),"X","")</f>
        <v/>
      </c>
      <c r="F492" s="3" t="str">
        <f t="shared" si="28"/>
        <v/>
      </c>
      <c r="G492" s="3" t="str">
        <f t="shared" si="29"/>
        <v>Reaper's March</v>
      </c>
      <c r="H492" s="17">
        <f t="shared" si="30"/>
        <v>876</v>
      </c>
      <c r="I492" s="17">
        <f t="shared" si="31"/>
        <v>382</v>
      </c>
      <c r="J492">
        <v>0</v>
      </c>
      <c r="K492" s="3" t="str">
        <f>VLOOKUP(J492,'LibSets constants'!$A$4:$B$1000,2,FALSE)</f>
        <v>DLC_BASE_GAME</v>
      </c>
      <c r="L492" s="3" t="str">
        <f>VLOOKUP(J492,'LibSets constants'!$A$4:$C$1000,3,FALSE)</f>
        <v>Included in base game</v>
      </c>
    </row>
    <row r="493" spans="1:12" x14ac:dyDescent="0.25">
      <c r="A493" s="12">
        <v>877</v>
      </c>
      <c r="B493" s="5">
        <f>VLOOKUP(A493,'ESO dumped ZoneData'!$A$3:$D$9995,2,FALSE)</f>
        <v>493</v>
      </c>
      <c r="C493" s="5">
        <f>VLOOKUP(A493,'ESO dumped ZoneData'!$A$3:$D$9995,3,FALSE)</f>
        <v>383</v>
      </c>
      <c r="D493" s="3" t="str">
        <f>VLOOKUP(A493,'ESO dumped ZoneData'!$A$3:$D$9995,4,FALSE)</f>
        <v>The Gorinir Estate</v>
      </c>
      <c r="E493" s="3" t="str">
        <f t="array" ref="E493">IF(OR(EXACT(A493,'ESO Dungeon constants'!$D$3:$D$987)),"X","")</f>
        <v/>
      </c>
      <c r="F493" s="3" t="str">
        <f t="shared" si="28"/>
        <v/>
      </c>
      <c r="G493" s="3" t="str">
        <f t="shared" si="29"/>
        <v>Grahtwood</v>
      </c>
      <c r="H493" s="17">
        <f t="shared" si="30"/>
        <v>877</v>
      </c>
      <c r="I493" s="17">
        <f t="shared" si="31"/>
        <v>383</v>
      </c>
      <c r="J493">
        <v>0</v>
      </c>
      <c r="K493" s="3" t="str">
        <f>VLOOKUP(J493,'LibSets constants'!$A$4:$B$1000,2,FALSE)</f>
        <v>DLC_BASE_GAME</v>
      </c>
      <c r="L493" s="3" t="str">
        <f>VLOOKUP(J493,'LibSets constants'!$A$4:$C$1000,3,FALSE)</f>
        <v>Included in base game</v>
      </c>
    </row>
    <row r="494" spans="1:12" x14ac:dyDescent="0.25">
      <c r="A494" s="12">
        <v>878</v>
      </c>
      <c r="B494" s="5">
        <f>VLOOKUP(A494,'ESO dumped ZoneData'!$A$3:$D$9995,2,FALSE)</f>
        <v>494</v>
      </c>
      <c r="C494" s="5">
        <f>VLOOKUP(A494,'ESO dumped ZoneData'!$A$3:$D$9995,3,FALSE)</f>
        <v>381</v>
      </c>
      <c r="D494" s="3" t="str">
        <f>VLOOKUP(A494,'ESO dumped ZoneData'!$A$3:$D$9995,4,FALSE)</f>
        <v>Mathiisen Manor</v>
      </c>
      <c r="E494" s="3" t="str">
        <f t="array" ref="E494">IF(OR(EXACT(A494,'ESO Dungeon constants'!$D$3:$D$987)),"X","")</f>
        <v/>
      </c>
      <c r="F494" s="3" t="str">
        <f t="shared" si="28"/>
        <v/>
      </c>
      <c r="G494" s="3" t="str">
        <f t="shared" si="29"/>
        <v>Auridon</v>
      </c>
      <c r="H494" s="17">
        <f t="shared" si="30"/>
        <v>878</v>
      </c>
      <c r="I494" s="17">
        <f t="shared" si="31"/>
        <v>381</v>
      </c>
      <c r="J494">
        <v>0</v>
      </c>
      <c r="K494" s="3" t="str">
        <f>VLOOKUP(J494,'LibSets constants'!$A$4:$B$1000,2,FALSE)</f>
        <v>DLC_BASE_GAME</v>
      </c>
      <c r="L494" s="3" t="str">
        <f>VLOOKUP(J494,'LibSets constants'!$A$4:$C$1000,3,FALSE)</f>
        <v>Included in base game</v>
      </c>
    </row>
    <row r="495" spans="1:12" x14ac:dyDescent="0.25">
      <c r="A495" s="12">
        <v>879</v>
      </c>
      <c r="B495" s="5">
        <f>VLOOKUP(A495,'ESO dumped ZoneData'!$A$3:$D$9995,2,FALSE)</f>
        <v>495</v>
      </c>
      <c r="C495" s="5">
        <f>VLOOKUP(A495,'ESO dumped ZoneData'!$A$3:$D$9995,3,FALSE)</f>
        <v>534</v>
      </c>
      <c r="D495" s="3" t="str">
        <f>VLOOKUP(A495,'ESO dumped ZoneData'!$A$3:$D$9995,4,FALSE)</f>
        <v>Hunding's Palatial Hall</v>
      </c>
      <c r="E495" s="3" t="str">
        <f t="array" ref="E495">IF(OR(EXACT(A495,'ESO Dungeon constants'!$D$3:$D$987)),"X","")</f>
        <v/>
      </c>
      <c r="F495" s="3" t="str">
        <f t="shared" si="28"/>
        <v/>
      </c>
      <c r="G495" s="3" t="str">
        <f t="shared" si="29"/>
        <v>Stros M'Kai</v>
      </c>
      <c r="H495" s="17">
        <f t="shared" si="30"/>
        <v>879</v>
      </c>
      <c r="I495" s="17">
        <f t="shared" si="31"/>
        <v>534</v>
      </c>
      <c r="J495">
        <v>0</v>
      </c>
      <c r="K495" s="3" t="str">
        <f>VLOOKUP(J495,'LibSets constants'!$A$4:$B$1000,2,FALSE)</f>
        <v>DLC_BASE_GAME</v>
      </c>
      <c r="L495" s="3" t="str">
        <f>VLOOKUP(J495,'LibSets constants'!$A$4:$C$1000,3,FALSE)</f>
        <v>Included in base game</v>
      </c>
    </row>
    <row r="496" spans="1:12" x14ac:dyDescent="0.25">
      <c r="A496" s="12">
        <v>880</v>
      </c>
      <c r="B496" s="5">
        <f>VLOOKUP(A496,'ESO dumped ZoneData'!$A$3:$D$9995,2,FALSE)</f>
        <v>496</v>
      </c>
      <c r="C496" s="5">
        <f>VLOOKUP(A496,'ESO dumped ZoneData'!$A$3:$D$9995,3,FALSE)</f>
        <v>92</v>
      </c>
      <c r="D496" s="3" t="str">
        <f>VLOOKUP(A496,'ESO dumped ZoneData'!$A$3:$D$9995,4,FALSE)</f>
        <v>Forsaken Stronghold</v>
      </c>
      <c r="E496" s="3" t="str">
        <f t="array" ref="E496">IF(OR(EXACT(A496,'ESO Dungeon constants'!$D$3:$D$987)),"X","")</f>
        <v/>
      </c>
      <c r="F496" s="3" t="str">
        <f t="shared" si="28"/>
        <v/>
      </c>
      <c r="G496" s="3" t="str">
        <f t="shared" si="29"/>
        <v>Bangkorai</v>
      </c>
      <c r="H496" s="17">
        <f t="shared" si="30"/>
        <v>880</v>
      </c>
      <c r="I496" s="17">
        <f t="shared" si="31"/>
        <v>92</v>
      </c>
      <c r="J496">
        <v>0</v>
      </c>
      <c r="K496" s="3" t="str">
        <f>VLOOKUP(J496,'LibSets constants'!$A$4:$B$1000,2,FALSE)</f>
        <v>DLC_BASE_GAME</v>
      </c>
      <c r="L496" s="3" t="str">
        <f>VLOOKUP(J496,'LibSets constants'!$A$4:$C$1000,3,FALSE)</f>
        <v>Included in base game</v>
      </c>
    </row>
    <row r="497" spans="1:12" x14ac:dyDescent="0.25">
      <c r="A497" s="12">
        <v>881</v>
      </c>
      <c r="B497" s="5">
        <f>VLOOKUP(A497,'ESO dumped ZoneData'!$A$3:$D$9995,2,FALSE)</f>
        <v>497</v>
      </c>
      <c r="C497" s="5">
        <f>VLOOKUP(A497,'ESO dumped ZoneData'!$A$3:$D$9995,3,FALSE)</f>
        <v>19</v>
      </c>
      <c r="D497" s="3" t="str">
        <f>VLOOKUP(A497,'ESO dumped ZoneData'!$A$3:$D$9995,4,FALSE)</f>
        <v>Gardner House</v>
      </c>
      <c r="E497" s="3" t="str">
        <f t="array" ref="E497">IF(OR(EXACT(A497,'ESO Dungeon constants'!$D$3:$D$987)),"X","")</f>
        <v/>
      </c>
      <c r="F497" s="3" t="str">
        <f t="shared" si="28"/>
        <v/>
      </c>
      <c r="G497" s="3" t="str">
        <f t="shared" si="29"/>
        <v>Stormhaven</v>
      </c>
      <c r="H497" s="17">
        <f t="shared" si="30"/>
        <v>881</v>
      </c>
      <c r="I497" s="17">
        <f t="shared" si="31"/>
        <v>19</v>
      </c>
      <c r="J497">
        <v>0</v>
      </c>
      <c r="K497" s="3" t="str">
        <f>VLOOKUP(J497,'LibSets constants'!$A$4:$B$1000,2,FALSE)</f>
        <v>DLC_BASE_GAME</v>
      </c>
      <c r="L497" s="3" t="str">
        <f>VLOOKUP(J497,'LibSets constants'!$A$4:$C$1000,3,FALSE)</f>
        <v>Included in base game</v>
      </c>
    </row>
    <row r="498" spans="1:12" x14ac:dyDescent="0.25">
      <c r="A498" s="12">
        <v>882</v>
      </c>
      <c r="B498" s="5">
        <f>VLOOKUP(A498,'ESO dumped ZoneData'!$A$3:$D$9995,2,FALSE)</f>
        <v>498</v>
      </c>
      <c r="C498" s="5">
        <f>VLOOKUP(A498,'ESO dumped ZoneData'!$A$3:$D$9995,3,FALSE)</f>
        <v>383</v>
      </c>
      <c r="D498" s="3" t="str">
        <f>VLOOKUP(A498,'ESO dumped ZoneData'!$A$3:$D$9995,4,FALSE)</f>
        <v>Grand Topal Hideaway</v>
      </c>
      <c r="E498" s="3" t="str">
        <f t="array" ref="E498">IF(OR(EXACT(A498,'ESO Dungeon constants'!$D$3:$D$987)),"X","")</f>
        <v/>
      </c>
      <c r="F498" s="3" t="str">
        <f t="shared" si="28"/>
        <v/>
      </c>
      <c r="G498" s="3" t="str">
        <f t="shared" si="29"/>
        <v>Grahtwood</v>
      </c>
      <c r="H498" s="17">
        <f t="shared" si="30"/>
        <v>882</v>
      </c>
      <c r="I498" s="17">
        <f t="shared" si="31"/>
        <v>383</v>
      </c>
      <c r="J498">
        <v>0</v>
      </c>
      <c r="K498" s="3" t="str">
        <f>VLOOKUP(J498,'LibSets constants'!$A$4:$B$1000,2,FALSE)</f>
        <v>DLC_BASE_GAME</v>
      </c>
      <c r="L498" s="3" t="str">
        <f>VLOOKUP(J498,'LibSets constants'!$A$4:$C$1000,3,FALSE)</f>
        <v>Included in base game</v>
      </c>
    </row>
    <row r="499" spans="1:12" x14ac:dyDescent="0.25">
      <c r="A499" s="12">
        <v>883</v>
      </c>
      <c r="B499" s="5">
        <f>VLOOKUP(A499,'ESO dumped ZoneData'!$A$3:$D$9995,2,FALSE)</f>
        <v>499</v>
      </c>
      <c r="C499" s="5">
        <f>VLOOKUP(A499,'ESO dumped ZoneData'!$A$3:$D$9995,3,FALSE)</f>
        <v>888</v>
      </c>
      <c r="D499" s="3" t="str">
        <f>VLOOKUP(A499,'ESO dumped ZoneData'!$A$3:$D$9995,4,FALSE)</f>
        <v>Earthtear Cavern</v>
      </c>
      <c r="E499" s="3" t="str">
        <f t="array" ref="E499">IF(OR(EXACT(A499,'ESO Dungeon constants'!$D$3:$D$987)),"X","")</f>
        <v/>
      </c>
      <c r="F499" s="3" t="str">
        <f t="shared" si="28"/>
        <v/>
      </c>
      <c r="G499" s="3" t="str">
        <f t="shared" si="29"/>
        <v>Craglorn</v>
      </c>
      <c r="H499" s="17">
        <f t="shared" si="30"/>
        <v>883</v>
      </c>
      <c r="I499" s="17">
        <f t="shared" si="31"/>
        <v>888</v>
      </c>
      <c r="J499">
        <v>0</v>
      </c>
      <c r="K499" s="3" t="str">
        <f>VLOOKUP(J499,'LibSets constants'!$A$4:$B$1000,2,FALSE)</f>
        <v>DLC_BASE_GAME</v>
      </c>
      <c r="L499" s="3" t="str">
        <f>VLOOKUP(J499,'LibSets constants'!$A$4:$C$1000,3,FALSE)</f>
        <v>Included in base game</v>
      </c>
    </row>
    <row r="500" spans="1:12" x14ac:dyDescent="0.25">
      <c r="A500" s="12">
        <v>888</v>
      </c>
      <c r="B500" s="5">
        <f>VLOOKUP(A500,'ESO dumped ZoneData'!$A$3:$D$9995,2,FALSE)</f>
        <v>500</v>
      </c>
      <c r="C500" s="5">
        <f>VLOOKUP(A500,'ESO dumped ZoneData'!$A$3:$D$9995,3,FALSE)</f>
        <v>888</v>
      </c>
      <c r="D500" s="3" t="str">
        <f>VLOOKUP(A500,'ESO dumped ZoneData'!$A$3:$D$9995,4,FALSE)</f>
        <v>Craglorn</v>
      </c>
      <c r="E500" s="3" t="str">
        <f t="array" ref="E500">IF(OR(EXACT(A500,'ESO Dungeon constants'!$D$3:$D$987)),"X","")</f>
        <v/>
      </c>
      <c r="F500" s="3" t="str">
        <f t="shared" si="28"/>
        <v>X</v>
      </c>
      <c r="G500" s="3" t="str">
        <f t="shared" si="29"/>
        <v/>
      </c>
      <c r="H500" s="17">
        <f t="shared" si="30"/>
        <v>888</v>
      </c>
      <c r="I500" s="17">
        <f t="shared" si="31"/>
        <v>888</v>
      </c>
      <c r="J500">
        <v>0</v>
      </c>
      <c r="K500" s="3" t="str">
        <f>VLOOKUP(J500,'LibSets constants'!$A$4:$B$1000,2,FALSE)</f>
        <v>DLC_BASE_GAME</v>
      </c>
      <c r="L500" s="3" t="str">
        <f>VLOOKUP(J500,'LibSets constants'!$A$4:$C$1000,3,FALSE)</f>
        <v>Included in base game</v>
      </c>
    </row>
    <row r="501" spans="1:12" x14ac:dyDescent="0.25">
      <c r="A501" s="12">
        <v>889</v>
      </c>
      <c r="B501" s="5">
        <f>VLOOKUP(A501,'ESO dumped ZoneData'!$A$3:$D$9995,2,FALSE)</f>
        <v>501</v>
      </c>
      <c r="C501" s="5">
        <f>VLOOKUP(A501,'ESO dumped ZoneData'!$A$3:$D$9995,3,FALSE)</f>
        <v>888</v>
      </c>
      <c r="D501" s="3" t="str">
        <f>VLOOKUP(A501,'ESO dumped ZoneData'!$A$3:$D$9995,4,FALSE)</f>
        <v>Molavar</v>
      </c>
      <c r="E501" s="3" t="str">
        <f t="array" ref="E501">IF(OR(EXACT(A501,'ESO Dungeon constants'!$D$3:$D$987)),"X","")</f>
        <v/>
      </c>
      <c r="F501" s="3" t="str">
        <f t="shared" si="28"/>
        <v/>
      </c>
      <c r="G501" s="3" t="str">
        <f t="shared" si="29"/>
        <v>Craglorn</v>
      </c>
      <c r="H501" s="17">
        <f t="shared" si="30"/>
        <v>889</v>
      </c>
      <c r="I501" s="17">
        <f t="shared" si="31"/>
        <v>888</v>
      </c>
      <c r="J501">
        <v>0</v>
      </c>
      <c r="K501" s="3" t="str">
        <f>VLOOKUP(J501,'LibSets constants'!$A$4:$B$1000,2,FALSE)</f>
        <v>DLC_BASE_GAME</v>
      </c>
      <c r="L501" s="3" t="str">
        <f>VLOOKUP(J501,'LibSets constants'!$A$4:$C$1000,3,FALSE)</f>
        <v>Included in base game</v>
      </c>
    </row>
    <row r="502" spans="1:12" x14ac:dyDescent="0.25">
      <c r="A502" s="12">
        <v>890</v>
      </c>
      <c r="B502" s="5">
        <f>VLOOKUP(A502,'ESO dumped ZoneData'!$A$3:$D$9995,2,FALSE)</f>
        <v>502</v>
      </c>
      <c r="C502" s="5">
        <f>VLOOKUP(A502,'ESO dumped ZoneData'!$A$3:$D$9995,3,FALSE)</f>
        <v>888</v>
      </c>
      <c r="D502" s="3" t="str">
        <f>VLOOKUP(A502,'ESO dumped ZoneData'!$A$3:$D$9995,4,FALSE)</f>
        <v>Rkundzelft</v>
      </c>
      <c r="E502" s="3" t="str">
        <f t="array" ref="E502">IF(OR(EXACT(A502,'ESO Dungeon constants'!$D$3:$D$987)),"X","")</f>
        <v/>
      </c>
      <c r="F502" s="3" t="str">
        <f t="shared" si="28"/>
        <v/>
      </c>
      <c r="G502" s="3" t="str">
        <f t="shared" si="29"/>
        <v>Craglorn</v>
      </c>
      <c r="H502" s="17">
        <f t="shared" si="30"/>
        <v>890</v>
      </c>
      <c r="I502" s="17">
        <f t="shared" si="31"/>
        <v>888</v>
      </c>
      <c r="J502">
        <v>0</v>
      </c>
      <c r="K502" s="3" t="str">
        <f>VLOOKUP(J502,'LibSets constants'!$A$4:$B$1000,2,FALSE)</f>
        <v>DLC_BASE_GAME</v>
      </c>
      <c r="L502" s="3" t="str">
        <f>VLOOKUP(J502,'LibSets constants'!$A$4:$C$1000,3,FALSE)</f>
        <v>Included in base game</v>
      </c>
    </row>
    <row r="503" spans="1:12" x14ac:dyDescent="0.25">
      <c r="A503" s="12">
        <v>891</v>
      </c>
      <c r="B503" s="5">
        <f>VLOOKUP(A503,'ESO dumped ZoneData'!$A$3:$D$9995,2,FALSE)</f>
        <v>503</v>
      </c>
      <c r="C503" s="5">
        <f>VLOOKUP(A503,'ESO dumped ZoneData'!$A$3:$D$9995,3,FALSE)</f>
        <v>888</v>
      </c>
      <c r="D503" s="3" t="str">
        <f>VLOOKUP(A503,'ESO dumped ZoneData'!$A$3:$D$9995,4,FALSE)</f>
        <v>Serpent's Nest</v>
      </c>
      <c r="E503" s="3" t="str">
        <f t="array" ref="E503">IF(OR(EXACT(A503,'ESO Dungeon constants'!$D$3:$D$987)),"X","")</f>
        <v/>
      </c>
      <c r="F503" s="3" t="str">
        <f t="shared" si="28"/>
        <v/>
      </c>
      <c r="G503" s="3" t="str">
        <f t="shared" si="29"/>
        <v>Craglorn</v>
      </c>
      <c r="H503" s="17">
        <f t="shared" si="30"/>
        <v>891</v>
      </c>
      <c r="I503" s="17">
        <f t="shared" si="31"/>
        <v>888</v>
      </c>
      <c r="J503">
        <v>0</v>
      </c>
      <c r="K503" s="3" t="str">
        <f>VLOOKUP(J503,'LibSets constants'!$A$4:$B$1000,2,FALSE)</f>
        <v>DLC_BASE_GAME</v>
      </c>
      <c r="L503" s="3" t="str">
        <f>VLOOKUP(J503,'LibSets constants'!$A$4:$C$1000,3,FALSE)</f>
        <v>Included in base game</v>
      </c>
    </row>
    <row r="504" spans="1:12" x14ac:dyDescent="0.25">
      <c r="A504" s="12">
        <v>892</v>
      </c>
      <c r="B504" s="5">
        <f>VLOOKUP(A504,'ESO dumped ZoneData'!$A$3:$D$9995,2,FALSE)</f>
        <v>504</v>
      </c>
      <c r="C504" s="5">
        <f>VLOOKUP(A504,'ESO dumped ZoneData'!$A$3:$D$9995,3,FALSE)</f>
        <v>888</v>
      </c>
      <c r="D504" s="3" t="str">
        <f>VLOOKUP(A504,'ESO dumped ZoneData'!$A$3:$D$9995,4,FALSE)</f>
        <v>Ilthag's Undertower</v>
      </c>
      <c r="E504" s="3" t="str">
        <f t="array" ref="E504">IF(OR(EXACT(A504,'ESO Dungeon constants'!$D$3:$D$987)),"X","")</f>
        <v/>
      </c>
      <c r="F504" s="3" t="str">
        <f t="shared" si="28"/>
        <v/>
      </c>
      <c r="G504" s="3" t="str">
        <f t="shared" si="29"/>
        <v>Craglorn</v>
      </c>
      <c r="H504" s="17">
        <f t="shared" si="30"/>
        <v>892</v>
      </c>
      <c r="I504" s="17">
        <f t="shared" si="31"/>
        <v>888</v>
      </c>
      <c r="J504">
        <v>0</v>
      </c>
      <c r="K504" s="3" t="str">
        <f>VLOOKUP(J504,'LibSets constants'!$A$4:$B$1000,2,FALSE)</f>
        <v>DLC_BASE_GAME</v>
      </c>
      <c r="L504" s="3" t="str">
        <f>VLOOKUP(J504,'LibSets constants'!$A$4:$C$1000,3,FALSE)</f>
        <v>Included in base game</v>
      </c>
    </row>
    <row r="505" spans="1:12" x14ac:dyDescent="0.25">
      <c r="A505" s="12">
        <v>893</v>
      </c>
      <c r="B505" s="5">
        <f>VLOOKUP(A505,'ESO dumped ZoneData'!$A$3:$D$9995,2,FALSE)</f>
        <v>505</v>
      </c>
      <c r="C505" s="5">
        <f>VLOOKUP(A505,'ESO dumped ZoneData'!$A$3:$D$9995,3,FALSE)</f>
        <v>888</v>
      </c>
      <c r="D505" s="3" t="str">
        <f>VLOOKUP(A505,'ESO dumped ZoneData'!$A$3:$D$9995,4,FALSE)</f>
        <v>Ruins of Kardala</v>
      </c>
      <c r="E505" s="3" t="str">
        <f t="array" ref="E505">IF(OR(EXACT(A505,'ESO Dungeon constants'!$D$3:$D$987)),"X","")</f>
        <v/>
      </c>
      <c r="F505" s="3" t="str">
        <f t="shared" si="28"/>
        <v/>
      </c>
      <c r="G505" s="3" t="str">
        <f t="shared" si="29"/>
        <v>Craglorn</v>
      </c>
      <c r="H505" s="17">
        <f t="shared" si="30"/>
        <v>893</v>
      </c>
      <c r="I505" s="17">
        <f t="shared" si="31"/>
        <v>888</v>
      </c>
      <c r="J505">
        <v>0</v>
      </c>
      <c r="K505" s="3" t="str">
        <f>VLOOKUP(J505,'LibSets constants'!$A$4:$B$1000,2,FALSE)</f>
        <v>DLC_BASE_GAME</v>
      </c>
      <c r="L505" s="3" t="str">
        <f>VLOOKUP(J505,'LibSets constants'!$A$4:$C$1000,3,FALSE)</f>
        <v>Included in base game</v>
      </c>
    </row>
    <row r="506" spans="1:12" x14ac:dyDescent="0.25">
      <c r="A506" s="12">
        <v>894</v>
      </c>
      <c r="B506" s="5">
        <f>VLOOKUP(A506,'ESO dumped ZoneData'!$A$3:$D$9995,2,FALSE)</f>
        <v>506</v>
      </c>
      <c r="C506" s="5">
        <f>VLOOKUP(A506,'ESO dumped ZoneData'!$A$3:$D$9995,3,FALSE)</f>
        <v>888</v>
      </c>
      <c r="D506" s="3" t="str">
        <f>VLOOKUP(A506,'ESO dumped ZoneData'!$A$3:$D$9995,4,FALSE)</f>
        <v>Loth'Na Caverns</v>
      </c>
      <c r="E506" s="3" t="str">
        <f t="array" ref="E506">IF(OR(EXACT(A506,'ESO Dungeon constants'!$D$3:$D$987)),"X","")</f>
        <v/>
      </c>
      <c r="F506" s="3" t="str">
        <f t="shared" si="28"/>
        <v/>
      </c>
      <c r="G506" s="3" t="str">
        <f t="shared" si="29"/>
        <v>Craglorn</v>
      </c>
      <c r="H506" s="17">
        <f t="shared" si="30"/>
        <v>894</v>
      </c>
      <c r="I506" s="17">
        <f t="shared" si="31"/>
        <v>888</v>
      </c>
      <c r="J506">
        <v>0</v>
      </c>
      <c r="K506" s="3" t="str">
        <f>VLOOKUP(J506,'LibSets constants'!$A$4:$B$1000,2,FALSE)</f>
        <v>DLC_BASE_GAME</v>
      </c>
      <c r="L506" s="3" t="str">
        <f>VLOOKUP(J506,'LibSets constants'!$A$4:$C$1000,3,FALSE)</f>
        <v>Included in base game</v>
      </c>
    </row>
    <row r="507" spans="1:12" x14ac:dyDescent="0.25">
      <c r="A507" s="12">
        <v>895</v>
      </c>
      <c r="B507" s="5">
        <f>VLOOKUP(A507,'ESO dumped ZoneData'!$A$3:$D$9995,2,FALSE)</f>
        <v>507</v>
      </c>
      <c r="C507" s="5">
        <f>VLOOKUP(A507,'ESO dumped ZoneData'!$A$3:$D$9995,3,FALSE)</f>
        <v>888</v>
      </c>
      <c r="D507" s="3" t="str">
        <f>VLOOKUP(A507,'ESO dumped ZoneData'!$A$3:$D$9995,4,FALSE)</f>
        <v>Rkhardarhrk</v>
      </c>
      <c r="E507" s="3" t="str">
        <f t="array" ref="E507">IF(OR(EXACT(A507,'ESO Dungeon constants'!$D$3:$D$987)),"X","")</f>
        <v/>
      </c>
      <c r="F507" s="3" t="str">
        <f t="shared" si="28"/>
        <v/>
      </c>
      <c r="G507" s="3" t="str">
        <f t="shared" si="29"/>
        <v>Craglorn</v>
      </c>
      <c r="H507" s="17">
        <f t="shared" si="30"/>
        <v>895</v>
      </c>
      <c r="I507" s="17">
        <f t="shared" si="31"/>
        <v>888</v>
      </c>
      <c r="J507">
        <v>0</v>
      </c>
      <c r="K507" s="3" t="str">
        <f>VLOOKUP(J507,'LibSets constants'!$A$4:$B$1000,2,FALSE)</f>
        <v>DLC_BASE_GAME</v>
      </c>
      <c r="L507" s="3" t="str">
        <f>VLOOKUP(J507,'LibSets constants'!$A$4:$C$1000,3,FALSE)</f>
        <v>Included in base game</v>
      </c>
    </row>
    <row r="508" spans="1:12" x14ac:dyDescent="0.25">
      <c r="A508" s="12">
        <v>896</v>
      </c>
      <c r="B508" s="5">
        <f>VLOOKUP(A508,'ESO dumped ZoneData'!$A$3:$D$9995,2,FALSE)</f>
        <v>508</v>
      </c>
      <c r="C508" s="5">
        <f>VLOOKUP(A508,'ESO dumped ZoneData'!$A$3:$D$9995,3,FALSE)</f>
        <v>888</v>
      </c>
      <c r="D508" s="3" t="str">
        <f>VLOOKUP(A508,'ESO dumped ZoneData'!$A$3:$D$9995,4,FALSE)</f>
        <v>Haddock's Market</v>
      </c>
      <c r="E508" s="3" t="str">
        <f t="array" ref="E508">IF(OR(EXACT(A508,'ESO Dungeon constants'!$D$3:$D$987)),"X","")</f>
        <v/>
      </c>
      <c r="F508" s="3" t="str">
        <f t="shared" si="28"/>
        <v/>
      </c>
      <c r="G508" s="3" t="str">
        <f t="shared" si="29"/>
        <v>Craglorn</v>
      </c>
      <c r="H508" s="17">
        <f t="shared" si="30"/>
        <v>896</v>
      </c>
      <c r="I508" s="17">
        <f t="shared" si="31"/>
        <v>888</v>
      </c>
      <c r="J508">
        <v>0</v>
      </c>
      <c r="K508" s="3" t="str">
        <f>VLOOKUP(J508,'LibSets constants'!$A$4:$B$1000,2,FALSE)</f>
        <v>DLC_BASE_GAME</v>
      </c>
      <c r="L508" s="3" t="str">
        <f>VLOOKUP(J508,'LibSets constants'!$A$4:$C$1000,3,FALSE)</f>
        <v>Included in base game</v>
      </c>
    </row>
    <row r="509" spans="1:12" x14ac:dyDescent="0.25">
      <c r="A509" s="12">
        <v>897</v>
      </c>
      <c r="B509" s="5">
        <f>VLOOKUP(A509,'ESO dumped ZoneData'!$A$3:$D$9995,2,FALSE)</f>
        <v>509</v>
      </c>
      <c r="C509" s="5">
        <f>VLOOKUP(A509,'ESO dumped ZoneData'!$A$3:$D$9995,3,FALSE)</f>
        <v>888</v>
      </c>
      <c r="D509" s="3" t="str">
        <f>VLOOKUP(A509,'ESO dumped ZoneData'!$A$3:$D$9995,4,FALSE)</f>
        <v>Chiselshriek Mine</v>
      </c>
      <c r="E509" s="3" t="str">
        <f t="array" ref="E509">IF(OR(EXACT(A509,'ESO Dungeon constants'!$D$3:$D$987)),"X","")</f>
        <v/>
      </c>
      <c r="F509" s="3" t="str">
        <f t="shared" si="28"/>
        <v/>
      </c>
      <c r="G509" s="3" t="str">
        <f t="shared" si="29"/>
        <v>Craglorn</v>
      </c>
      <c r="H509" s="17">
        <f t="shared" si="30"/>
        <v>897</v>
      </c>
      <c r="I509" s="17">
        <f t="shared" si="31"/>
        <v>888</v>
      </c>
      <c r="J509">
        <v>0</v>
      </c>
      <c r="K509" s="3" t="str">
        <f>VLOOKUP(J509,'LibSets constants'!$A$4:$B$1000,2,FALSE)</f>
        <v>DLC_BASE_GAME</v>
      </c>
      <c r="L509" s="3" t="str">
        <f>VLOOKUP(J509,'LibSets constants'!$A$4:$C$1000,3,FALSE)</f>
        <v>Included in base game</v>
      </c>
    </row>
    <row r="510" spans="1:12" x14ac:dyDescent="0.25">
      <c r="A510" s="12">
        <v>898</v>
      </c>
      <c r="B510" s="5">
        <f>VLOOKUP(A510,'ESO dumped ZoneData'!$A$3:$D$9995,2,FALSE)</f>
        <v>510</v>
      </c>
      <c r="C510" s="5">
        <f>VLOOKUP(A510,'ESO dumped ZoneData'!$A$3:$D$9995,3,FALSE)</f>
        <v>888</v>
      </c>
      <c r="D510" s="3" t="str">
        <f>VLOOKUP(A510,'ESO dumped ZoneData'!$A$3:$D$9995,4,FALSE)</f>
        <v>Buried Sands</v>
      </c>
      <c r="E510" s="3" t="str">
        <f t="array" ref="E510">IF(OR(EXACT(A510,'ESO Dungeon constants'!$D$3:$D$987)),"X","")</f>
        <v/>
      </c>
      <c r="F510" s="3" t="str">
        <f t="shared" si="28"/>
        <v/>
      </c>
      <c r="G510" s="3" t="str">
        <f t="shared" si="29"/>
        <v>Craglorn</v>
      </c>
      <c r="H510" s="17">
        <f t="shared" si="30"/>
        <v>898</v>
      </c>
      <c r="I510" s="17">
        <f t="shared" si="31"/>
        <v>888</v>
      </c>
      <c r="J510">
        <v>0</v>
      </c>
      <c r="K510" s="3" t="str">
        <f>VLOOKUP(J510,'LibSets constants'!$A$4:$B$1000,2,FALSE)</f>
        <v>DLC_BASE_GAME</v>
      </c>
      <c r="L510" s="3" t="str">
        <f>VLOOKUP(J510,'LibSets constants'!$A$4:$C$1000,3,FALSE)</f>
        <v>Included in base game</v>
      </c>
    </row>
    <row r="511" spans="1:12" x14ac:dyDescent="0.25">
      <c r="A511" s="12">
        <v>899</v>
      </c>
      <c r="B511" s="5">
        <f>VLOOKUP(A511,'ESO dumped ZoneData'!$A$3:$D$9995,2,FALSE)</f>
        <v>511</v>
      </c>
      <c r="C511" s="5">
        <f>VLOOKUP(A511,'ESO dumped ZoneData'!$A$3:$D$9995,3,FALSE)</f>
        <v>888</v>
      </c>
      <c r="D511" s="3" t="str">
        <f>VLOOKUP(A511,'ESO dumped ZoneData'!$A$3:$D$9995,4,FALSE)</f>
        <v>Mtharnaz</v>
      </c>
      <c r="E511" s="3" t="str">
        <f t="array" ref="E511">IF(OR(EXACT(A511,'ESO Dungeon constants'!$D$3:$D$987)),"X","")</f>
        <v/>
      </c>
      <c r="F511" s="3" t="str">
        <f t="shared" si="28"/>
        <v/>
      </c>
      <c r="G511" s="3" t="str">
        <f t="shared" si="29"/>
        <v>Craglorn</v>
      </c>
      <c r="H511" s="17">
        <f t="shared" si="30"/>
        <v>899</v>
      </c>
      <c r="I511" s="17">
        <f t="shared" si="31"/>
        <v>888</v>
      </c>
      <c r="J511">
        <v>0</v>
      </c>
      <c r="K511" s="3" t="str">
        <f>VLOOKUP(J511,'LibSets constants'!$A$4:$B$1000,2,FALSE)</f>
        <v>DLC_BASE_GAME</v>
      </c>
      <c r="L511" s="3" t="str">
        <f>VLOOKUP(J511,'LibSets constants'!$A$4:$C$1000,3,FALSE)</f>
        <v>Included in base game</v>
      </c>
    </row>
    <row r="512" spans="1:12" x14ac:dyDescent="0.25">
      <c r="A512" s="12">
        <v>900</v>
      </c>
      <c r="B512" s="5">
        <f>VLOOKUP(A512,'ESO dumped ZoneData'!$A$3:$D$9995,2,FALSE)</f>
        <v>512</v>
      </c>
      <c r="C512" s="5">
        <f>VLOOKUP(A512,'ESO dumped ZoneData'!$A$3:$D$9995,3,FALSE)</f>
        <v>888</v>
      </c>
      <c r="D512" s="3" t="str">
        <f>VLOOKUP(A512,'ESO dumped ZoneData'!$A$3:$D$9995,4,FALSE)</f>
        <v>The Howling Sepulchers</v>
      </c>
      <c r="E512" s="3" t="str">
        <f t="array" ref="E512">IF(OR(EXACT(A512,'ESO Dungeon constants'!$D$3:$D$987)),"X","")</f>
        <v/>
      </c>
      <c r="F512" s="3" t="str">
        <f t="shared" si="28"/>
        <v/>
      </c>
      <c r="G512" s="3" t="str">
        <f t="shared" si="29"/>
        <v>Craglorn</v>
      </c>
      <c r="H512" s="17">
        <f t="shared" si="30"/>
        <v>900</v>
      </c>
      <c r="I512" s="17">
        <f t="shared" si="31"/>
        <v>888</v>
      </c>
      <c r="J512">
        <v>0</v>
      </c>
      <c r="K512" s="3" t="str">
        <f>VLOOKUP(J512,'LibSets constants'!$A$4:$B$1000,2,FALSE)</f>
        <v>DLC_BASE_GAME</v>
      </c>
      <c r="L512" s="3" t="str">
        <f>VLOOKUP(J512,'LibSets constants'!$A$4:$C$1000,3,FALSE)</f>
        <v>Included in base game</v>
      </c>
    </row>
    <row r="513" spans="1:12" x14ac:dyDescent="0.25">
      <c r="A513" s="12">
        <v>901</v>
      </c>
      <c r="B513" s="5">
        <f>VLOOKUP(A513,'ESO dumped ZoneData'!$A$3:$D$9995,2,FALSE)</f>
        <v>513</v>
      </c>
      <c r="C513" s="5">
        <f>VLOOKUP(A513,'ESO dumped ZoneData'!$A$3:$D$9995,3,FALSE)</f>
        <v>888</v>
      </c>
      <c r="D513" s="3" t="str">
        <f>VLOOKUP(A513,'ESO dumped ZoneData'!$A$3:$D$9995,4,FALSE)</f>
        <v>Balamath</v>
      </c>
      <c r="E513" s="3" t="str">
        <f t="array" ref="E513">IF(OR(EXACT(A513,'ESO Dungeon constants'!$D$3:$D$987)),"X","")</f>
        <v/>
      </c>
      <c r="F513" s="3" t="str">
        <f t="shared" si="28"/>
        <v/>
      </c>
      <c r="G513" s="3" t="str">
        <f t="shared" si="29"/>
        <v>Craglorn</v>
      </c>
      <c r="H513" s="17">
        <f t="shared" si="30"/>
        <v>901</v>
      </c>
      <c r="I513" s="17">
        <f t="shared" si="31"/>
        <v>888</v>
      </c>
      <c r="J513">
        <v>0</v>
      </c>
      <c r="K513" s="3" t="str">
        <f>VLOOKUP(J513,'LibSets constants'!$A$4:$B$1000,2,FALSE)</f>
        <v>DLC_BASE_GAME</v>
      </c>
      <c r="L513" s="3" t="str">
        <f>VLOOKUP(J513,'LibSets constants'!$A$4:$C$1000,3,FALSE)</f>
        <v>Included in base game</v>
      </c>
    </row>
    <row r="514" spans="1:12" x14ac:dyDescent="0.25">
      <c r="A514" s="12">
        <v>902</v>
      </c>
      <c r="B514" s="5">
        <f>VLOOKUP(A514,'ESO dumped ZoneData'!$A$3:$D$9995,2,FALSE)</f>
        <v>514</v>
      </c>
      <c r="C514" s="5">
        <f>VLOOKUP(A514,'ESO dumped ZoneData'!$A$3:$D$9995,3,FALSE)</f>
        <v>888</v>
      </c>
      <c r="D514" s="3" t="str">
        <f>VLOOKUP(A514,'ESO dumped ZoneData'!$A$3:$D$9995,4,FALSE)</f>
        <v>Fearfangs Cavern</v>
      </c>
      <c r="E514" s="3" t="str">
        <f t="array" ref="E514">IF(OR(EXACT(A514,'ESO Dungeon constants'!$D$3:$D$987)),"X","")</f>
        <v/>
      </c>
      <c r="F514" s="3" t="str">
        <f t="shared" ref="F514:F577" si="32">IF(EXACT(A514,C514),"X","")</f>
        <v/>
      </c>
      <c r="G514" s="3" t="str">
        <f t="shared" ref="G514:G577" si="33">IF(A514&lt;&gt;C514,VLOOKUP(C514,$A$2:$D$9949,4,FALSE),"")</f>
        <v>Craglorn</v>
      </c>
      <c r="H514" s="17">
        <f t="shared" ref="H514:H577" si="34">A514</f>
        <v>902</v>
      </c>
      <c r="I514" s="17">
        <f t="shared" ref="I514:I577" si="35">C514</f>
        <v>888</v>
      </c>
      <c r="J514">
        <v>0</v>
      </c>
      <c r="K514" s="3" t="str">
        <f>VLOOKUP(J514,'LibSets constants'!$A$4:$B$1000,2,FALSE)</f>
        <v>DLC_BASE_GAME</v>
      </c>
      <c r="L514" s="3" t="str">
        <f>VLOOKUP(J514,'LibSets constants'!$A$4:$C$1000,3,FALSE)</f>
        <v>Included in base game</v>
      </c>
    </row>
    <row r="515" spans="1:12" x14ac:dyDescent="0.25">
      <c r="A515" s="12">
        <v>903</v>
      </c>
      <c r="B515" s="5">
        <f>VLOOKUP(A515,'ESO dumped ZoneData'!$A$3:$D$9995,2,FALSE)</f>
        <v>515</v>
      </c>
      <c r="C515" s="5">
        <f>VLOOKUP(A515,'ESO dumped ZoneData'!$A$3:$D$9995,3,FALSE)</f>
        <v>888</v>
      </c>
      <c r="D515" s="3" t="str">
        <f>VLOOKUP(A515,'ESO dumped ZoneData'!$A$3:$D$9995,4,FALSE)</f>
        <v>Exarch's Stronghold</v>
      </c>
      <c r="E515" s="3" t="str">
        <f t="array" ref="E515">IF(OR(EXACT(A515,'ESO Dungeon constants'!$D$3:$D$987)),"X","")</f>
        <v/>
      </c>
      <c r="F515" s="3" t="str">
        <f t="shared" si="32"/>
        <v/>
      </c>
      <c r="G515" s="3" t="str">
        <f t="shared" si="33"/>
        <v>Craglorn</v>
      </c>
      <c r="H515" s="17">
        <f t="shared" si="34"/>
        <v>903</v>
      </c>
      <c r="I515" s="17">
        <f t="shared" si="35"/>
        <v>888</v>
      </c>
      <c r="J515">
        <v>0</v>
      </c>
      <c r="K515" s="3" t="str">
        <f>VLOOKUP(J515,'LibSets constants'!$A$4:$B$1000,2,FALSE)</f>
        <v>DLC_BASE_GAME</v>
      </c>
      <c r="L515" s="3" t="str">
        <f>VLOOKUP(J515,'LibSets constants'!$A$4:$C$1000,3,FALSE)</f>
        <v>Included in base game</v>
      </c>
    </row>
    <row r="516" spans="1:12" x14ac:dyDescent="0.25">
      <c r="A516" s="12">
        <v>904</v>
      </c>
      <c r="B516" s="5">
        <f>VLOOKUP(A516,'ESO dumped ZoneData'!$A$3:$D$9995,2,FALSE)</f>
        <v>516</v>
      </c>
      <c r="C516" s="5">
        <f>VLOOKUP(A516,'ESO dumped ZoneData'!$A$3:$D$9995,3,FALSE)</f>
        <v>888</v>
      </c>
      <c r="D516" s="3" t="str">
        <f>VLOOKUP(A516,'ESO dumped ZoneData'!$A$3:$D$9995,4,FALSE)</f>
        <v>Zalgaz's Den</v>
      </c>
      <c r="E516" s="3" t="str">
        <f t="array" ref="E516">IF(OR(EXACT(A516,'ESO Dungeon constants'!$D$3:$D$987)),"X","")</f>
        <v/>
      </c>
      <c r="F516" s="3" t="str">
        <f t="shared" si="32"/>
        <v/>
      </c>
      <c r="G516" s="3" t="str">
        <f t="shared" si="33"/>
        <v>Craglorn</v>
      </c>
      <c r="H516" s="17">
        <f t="shared" si="34"/>
        <v>904</v>
      </c>
      <c r="I516" s="17">
        <f t="shared" si="35"/>
        <v>888</v>
      </c>
      <c r="J516">
        <v>0</v>
      </c>
      <c r="K516" s="3" t="str">
        <f>VLOOKUP(J516,'LibSets constants'!$A$4:$B$1000,2,FALSE)</f>
        <v>DLC_BASE_GAME</v>
      </c>
      <c r="L516" s="3" t="str">
        <f>VLOOKUP(J516,'LibSets constants'!$A$4:$C$1000,3,FALSE)</f>
        <v>Included in base game</v>
      </c>
    </row>
    <row r="517" spans="1:12" x14ac:dyDescent="0.25">
      <c r="A517" s="12">
        <v>905</v>
      </c>
      <c r="B517" s="5">
        <f>VLOOKUP(A517,'ESO dumped ZoneData'!$A$3:$D$9995,2,FALSE)</f>
        <v>517</v>
      </c>
      <c r="C517" s="5">
        <f>VLOOKUP(A517,'ESO dumped ZoneData'!$A$3:$D$9995,3,FALSE)</f>
        <v>888</v>
      </c>
      <c r="D517" s="3" t="str">
        <f>VLOOKUP(A517,'ESO dumped ZoneData'!$A$3:$D$9995,4,FALSE)</f>
        <v>Tombs of the Na-Totambu</v>
      </c>
      <c r="E517" s="3" t="str">
        <f t="array" ref="E517">IF(OR(EXACT(A517,'ESO Dungeon constants'!$D$3:$D$987)),"X","")</f>
        <v/>
      </c>
      <c r="F517" s="3" t="str">
        <f t="shared" si="32"/>
        <v/>
      </c>
      <c r="G517" s="3" t="str">
        <f t="shared" si="33"/>
        <v>Craglorn</v>
      </c>
      <c r="H517" s="17">
        <f t="shared" si="34"/>
        <v>905</v>
      </c>
      <c r="I517" s="17">
        <f t="shared" si="35"/>
        <v>888</v>
      </c>
      <c r="J517">
        <v>0</v>
      </c>
      <c r="K517" s="3" t="str">
        <f>VLOOKUP(J517,'LibSets constants'!$A$4:$B$1000,2,FALSE)</f>
        <v>DLC_BASE_GAME</v>
      </c>
      <c r="L517" s="3" t="str">
        <f>VLOOKUP(J517,'LibSets constants'!$A$4:$C$1000,3,FALSE)</f>
        <v>Included in base game</v>
      </c>
    </row>
    <row r="518" spans="1:12" x14ac:dyDescent="0.25">
      <c r="A518" s="12">
        <v>906</v>
      </c>
      <c r="B518" s="5">
        <f>VLOOKUP(A518,'ESO dumped ZoneData'!$A$3:$D$9995,2,FALSE)</f>
        <v>518</v>
      </c>
      <c r="C518" s="5">
        <f>VLOOKUP(A518,'ESO dumped ZoneData'!$A$3:$D$9995,3,FALSE)</f>
        <v>888</v>
      </c>
      <c r="D518" s="3" t="str">
        <f>VLOOKUP(A518,'ESO dumped ZoneData'!$A$3:$D$9995,4,FALSE)</f>
        <v>Hircine's Haunt</v>
      </c>
      <c r="E518" s="3" t="str">
        <f t="array" ref="E518">IF(OR(EXACT(A518,'ESO Dungeon constants'!$D$3:$D$987)),"X","")</f>
        <v/>
      </c>
      <c r="F518" s="3" t="str">
        <f t="shared" si="32"/>
        <v/>
      </c>
      <c r="G518" s="3" t="str">
        <f t="shared" si="33"/>
        <v>Craglorn</v>
      </c>
      <c r="H518" s="17">
        <f t="shared" si="34"/>
        <v>906</v>
      </c>
      <c r="I518" s="17">
        <f t="shared" si="35"/>
        <v>888</v>
      </c>
      <c r="J518">
        <v>0</v>
      </c>
      <c r="K518" s="3" t="str">
        <f>VLOOKUP(J518,'LibSets constants'!$A$4:$B$1000,2,FALSE)</f>
        <v>DLC_BASE_GAME</v>
      </c>
      <c r="L518" s="3" t="str">
        <f>VLOOKUP(J518,'LibSets constants'!$A$4:$C$1000,3,FALSE)</f>
        <v>Included in base game</v>
      </c>
    </row>
    <row r="519" spans="1:12" x14ac:dyDescent="0.25">
      <c r="A519" s="12">
        <v>907</v>
      </c>
      <c r="B519" s="5">
        <f>VLOOKUP(A519,'ESO dumped ZoneData'!$A$3:$D$9995,2,FALSE)</f>
        <v>519</v>
      </c>
      <c r="C519" s="5">
        <f>VLOOKUP(A519,'ESO dumped ZoneData'!$A$3:$D$9995,3,FALSE)</f>
        <v>888</v>
      </c>
      <c r="D519" s="3" t="str">
        <f>VLOOKUP(A519,'ESO dumped ZoneData'!$A$3:$D$9995,4,FALSE)</f>
        <v>Rahni'Za, School of Warriors</v>
      </c>
      <c r="E519" s="3" t="str">
        <f t="array" ref="E519">IF(OR(EXACT(A519,'ESO Dungeon constants'!$D$3:$D$987)),"X","")</f>
        <v/>
      </c>
      <c r="F519" s="3" t="str">
        <f t="shared" si="32"/>
        <v/>
      </c>
      <c r="G519" s="3" t="str">
        <f t="shared" si="33"/>
        <v>Craglorn</v>
      </c>
      <c r="H519" s="17">
        <f t="shared" si="34"/>
        <v>907</v>
      </c>
      <c r="I519" s="17">
        <f t="shared" si="35"/>
        <v>888</v>
      </c>
      <c r="J519">
        <v>0</v>
      </c>
      <c r="K519" s="3" t="str">
        <f>VLOOKUP(J519,'LibSets constants'!$A$4:$B$1000,2,FALSE)</f>
        <v>DLC_BASE_GAME</v>
      </c>
      <c r="L519" s="3" t="str">
        <f>VLOOKUP(J519,'LibSets constants'!$A$4:$C$1000,3,FALSE)</f>
        <v>Included in base game</v>
      </c>
    </row>
    <row r="520" spans="1:12" x14ac:dyDescent="0.25">
      <c r="A520" s="12">
        <v>908</v>
      </c>
      <c r="B520" s="5">
        <f>VLOOKUP(A520,'ESO dumped ZoneData'!$A$3:$D$9995,2,FALSE)</f>
        <v>520</v>
      </c>
      <c r="C520" s="5">
        <f>VLOOKUP(A520,'ESO dumped ZoneData'!$A$3:$D$9995,3,FALSE)</f>
        <v>888</v>
      </c>
      <c r="D520" s="3" t="str">
        <f>VLOOKUP(A520,'ESO dumped ZoneData'!$A$3:$D$9995,4,FALSE)</f>
        <v>Shada's Tear</v>
      </c>
      <c r="E520" s="3" t="str">
        <f t="array" ref="E520">IF(OR(EXACT(A520,'ESO Dungeon constants'!$D$3:$D$987)),"X","")</f>
        <v/>
      </c>
      <c r="F520" s="3" t="str">
        <f t="shared" si="32"/>
        <v/>
      </c>
      <c r="G520" s="3" t="str">
        <f t="shared" si="33"/>
        <v>Craglorn</v>
      </c>
      <c r="H520" s="17">
        <f t="shared" si="34"/>
        <v>908</v>
      </c>
      <c r="I520" s="17">
        <f t="shared" si="35"/>
        <v>888</v>
      </c>
      <c r="J520">
        <v>0</v>
      </c>
      <c r="K520" s="3" t="str">
        <f>VLOOKUP(J520,'LibSets constants'!$A$4:$B$1000,2,FALSE)</f>
        <v>DLC_BASE_GAME</v>
      </c>
      <c r="L520" s="3" t="str">
        <f>VLOOKUP(J520,'LibSets constants'!$A$4:$C$1000,3,FALSE)</f>
        <v>Included in base game</v>
      </c>
    </row>
    <row r="521" spans="1:12" x14ac:dyDescent="0.25">
      <c r="A521" s="12">
        <v>909</v>
      </c>
      <c r="B521" s="5">
        <f>VLOOKUP(A521,'ESO dumped ZoneData'!$A$3:$D$9995,2,FALSE)</f>
        <v>521</v>
      </c>
      <c r="C521" s="5">
        <f>VLOOKUP(A521,'ESO dumped ZoneData'!$A$3:$D$9995,3,FALSE)</f>
        <v>888</v>
      </c>
      <c r="D521" s="3" t="str">
        <f>VLOOKUP(A521,'ESO dumped ZoneData'!$A$3:$D$9995,4,FALSE)</f>
        <v>Seeker's Archive</v>
      </c>
      <c r="E521" s="3" t="str">
        <f t="array" ref="E521">IF(OR(EXACT(A521,'ESO Dungeon constants'!$D$3:$D$987)),"X","")</f>
        <v/>
      </c>
      <c r="F521" s="3" t="str">
        <f t="shared" si="32"/>
        <v/>
      </c>
      <c r="G521" s="3" t="str">
        <f t="shared" si="33"/>
        <v>Craglorn</v>
      </c>
      <c r="H521" s="17">
        <f t="shared" si="34"/>
        <v>909</v>
      </c>
      <c r="I521" s="17">
        <f t="shared" si="35"/>
        <v>888</v>
      </c>
      <c r="J521">
        <v>0</v>
      </c>
      <c r="K521" s="3" t="str">
        <f>VLOOKUP(J521,'LibSets constants'!$A$4:$B$1000,2,FALSE)</f>
        <v>DLC_BASE_GAME</v>
      </c>
      <c r="L521" s="3" t="str">
        <f>VLOOKUP(J521,'LibSets constants'!$A$4:$C$1000,3,FALSE)</f>
        <v>Included in base game</v>
      </c>
    </row>
    <row r="522" spans="1:12" x14ac:dyDescent="0.25">
      <c r="A522" s="12">
        <v>910</v>
      </c>
      <c r="B522" s="5">
        <f>VLOOKUP(A522,'ESO dumped ZoneData'!$A$3:$D$9995,2,FALSE)</f>
        <v>522</v>
      </c>
      <c r="C522" s="5">
        <f>VLOOKUP(A522,'ESO dumped ZoneData'!$A$3:$D$9995,3,FALSE)</f>
        <v>888</v>
      </c>
      <c r="D522" s="3" t="str">
        <f>VLOOKUP(A522,'ESO dumped ZoneData'!$A$3:$D$9995,4,FALSE)</f>
        <v>Elinhir Sewerworks</v>
      </c>
      <c r="E522" s="3" t="str">
        <f t="array" ref="E522">IF(OR(EXACT(A522,'ESO Dungeon constants'!$D$3:$D$987)),"X","")</f>
        <v/>
      </c>
      <c r="F522" s="3" t="str">
        <f t="shared" si="32"/>
        <v/>
      </c>
      <c r="G522" s="3" t="str">
        <f t="shared" si="33"/>
        <v>Craglorn</v>
      </c>
      <c r="H522" s="17">
        <f t="shared" si="34"/>
        <v>910</v>
      </c>
      <c r="I522" s="17">
        <f t="shared" si="35"/>
        <v>888</v>
      </c>
      <c r="J522">
        <v>0</v>
      </c>
      <c r="K522" s="3" t="str">
        <f>VLOOKUP(J522,'LibSets constants'!$A$4:$B$1000,2,FALSE)</f>
        <v>DLC_BASE_GAME</v>
      </c>
      <c r="L522" s="3" t="str">
        <f>VLOOKUP(J522,'LibSets constants'!$A$4:$C$1000,3,FALSE)</f>
        <v>Included in base game</v>
      </c>
    </row>
    <row r="523" spans="1:12" x14ac:dyDescent="0.25">
      <c r="A523" s="12">
        <v>911</v>
      </c>
      <c r="B523" s="5">
        <f>VLOOKUP(A523,'ESO dumped ZoneData'!$A$3:$D$9995,2,FALSE)</f>
        <v>523</v>
      </c>
      <c r="C523" s="5">
        <f>VLOOKUP(A523,'ESO dumped ZoneData'!$A$3:$D$9995,3,FALSE)</f>
        <v>888</v>
      </c>
      <c r="D523" s="3" t="str">
        <f>VLOOKUP(A523,'ESO dumped ZoneData'!$A$3:$D$9995,4,FALSE)</f>
        <v>Reinhold's Retreat</v>
      </c>
      <c r="E523" s="3" t="str">
        <f t="array" ref="E523">IF(OR(EXACT(A523,'ESO Dungeon constants'!$D$3:$D$987)),"X","")</f>
        <v/>
      </c>
      <c r="F523" s="3" t="str">
        <f t="shared" si="32"/>
        <v/>
      </c>
      <c r="G523" s="3" t="str">
        <f t="shared" si="33"/>
        <v>Craglorn</v>
      </c>
      <c r="H523" s="17">
        <f t="shared" si="34"/>
        <v>911</v>
      </c>
      <c r="I523" s="17">
        <f t="shared" si="35"/>
        <v>888</v>
      </c>
      <c r="J523">
        <v>0</v>
      </c>
      <c r="K523" s="3" t="str">
        <f>VLOOKUP(J523,'LibSets constants'!$A$4:$B$1000,2,FALSE)</f>
        <v>DLC_BASE_GAME</v>
      </c>
      <c r="L523" s="3" t="str">
        <f>VLOOKUP(J523,'LibSets constants'!$A$4:$C$1000,3,FALSE)</f>
        <v>Included in base game</v>
      </c>
    </row>
    <row r="524" spans="1:12" x14ac:dyDescent="0.25">
      <c r="A524" s="12">
        <v>913</v>
      </c>
      <c r="B524" s="5">
        <f>VLOOKUP(A524,'ESO dumped ZoneData'!$A$3:$D$9995,2,FALSE)</f>
        <v>524</v>
      </c>
      <c r="C524" s="5">
        <f>VLOOKUP(A524,'ESO dumped ZoneData'!$A$3:$D$9995,3,FALSE)</f>
        <v>888</v>
      </c>
      <c r="D524" s="3" t="str">
        <f>VLOOKUP(A524,'ESO dumped ZoneData'!$A$3:$D$9995,4,FALSE)</f>
        <v>The Mage's Staff</v>
      </c>
      <c r="E524" s="3" t="str">
        <f t="array" ref="E524">IF(OR(EXACT(A524,'ESO Dungeon constants'!$D$3:$D$987)),"X","")</f>
        <v/>
      </c>
      <c r="F524" s="3" t="str">
        <f t="shared" si="32"/>
        <v/>
      </c>
      <c r="G524" s="3" t="str">
        <f t="shared" si="33"/>
        <v>Craglorn</v>
      </c>
      <c r="H524" s="17">
        <f t="shared" si="34"/>
        <v>913</v>
      </c>
      <c r="I524" s="17">
        <f t="shared" si="35"/>
        <v>888</v>
      </c>
      <c r="J524">
        <v>0</v>
      </c>
      <c r="K524" s="3" t="str">
        <f>VLOOKUP(J524,'LibSets constants'!$A$4:$B$1000,2,FALSE)</f>
        <v>DLC_BASE_GAME</v>
      </c>
      <c r="L524" s="3" t="str">
        <f>VLOOKUP(J524,'LibSets constants'!$A$4:$C$1000,3,FALSE)</f>
        <v>Included in base game</v>
      </c>
    </row>
    <row r="525" spans="1:12" x14ac:dyDescent="0.25">
      <c r="A525" s="12">
        <v>914</v>
      </c>
      <c r="B525" s="5">
        <f>VLOOKUP(A525,'ESO dumped ZoneData'!$A$3:$D$9995,2,FALSE)</f>
        <v>525</v>
      </c>
      <c r="C525" s="5">
        <f>VLOOKUP(A525,'ESO dumped ZoneData'!$A$3:$D$9995,3,FALSE)</f>
        <v>888</v>
      </c>
      <c r="D525" s="3" t="str">
        <f>VLOOKUP(A525,'ESO dumped ZoneData'!$A$3:$D$9995,4,FALSE)</f>
        <v>Skyreach Catacombs</v>
      </c>
      <c r="E525" s="3" t="str">
        <f t="array" ref="E525">IF(OR(EXACT(A525,'ESO Dungeon constants'!$D$3:$D$987)),"X","")</f>
        <v/>
      </c>
      <c r="F525" s="3" t="str">
        <f t="shared" si="32"/>
        <v/>
      </c>
      <c r="G525" s="3" t="str">
        <f t="shared" si="33"/>
        <v>Craglorn</v>
      </c>
      <c r="H525" s="17">
        <f t="shared" si="34"/>
        <v>914</v>
      </c>
      <c r="I525" s="17">
        <f t="shared" si="35"/>
        <v>888</v>
      </c>
      <c r="J525">
        <v>0</v>
      </c>
      <c r="K525" s="3" t="str">
        <f>VLOOKUP(J525,'LibSets constants'!$A$4:$B$1000,2,FALSE)</f>
        <v>DLC_BASE_GAME</v>
      </c>
      <c r="L525" s="3" t="str">
        <f>VLOOKUP(J525,'LibSets constants'!$A$4:$C$1000,3,FALSE)</f>
        <v>Included in base game</v>
      </c>
    </row>
    <row r="526" spans="1:12" x14ac:dyDescent="0.25">
      <c r="A526" s="12">
        <v>915</v>
      </c>
      <c r="B526" s="5">
        <f>VLOOKUP(A526,'ESO dumped ZoneData'!$A$3:$D$9995,2,FALSE)</f>
        <v>526</v>
      </c>
      <c r="C526" s="5">
        <f>VLOOKUP(A526,'ESO dumped ZoneData'!$A$3:$D$9995,3,FALSE)</f>
        <v>888</v>
      </c>
      <c r="D526" s="3" t="str">
        <f>VLOOKUP(A526,'ESO dumped ZoneData'!$A$3:$D$9995,4,FALSE)</f>
        <v>Skyreach Temple</v>
      </c>
      <c r="E526" s="3" t="str">
        <f t="array" ref="E526">IF(OR(EXACT(A526,'ESO Dungeon constants'!$D$3:$D$987)),"X","")</f>
        <v/>
      </c>
      <c r="F526" s="3" t="str">
        <f t="shared" si="32"/>
        <v/>
      </c>
      <c r="G526" s="3" t="str">
        <f t="shared" si="33"/>
        <v>Craglorn</v>
      </c>
      <c r="H526" s="17">
        <f t="shared" si="34"/>
        <v>915</v>
      </c>
      <c r="I526" s="17">
        <f t="shared" si="35"/>
        <v>888</v>
      </c>
      <c r="J526">
        <v>0</v>
      </c>
      <c r="K526" s="3" t="str">
        <f>VLOOKUP(J526,'LibSets constants'!$A$4:$B$1000,2,FALSE)</f>
        <v>DLC_BASE_GAME</v>
      </c>
      <c r="L526" s="3" t="str">
        <f>VLOOKUP(J526,'LibSets constants'!$A$4:$C$1000,3,FALSE)</f>
        <v>Included in base game</v>
      </c>
    </row>
    <row r="527" spans="1:12" x14ac:dyDescent="0.25">
      <c r="A527" s="12">
        <v>916</v>
      </c>
      <c r="B527" s="5">
        <f>VLOOKUP(A527,'ESO dumped ZoneData'!$A$3:$D$9995,2,FALSE)</f>
        <v>527</v>
      </c>
      <c r="C527" s="5">
        <f>VLOOKUP(A527,'ESO dumped ZoneData'!$A$3:$D$9995,3,FALSE)</f>
        <v>888</v>
      </c>
      <c r="D527" s="3" t="str">
        <f>VLOOKUP(A527,'ESO dumped ZoneData'!$A$3:$D$9995,4,FALSE)</f>
        <v>Skyreach Pinnacle</v>
      </c>
      <c r="E527" s="3" t="str">
        <f t="array" ref="E527">IF(OR(EXACT(A527,'ESO Dungeon constants'!$D$3:$D$987)),"X","")</f>
        <v/>
      </c>
      <c r="F527" s="3" t="str">
        <f t="shared" si="32"/>
        <v/>
      </c>
      <c r="G527" s="3" t="str">
        <f t="shared" si="33"/>
        <v>Craglorn</v>
      </c>
      <c r="H527" s="17">
        <f t="shared" si="34"/>
        <v>916</v>
      </c>
      <c r="I527" s="17">
        <f t="shared" si="35"/>
        <v>888</v>
      </c>
      <c r="J527">
        <v>0</v>
      </c>
      <c r="K527" s="3" t="str">
        <f>VLOOKUP(J527,'LibSets constants'!$A$4:$B$1000,2,FALSE)</f>
        <v>DLC_BASE_GAME</v>
      </c>
      <c r="L527" s="3" t="str">
        <f>VLOOKUP(J527,'LibSets constants'!$A$4:$C$1000,3,FALSE)</f>
        <v>Included in base game</v>
      </c>
    </row>
    <row r="528" spans="1:12" x14ac:dyDescent="0.25">
      <c r="A528" s="12">
        <v>917</v>
      </c>
      <c r="B528" s="5">
        <f>VLOOKUP(A528,'ESO dumped ZoneData'!$A$3:$D$9995,2,FALSE)</f>
        <v>528</v>
      </c>
      <c r="C528" s="5">
        <f>VLOOKUP(A528,'ESO dumped ZoneData'!$A$3:$D$9995,3,FALSE)</f>
        <v>917</v>
      </c>
      <c r="D528" s="3" t="str">
        <f>VLOOKUP(A528,'ESO dumped ZoneData'!$A$3:$D$9995,4,FALSE)</f>
        <v>ZTestBarbershop</v>
      </c>
      <c r="E528" s="3" t="str">
        <f t="array" ref="E528">IF(OR(EXACT(A528,'ESO Dungeon constants'!$D$3:$D$987)),"X","")</f>
        <v/>
      </c>
      <c r="F528" s="3" t="str">
        <f t="shared" si="32"/>
        <v>X</v>
      </c>
      <c r="G528" s="3" t="str">
        <f t="shared" si="33"/>
        <v/>
      </c>
      <c r="H528" s="17">
        <f t="shared" si="34"/>
        <v>917</v>
      </c>
      <c r="I528" s="17">
        <f t="shared" si="35"/>
        <v>917</v>
      </c>
      <c r="J528">
        <v>0</v>
      </c>
      <c r="K528" s="3" t="str">
        <f>VLOOKUP(J528,'LibSets constants'!$A$4:$B$1000,2,FALSE)</f>
        <v>DLC_BASE_GAME</v>
      </c>
      <c r="L528" s="3" t="str">
        <f>VLOOKUP(J528,'LibSets constants'!$A$4:$C$1000,3,FALSE)</f>
        <v>Included in base game</v>
      </c>
    </row>
    <row r="529" spans="1:12" x14ac:dyDescent="0.25">
      <c r="A529" s="5">
        <v>918</v>
      </c>
      <c r="B529" s="5">
        <f>VLOOKUP(A529,'ESO dumped ZoneData'!$A$3:$D$9995,2,FALSE)</f>
        <v>529</v>
      </c>
      <c r="C529" s="5">
        <f>VLOOKUP(A529,'ESO dumped ZoneData'!$A$3:$D$9995,3,FALSE)</f>
        <v>849</v>
      </c>
      <c r="D529" s="3" t="str">
        <f>VLOOKUP(A529,'ESO dumped ZoneData'!$A$3:$D$9995,4,FALSE)</f>
        <v>Nchuleftingth</v>
      </c>
      <c r="E529" s="3" t="str">
        <f t="array" ref="E529">IF(OR(EXACT(A529,'ESO Dungeon constants'!$D$3:$D$987)),"X","")</f>
        <v/>
      </c>
      <c r="F529" s="3" t="str">
        <f t="shared" si="32"/>
        <v/>
      </c>
      <c r="G529" s="3" t="str">
        <f t="shared" si="33"/>
        <v>Vvardenfell</v>
      </c>
      <c r="H529" s="3">
        <f t="shared" si="34"/>
        <v>918</v>
      </c>
      <c r="I529" s="3">
        <f t="shared" si="35"/>
        <v>849</v>
      </c>
      <c r="J529">
        <v>6</v>
      </c>
      <c r="K529" s="3" t="str">
        <f>VLOOKUP(J529,'LibSets constants'!$A$4:$B$1000,2,FALSE)</f>
        <v>DLC_MORROWIND</v>
      </c>
      <c r="L529" s="3" t="str">
        <f>VLOOKUP(J529,'LibSets constants'!$A$4:$C$1000,3,FALSE)</f>
        <v>Morrowind</v>
      </c>
    </row>
    <row r="530" spans="1:12" x14ac:dyDescent="0.25">
      <c r="A530" s="12">
        <v>919</v>
      </c>
      <c r="B530" s="5">
        <f>VLOOKUP(A530,'ESO dumped ZoneData'!$A$3:$D$9995,2,FALSE)</f>
        <v>530</v>
      </c>
      <c r="C530" s="5">
        <f>VLOOKUP(A530,'ESO dumped ZoneData'!$A$3:$D$9995,3,FALSE)</f>
        <v>849</v>
      </c>
      <c r="D530" s="3" t="str">
        <f>VLOOKUP(A530,'ESO dumped ZoneData'!$A$3:$D$9995,4,FALSE)</f>
        <v>Forgotten Wastes</v>
      </c>
      <c r="E530" s="3" t="str">
        <f t="array" ref="E530">IF(OR(EXACT(A530,'ESO Dungeon constants'!$D$3:$D$987)),"X","")</f>
        <v/>
      </c>
      <c r="F530" s="3" t="str">
        <f t="shared" si="32"/>
        <v/>
      </c>
      <c r="G530" s="3" t="str">
        <f t="shared" si="33"/>
        <v>Vvardenfell</v>
      </c>
      <c r="H530" s="17">
        <f t="shared" si="34"/>
        <v>919</v>
      </c>
      <c r="I530" s="17">
        <f t="shared" si="35"/>
        <v>849</v>
      </c>
      <c r="J530">
        <v>6</v>
      </c>
      <c r="K530" s="3" t="str">
        <f>VLOOKUP(J530,'LibSets constants'!$A$4:$B$1000,2,FALSE)</f>
        <v>DLC_MORROWIND</v>
      </c>
      <c r="L530" s="3" t="str">
        <f>VLOOKUP(J530,'LibSets constants'!$A$4:$C$1000,3,FALSE)</f>
        <v>Morrowind</v>
      </c>
    </row>
    <row r="531" spans="1:12" x14ac:dyDescent="0.25">
      <c r="A531" s="12">
        <v>920</v>
      </c>
      <c r="B531" s="5">
        <f>VLOOKUP(A531,'ESO dumped ZoneData'!$A$3:$D$9995,2,FALSE)</f>
        <v>531</v>
      </c>
      <c r="C531" s="5">
        <f>VLOOKUP(A531,'ESO dumped ZoneData'!$A$3:$D$9995,3,FALSE)</f>
        <v>849</v>
      </c>
      <c r="D531" s="3" t="str">
        <f>VLOOKUP(A531,'ESO dumped ZoneData'!$A$3:$D$9995,4,FALSE)</f>
        <v>Inanius Egg Mine</v>
      </c>
      <c r="E531" s="3" t="str">
        <f t="array" ref="E531">IF(OR(EXACT(A531,'ESO Dungeon constants'!$D$3:$D$987)),"X","")</f>
        <v/>
      </c>
      <c r="F531" s="3" t="str">
        <f t="shared" si="32"/>
        <v/>
      </c>
      <c r="G531" s="3" t="str">
        <f t="shared" si="33"/>
        <v>Vvardenfell</v>
      </c>
      <c r="H531" s="17">
        <f t="shared" si="34"/>
        <v>920</v>
      </c>
      <c r="I531" s="17">
        <f t="shared" si="35"/>
        <v>849</v>
      </c>
      <c r="J531">
        <v>6</v>
      </c>
      <c r="K531" s="3" t="str">
        <f>VLOOKUP(J531,'LibSets constants'!$A$4:$B$1000,2,FALSE)</f>
        <v>DLC_MORROWIND</v>
      </c>
      <c r="L531" s="3" t="str">
        <f>VLOOKUP(J531,'LibSets constants'!$A$4:$C$1000,3,FALSE)</f>
        <v>Morrowind</v>
      </c>
    </row>
    <row r="532" spans="1:12" x14ac:dyDescent="0.25">
      <c r="A532" s="12">
        <v>921</v>
      </c>
      <c r="B532" s="5">
        <f>VLOOKUP(A532,'ESO dumped ZoneData'!$A$3:$D$9995,2,FALSE)</f>
        <v>532</v>
      </c>
      <c r="C532" s="5">
        <f>VLOOKUP(A532,'ESO dumped ZoneData'!$A$3:$D$9995,3,FALSE)</f>
        <v>849</v>
      </c>
      <c r="D532" s="3" t="str">
        <f>VLOOKUP(A532,'ESO dumped ZoneData'!$A$3:$D$9995,4,FALSE)</f>
        <v>Khartag Point</v>
      </c>
      <c r="E532" s="3" t="str">
        <f t="array" ref="E532">IF(OR(EXACT(A532,'ESO Dungeon constants'!$D$3:$D$987)),"X","")</f>
        <v/>
      </c>
      <c r="F532" s="3" t="str">
        <f t="shared" si="32"/>
        <v/>
      </c>
      <c r="G532" s="3" t="str">
        <f t="shared" si="33"/>
        <v>Vvardenfell</v>
      </c>
      <c r="H532" s="17">
        <f t="shared" si="34"/>
        <v>921</v>
      </c>
      <c r="I532" s="17">
        <f t="shared" si="35"/>
        <v>849</v>
      </c>
      <c r="J532">
        <v>6</v>
      </c>
      <c r="K532" s="3" t="str">
        <f>VLOOKUP(J532,'LibSets constants'!$A$4:$B$1000,2,FALSE)</f>
        <v>DLC_MORROWIND</v>
      </c>
      <c r="L532" s="3" t="str">
        <f>VLOOKUP(J532,'LibSets constants'!$A$4:$C$1000,3,FALSE)</f>
        <v>Morrowind</v>
      </c>
    </row>
    <row r="533" spans="1:12" x14ac:dyDescent="0.25">
      <c r="A533" s="12">
        <v>922</v>
      </c>
      <c r="B533" s="5">
        <f>VLOOKUP(A533,'ESO dumped ZoneData'!$A$3:$D$9995,2,FALSE)</f>
        <v>533</v>
      </c>
      <c r="C533" s="5">
        <f>VLOOKUP(A533,'ESO dumped ZoneData'!$A$3:$D$9995,3,FALSE)</f>
        <v>849</v>
      </c>
      <c r="D533" s="3" t="str">
        <f>VLOOKUP(A533,'ESO dumped ZoneData'!$A$3:$D$9995,4,FALSE)</f>
        <v>Zainsipilu</v>
      </c>
      <c r="E533" s="3" t="str">
        <f t="array" ref="E533">IF(OR(EXACT(A533,'ESO Dungeon constants'!$D$3:$D$987)),"X","")</f>
        <v/>
      </c>
      <c r="F533" s="3" t="str">
        <f t="shared" si="32"/>
        <v/>
      </c>
      <c r="G533" s="3" t="str">
        <f t="shared" si="33"/>
        <v>Vvardenfell</v>
      </c>
      <c r="H533" s="17">
        <f t="shared" si="34"/>
        <v>922</v>
      </c>
      <c r="I533" s="17">
        <f t="shared" si="35"/>
        <v>849</v>
      </c>
      <c r="J533">
        <v>6</v>
      </c>
      <c r="K533" s="3" t="str">
        <f>VLOOKUP(J533,'LibSets constants'!$A$4:$B$1000,2,FALSE)</f>
        <v>DLC_MORROWIND</v>
      </c>
      <c r="L533" s="3" t="str">
        <f>VLOOKUP(J533,'LibSets constants'!$A$4:$C$1000,3,FALSE)</f>
        <v>Morrowind</v>
      </c>
    </row>
    <row r="534" spans="1:12" x14ac:dyDescent="0.25">
      <c r="A534" s="12">
        <v>923</v>
      </c>
      <c r="B534" s="5">
        <f>VLOOKUP(A534,'ESO dumped ZoneData'!$A$3:$D$9995,2,FALSE)</f>
        <v>534</v>
      </c>
      <c r="C534" s="5">
        <f>VLOOKUP(A534,'ESO dumped ZoneData'!$A$3:$D$9995,3,FALSE)</f>
        <v>849</v>
      </c>
      <c r="D534" s="3" t="str">
        <f>VLOOKUP(A534,'ESO dumped ZoneData'!$A$3:$D$9995,4,FALSE)</f>
        <v>Matus-Akin Egg Mine</v>
      </c>
      <c r="E534" s="3" t="str">
        <f t="array" ref="E534">IF(OR(EXACT(A534,'ESO Dungeon constants'!$D$3:$D$987)),"X","")</f>
        <v/>
      </c>
      <c r="F534" s="3" t="str">
        <f t="shared" si="32"/>
        <v/>
      </c>
      <c r="G534" s="3" t="str">
        <f t="shared" si="33"/>
        <v>Vvardenfell</v>
      </c>
      <c r="H534" s="17">
        <f t="shared" si="34"/>
        <v>923</v>
      </c>
      <c r="I534" s="17">
        <f t="shared" si="35"/>
        <v>849</v>
      </c>
      <c r="J534">
        <v>6</v>
      </c>
      <c r="K534" s="3" t="str">
        <f>VLOOKUP(J534,'LibSets constants'!$A$4:$B$1000,2,FALSE)</f>
        <v>DLC_MORROWIND</v>
      </c>
      <c r="L534" s="3" t="str">
        <f>VLOOKUP(J534,'LibSets constants'!$A$4:$C$1000,3,FALSE)</f>
        <v>Morrowind</v>
      </c>
    </row>
    <row r="535" spans="1:12" x14ac:dyDescent="0.25">
      <c r="A535" s="12">
        <v>924</v>
      </c>
      <c r="B535" s="5">
        <f>VLOOKUP(A535,'ESO dumped ZoneData'!$A$3:$D$9995,2,FALSE)</f>
        <v>535</v>
      </c>
      <c r="C535" s="5">
        <f>VLOOKUP(A535,'ESO dumped ZoneData'!$A$3:$D$9995,3,FALSE)</f>
        <v>849</v>
      </c>
      <c r="D535" s="3" t="str">
        <f>VLOOKUP(A535,'ESO dumped ZoneData'!$A$3:$D$9995,4,FALSE)</f>
        <v>Pulk</v>
      </c>
      <c r="E535" s="3" t="str">
        <f t="array" ref="E535">IF(OR(EXACT(A535,'ESO Dungeon constants'!$D$3:$D$987)),"X","")</f>
        <v/>
      </c>
      <c r="F535" s="3" t="str">
        <f t="shared" si="32"/>
        <v/>
      </c>
      <c r="G535" s="3" t="str">
        <f t="shared" si="33"/>
        <v>Vvardenfell</v>
      </c>
      <c r="H535" s="17">
        <f t="shared" si="34"/>
        <v>924</v>
      </c>
      <c r="I535" s="17">
        <f t="shared" si="35"/>
        <v>849</v>
      </c>
      <c r="J535">
        <v>6</v>
      </c>
      <c r="K535" s="3" t="str">
        <f>VLOOKUP(J535,'LibSets constants'!$A$4:$B$1000,2,FALSE)</f>
        <v>DLC_MORROWIND</v>
      </c>
      <c r="L535" s="3" t="str">
        <f>VLOOKUP(J535,'LibSets constants'!$A$4:$C$1000,3,FALSE)</f>
        <v>Morrowind</v>
      </c>
    </row>
    <row r="536" spans="1:12" x14ac:dyDescent="0.25">
      <c r="A536" s="12">
        <v>925</v>
      </c>
      <c r="B536" s="5">
        <f>VLOOKUP(A536,'ESO dumped ZoneData'!$A$3:$D$9995,2,FALSE)</f>
        <v>536</v>
      </c>
      <c r="C536" s="5">
        <f>VLOOKUP(A536,'ESO dumped ZoneData'!$A$3:$D$9995,3,FALSE)</f>
        <v>849</v>
      </c>
      <c r="D536" s="3" t="str">
        <f>VLOOKUP(A536,'ESO dumped ZoneData'!$A$3:$D$9995,4,FALSE)</f>
        <v>Nchuleft</v>
      </c>
      <c r="E536" s="3" t="str">
        <f t="array" ref="E536">IF(OR(EXACT(A536,'ESO Dungeon constants'!$D$3:$D$987)),"X","")</f>
        <v/>
      </c>
      <c r="F536" s="3" t="str">
        <f t="shared" si="32"/>
        <v/>
      </c>
      <c r="G536" s="3" t="str">
        <f t="shared" si="33"/>
        <v>Vvardenfell</v>
      </c>
      <c r="H536" s="17">
        <f t="shared" si="34"/>
        <v>925</v>
      </c>
      <c r="I536" s="17">
        <f t="shared" si="35"/>
        <v>849</v>
      </c>
      <c r="J536">
        <v>6</v>
      </c>
      <c r="K536" s="3" t="str">
        <f>VLOOKUP(J536,'LibSets constants'!$A$4:$B$1000,2,FALSE)</f>
        <v>DLC_MORROWIND</v>
      </c>
      <c r="L536" s="3" t="str">
        <f>VLOOKUP(J536,'LibSets constants'!$A$4:$C$1000,3,FALSE)</f>
        <v>Morrowind</v>
      </c>
    </row>
    <row r="537" spans="1:12" x14ac:dyDescent="0.25">
      <c r="A537" s="12">
        <v>926</v>
      </c>
      <c r="B537" s="5">
        <f>VLOOKUP(A537,'ESO dumped ZoneData'!$A$3:$D$9995,2,FALSE)</f>
        <v>537</v>
      </c>
      <c r="C537" s="5">
        <f>VLOOKUP(A537,'ESO dumped ZoneData'!$A$3:$D$9995,3,FALSE)</f>
        <v>849</v>
      </c>
      <c r="D537" s="3" t="str">
        <f>VLOOKUP(A537,'ESO dumped ZoneData'!$A$3:$D$9995,4,FALSE)</f>
        <v>Pinsun</v>
      </c>
      <c r="E537" s="3" t="str">
        <f t="array" ref="E537">IF(OR(EXACT(A537,'ESO Dungeon constants'!$D$3:$D$987)),"X","")</f>
        <v/>
      </c>
      <c r="F537" s="3" t="str">
        <f t="shared" si="32"/>
        <v/>
      </c>
      <c r="G537" s="3" t="str">
        <f t="shared" si="33"/>
        <v>Vvardenfell</v>
      </c>
      <c r="H537" s="17">
        <f t="shared" si="34"/>
        <v>926</v>
      </c>
      <c r="I537" s="17">
        <f t="shared" si="35"/>
        <v>849</v>
      </c>
      <c r="J537">
        <v>6</v>
      </c>
      <c r="K537" s="3" t="str">
        <f>VLOOKUP(J537,'LibSets constants'!$A$4:$B$1000,2,FALSE)</f>
        <v>DLC_MORROWIND</v>
      </c>
      <c r="L537" s="3" t="str">
        <f>VLOOKUP(J537,'LibSets constants'!$A$4:$C$1000,3,FALSE)</f>
        <v>Morrowind</v>
      </c>
    </row>
    <row r="538" spans="1:12" x14ac:dyDescent="0.25">
      <c r="A538" s="12">
        <v>927</v>
      </c>
      <c r="B538" s="5">
        <f>VLOOKUP(A538,'ESO dumped ZoneData'!$A$3:$D$9995,2,FALSE)</f>
        <v>538</v>
      </c>
      <c r="C538" s="5">
        <f>VLOOKUP(A538,'ESO dumped ZoneData'!$A$3:$D$9995,3,FALSE)</f>
        <v>849</v>
      </c>
      <c r="D538" s="3" t="str">
        <f>VLOOKUP(A538,'ESO dumped ZoneData'!$A$3:$D$9995,4,FALSE)</f>
        <v>Vassir-Didanat Mine</v>
      </c>
      <c r="E538" s="3" t="str">
        <f t="array" ref="E538">IF(OR(EXACT(A538,'ESO Dungeon constants'!$D$3:$D$987)),"X","")</f>
        <v/>
      </c>
      <c r="F538" s="3" t="str">
        <f t="shared" si="32"/>
        <v/>
      </c>
      <c r="G538" s="3" t="str">
        <f t="shared" si="33"/>
        <v>Vvardenfell</v>
      </c>
      <c r="H538" s="17">
        <f t="shared" si="34"/>
        <v>927</v>
      </c>
      <c r="I538" s="17">
        <f t="shared" si="35"/>
        <v>849</v>
      </c>
      <c r="J538">
        <v>6</v>
      </c>
      <c r="K538" s="3" t="str">
        <f>VLOOKUP(J538,'LibSets constants'!$A$4:$B$1000,2,FALSE)</f>
        <v>DLC_MORROWIND</v>
      </c>
      <c r="L538" s="3" t="str">
        <f>VLOOKUP(J538,'LibSets constants'!$A$4:$C$1000,3,FALSE)</f>
        <v>Morrowind</v>
      </c>
    </row>
    <row r="539" spans="1:12" x14ac:dyDescent="0.25">
      <c r="A539" s="12">
        <v>928</v>
      </c>
      <c r="B539" s="5">
        <f>VLOOKUP(A539,'ESO dumped ZoneData'!$A$3:$D$9995,2,FALSE)</f>
        <v>539</v>
      </c>
      <c r="C539" s="5">
        <f>VLOOKUP(A539,'ESO dumped ZoneData'!$A$3:$D$9995,3,FALSE)</f>
        <v>849</v>
      </c>
      <c r="D539" s="3" t="str">
        <f>VLOOKUP(A539,'ESO dumped ZoneData'!$A$3:$D$9995,4,FALSE)</f>
        <v>Zalkin-Sul Egg Mine</v>
      </c>
      <c r="E539" s="3" t="str">
        <f t="array" ref="E539">IF(OR(EXACT(A539,'ESO Dungeon constants'!$D$3:$D$987)),"X","")</f>
        <v/>
      </c>
      <c r="F539" s="3" t="str">
        <f t="shared" si="32"/>
        <v/>
      </c>
      <c r="G539" s="3" t="str">
        <f t="shared" si="33"/>
        <v>Vvardenfell</v>
      </c>
      <c r="H539" s="17">
        <f t="shared" si="34"/>
        <v>928</v>
      </c>
      <c r="I539" s="17">
        <f t="shared" si="35"/>
        <v>849</v>
      </c>
      <c r="J539">
        <v>6</v>
      </c>
      <c r="K539" s="3" t="str">
        <f>VLOOKUP(J539,'LibSets constants'!$A$4:$B$1000,2,FALSE)</f>
        <v>DLC_MORROWIND</v>
      </c>
      <c r="L539" s="3" t="str">
        <f>VLOOKUP(J539,'LibSets constants'!$A$4:$C$1000,3,FALSE)</f>
        <v>Morrowind</v>
      </c>
    </row>
    <row r="540" spans="1:12" x14ac:dyDescent="0.25">
      <c r="A540" s="12">
        <v>929</v>
      </c>
      <c r="B540" s="5">
        <f>VLOOKUP(A540,'ESO dumped ZoneData'!$A$3:$D$9995,2,FALSE)</f>
        <v>540</v>
      </c>
      <c r="C540" s="5">
        <f>VLOOKUP(A540,'ESO dumped ZoneData'!$A$3:$D$9995,3,FALSE)</f>
        <v>849</v>
      </c>
      <c r="D540" s="3" t="str">
        <f>VLOOKUP(A540,'ESO dumped ZoneData'!$A$3:$D$9995,4,FALSE)</f>
        <v>Gnisis Egg Mine</v>
      </c>
      <c r="E540" s="3" t="str">
        <f t="array" ref="E540">IF(OR(EXACT(A540,'ESO Dungeon constants'!$D$3:$D$987)),"X","")</f>
        <v/>
      </c>
      <c r="F540" s="3" t="str">
        <f t="shared" si="32"/>
        <v/>
      </c>
      <c r="G540" s="3" t="str">
        <f t="shared" si="33"/>
        <v>Vvardenfell</v>
      </c>
      <c r="H540" s="17">
        <f t="shared" si="34"/>
        <v>929</v>
      </c>
      <c r="I540" s="17">
        <f t="shared" si="35"/>
        <v>849</v>
      </c>
      <c r="J540">
        <v>6</v>
      </c>
      <c r="K540" s="3" t="str">
        <f>VLOOKUP(J540,'LibSets constants'!$A$4:$B$1000,2,FALSE)</f>
        <v>DLC_MORROWIND</v>
      </c>
      <c r="L540" s="3" t="str">
        <f>VLOOKUP(J540,'LibSets constants'!$A$4:$C$1000,3,FALSE)</f>
        <v>Morrowind</v>
      </c>
    </row>
    <row r="541" spans="1:12" x14ac:dyDescent="0.25">
      <c r="A541" s="12">
        <v>930</v>
      </c>
      <c r="B541" s="5">
        <f>VLOOKUP(A541,'ESO dumped ZoneData'!$A$3:$D$9995,2,FALSE)</f>
        <v>541</v>
      </c>
      <c r="C541" s="5">
        <f>VLOOKUP(A541,'ESO dumped ZoneData'!$A$3:$D$9995,3,FALSE)</f>
        <v>57</v>
      </c>
      <c r="D541" s="3" t="str">
        <f>VLOOKUP(A541,'ESO dumped ZoneData'!$A$3:$D$9995,4,FALSE)</f>
        <v>Darkshade Caverns II</v>
      </c>
      <c r="E541" s="3" t="str">
        <f t="array" ref="E541">IF(OR(EXACT(A541,'ESO Dungeon constants'!$D$3:$D$987)),"X","")</f>
        <v>X</v>
      </c>
      <c r="F541" s="3" t="str">
        <f t="shared" si="32"/>
        <v/>
      </c>
      <c r="G541" s="3" t="str">
        <f t="shared" si="33"/>
        <v>Deshaan</v>
      </c>
      <c r="H541" s="17">
        <f t="shared" si="34"/>
        <v>930</v>
      </c>
      <c r="I541" s="17">
        <f t="shared" si="35"/>
        <v>57</v>
      </c>
      <c r="J541">
        <v>0</v>
      </c>
      <c r="K541" s="3" t="str">
        <f>VLOOKUP(J541,'LibSets constants'!$A$4:$B$1000,2,FALSE)</f>
        <v>DLC_BASE_GAME</v>
      </c>
      <c r="L541" s="3" t="str">
        <f>VLOOKUP(J541,'LibSets constants'!$A$4:$C$1000,3,FALSE)</f>
        <v>Included in base game</v>
      </c>
    </row>
    <row r="542" spans="1:12" x14ac:dyDescent="0.25">
      <c r="A542" s="12">
        <v>931</v>
      </c>
      <c r="B542" s="5">
        <f>VLOOKUP(A542,'ESO dumped ZoneData'!$A$3:$D$9995,2,FALSE)</f>
        <v>542</v>
      </c>
      <c r="C542" s="5">
        <f>VLOOKUP(A542,'ESO dumped ZoneData'!$A$3:$D$9995,3,FALSE)</f>
        <v>383</v>
      </c>
      <c r="D542" s="3" t="str">
        <f>VLOOKUP(A542,'ESO dumped ZoneData'!$A$3:$D$9995,4,FALSE)</f>
        <v>Elden Hollow II</v>
      </c>
      <c r="E542" s="3" t="str">
        <f t="array" ref="E542">IF(OR(EXACT(A542,'ESO Dungeon constants'!$D$3:$D$987)),"X","")</f>
        <v>X</v>
      </c>
      <c r="F542" s="3" t="str">
        <f t="shared" si="32"/>
        <v/>
      </c>
      <c r="G542" s="3" t="str">
        <f t="shared" si="33"/>
        <v>Grahtwood</v>
      </c>
      <c r="H542" s="17">
        <f t="shared" si="34"/>
        <v>931</v>
      </c>
      <c r="I542" s="17">
        <f t="shared" si="35"/>
        <v>383</v>
      </c>
      <c r="J542">
        <v>0</v>
      </c>
      <c r="K542" s="3" t="str">
        <f>VLOOKUP(J542,'LibSets constants'!$A$4:$B$1000,2,FALSE)</f>
        <v>DLC_BASE_GAME</v>
      </c>
      <c r="L542" s="3" t="str">
        <f>VLOOKUP(J542,'LibSets constants'!$A$4:$C$1000,3,FALSE)</f>
        <v>Included in base game</v>
      </c>
    </row>
    <row r="543" spans="1:12" x14ac:dyDescent="0.25">
      <c r="A543" s="12">
        <v>932</v>
      </c>
      <c r="B543" s="5">
        <f>VLOOKUP(A543,'ESO dumped ZoneData'!$A$3:$D$9995,2,FALSE)</f>
        <v>543</v>
      </c>
      <c r="C543" s="5">
        <f>VLOOKUP(A543,'ESO dumped ZoneData'!$A$3:$D$9995,3,FALSE)</f>
        <v>20</v>
      </c>
      <c r="D543" s="3" t="str">
        <f>VLOOKUP(A543,'ESO dumped ZoneData'!$A$3:$D$9995,4,FALSE)</f>
        <v>Crypt of Hearts II</v>
      </c>
      <c r="E543" s="3" t="str">
        <f t="array" ref="E543">IF(OR(EXACT(A543,'ESO Dungeon constants'!$D$3:$D$987)),"X","")</f>
        <v>X</v>
      </c>
      <c r="F543" s="3" t="str">
        <f t="shared" si="32"/>
        <v/>
      </c>
      <c r="G543" s="3" t="str">
        <f t="shared" si="33"/>
        <v>Rivenspire</v>
      </c>
      <c r="H543" s="17">
        <f t="shared" si="34"/>
        <v>932</v>
      </c>
      <c r="I543" s="17">
        <f t="shared" si="35"/>
        <v>20</v>
      </c>
      <c r="J543">
        <v>0</v>
      </c>
      <c r="K543" s="3" t="str">
        <f>VLOOKUP(J543,'LibSets constants'!$A$4:$B$1000,2,FALSE)</f>
        <v>DLC_BASE_GAME</v>
      </c>
      <c r="L543" s="3" t="str">
        <f>VLOOKUP(J543,'LibSets constants'!$A$4:$C$1000,3,FALSE)</f>
        <v>Included in base game</v>
      </c>
    </row>
    <row r="544" spans="1:12" x14ac:dyDescent="0.25">
      <c r="A544" s="12">
        <v>933</v>
      </c>
      <c r="B544" s="5">
        <f>VLOOKUP(A544,'ESO dumped ZoneData'!$A$3:$D$9995,2,FALSE)</f>
        <v>544</v>
      </c>
      <c r="C544" s="5">
        <f>VLOOKUP(A544,'ESO dumped ZoneData'!$A$3:$D$9995,3,FALSE)</f>
        <v>19</v>
      </c>
      <c r="D544" s="3" t="str">
        <f>VLOOKUP(A544,'ESO dumped ZoneData'!$A$3:$D$9995,4,FALSE)</f>
        <v>Wayrest Sewers II</v>
      </c>
      <c r="E544" s="3" t="str">
        <f t="array" ref="E544">IF(OR(EXACT(A544,'ESO Dungeon constants'!$D$3:$D$987)),"X","")</f>
        <v>X</v>
      </c>
      <c r="F544" s="3" t="str">
        <f t="shared" si="32"/>
        <v/>
      </c>
      <c r="G544" s="3" t="str">
        <f t="shared" si="33"/>
        <v>Stormhaven</v>
      </c>
      <c r="H544" s="17">
        <f t="shared" si="34"/>
        <v>933</v>
      </c>
      <c r="I544" s="17">
        <f t="shared" si="35"/>
        <v>19</v>
      </c>
      <c r="J544">
        <v>0</v>
      </c>
      <c r="K544" s="3" t="str">
        <f>VLOOKUP(J544,'LibSets constants'!$A$4:$B$1000,2,FALSE)</f>
        <v>DLC_BASE_GAME</v>
      </c>
      <c r="L544" s="3" t="str">
        <f>VLOOKUP(J544,'LibSets constants'!$A$4:$C$1000,3,FALSE)</f>
        <v>Included in base game</v>
      </c>
    </row>
    <row r="545" spans="1:12" x14ac:dyDescent="0.25">
      <c r="A545" s="12">
        <v>934</v>
      </c>
      <c r="B545" s="5">
        <f>VLOOKUP(A545,'ESO dumped ZoneData'!$A$3:$D$9995,2,FALSE)</f>
        <v>545</v>
      </c>
      <c r="C545" s="5">
        <f>VLOOKUP(A545,'ESO dumped ZoneData'!$A$3:$D$9995,3,FALSE)</f>
        <v>41</v>
      </c>
      <c r="D545" s="3" t="str">
        <f>VLOOKUP(A545,'ESO dumped ZoneData'!$A$3:$D$9995,4,FALSE)</f>
        <v>Fungal Grotto II</v>
      </c>
      <c r="E545" s="3" t="str">
        <f t="array" ref="E545">IF(OR(EXACT(A545,'ESO Dungeon constants'!$D$3:$D$987)),"X","")</f>
        <v>X</v>
      </c>
      <c r="F545" s="3" t="str">
        <f t="shared" si="32"/>
        <v/>
      </c>
      <c r="G545" s="3" t="str">
        <f t="shared" si="33"/>
        <v>Stonefalls</v>
      </c>
      <c r="H545" s="17">
        <f t="shared" si="34"/>
        <v>934</v>
      </c>
      <c r="I545" s="17">
        <f t="shared" si="35"/>
        <v>41</v>
      </c>
      <c r="J545">
        <v>0</v>
      </c>
      <c r="K545" s="3" t="str">
        <f>VLOOKUP(J545,'LibSets constants'!$A$4:$B$1000,2,FALSE)</f>
        <v>DLC_BASE_GAME</v>
      </c>
      <c r="L545" s="3" t="str">
        <f>VLOOKUP(J545,'LibSets constants'!$A$4:$C$1000,3,FALSE)</f>
        <v>Included in base game</v>
      </c>
    </row>
    <row r="546" spans="1:12" x14ac:dyDescent="0.25">
      <c r="A546" s="12">
        <v>935</v>
      </c>
      <c r="B546" s="5">
        <f>VLOOKUP(A546,'ESO dumped ZoneData'!$A$3:$D$9995,2,FALSE)</f>
        <v>546</v>
      </c>
      <c r="C546" s="5">
        <f>VLOOKUP(A546,'ESO dumped ZoneData'!$A$3:$D$9995,3,FALSE)</f>
        <v>381</v>
      </c>
      <c r="D546" s="3" t="str">
        <f>VLOOKUP(A546,'ESO dumped ZoneData'!$A$3:$D$9995,4,FALSE)</f>
        <v>The Banished Cells II</v>
      </c>
      <c r="E546" s="3" t="str">
        <f t="array" ref="E546">IF(OR(EXACT(A546,'ESO Dungeon constants'!$D$3:$D$987)),"X","")</f>
        <v>X</v>
      </c>
      <c r="F546" s="3" t="str">
        <f t="shared" si="32"/>
        <v/>
      </c>
      <c r="G546" s="3" t="str">
        <f t="shared" si="33"/>
        <v>Auridon</v>
      </c>
      <c r="H546" s="17">
        <f t="shared" si="34"/>
        <v>935</v>
      </c>
      <c r="I546" s="17">
        <f t="shared" si="35"/>
        <v>381</v>
      </c>
      <c r="J546">
        <v>0</v>
      </c>
      <c r="K546" s="3" t="str">
        <f>VLOOKUP(J546,'LibSets constants'!$A$4:$B$1000,2,FALSE)</f>
        <v>DLC_BASE_GAME</v>
      </c>
      <c r="L546" s="3" t="str">
        <f>VLOOKUP(J546,'LibSets constants'!$A$4:$C$1000,3,FALSE)</f>
        <v>Included in base game</v>
      </c>
    </row>
    <row r="547" spans="1:12" x14ac:dyDescent="0.25">
      <c r="A547" s="12">
        <v>936</v>
      </c>
      <c r="B547" s="5">
        <f>VLOOKUP(A547,'ESO dumped ZoneData'!$A$3:$D$9995,2,FALSE)</f>
        <v>547</v>
      </c>
      <c r="C547" s="5">
        <f>VLOOKUP(A547,'ESO dumped ZoneData'!$A$3:$D$9995,3,FALSE)</f>
        <v>3</v>
      </c>
      <c r="D547" s="3" t="str">
        <f>VLOOKUP(A547,'ESO dumped ZoneData'!$A$3:$D$9995,4,FALSE)</f>
        <v>Spindleclutch II</v>
      </c>
      <c r="E547" s="3" t="str">
        <f t="array" ref="E547">IF(OR(EXACT(A547,'ESO Dungeon constants'!$D$3:$D$987)),"X","")</f>
        <v>X</v>
      </c>
      <c r="F547" s="3" t="str">
        <f t="shared" si="32"/>
        <v/>
      </c>
      <c r="G547" s="3" t="str">
        <f t="shared" si="33"/>
        <v>Glenumbra</v>
      </c>
      <c r="H547" s="17">
        <f t="shared" si="34"/>
        <v>936</v>
      </c>
      <c r="I547" s="17">
        <f t="shared" si="35"/>
        <v>3</v>
      </c>
      <c r="J547">
        <v>0</v>
      </c>
      <c r="K547" s="3" t="str">
        <f>VLOOKUP(J547,'LibSets constants'!$A$4:$B$1000,2,FALSE)</f>
        <v>DLC_BASE_GAME</v>
      </c>
      <c r="L547" s="3" t="str">
        <f>VLOOKUP(J547,'LibSets constants'!$A$4:$C$1000,3,FALSE)</f>
        <v>Included in base game</v>
      </c>
    </row>
    <row r="548" spans="1:12" x14ac:dyDescent="0.25">
      <c r="A548" s="12">
        <v>937</v>
      </c>
      <c r="B548" s="5">
        <f>VLOOKUP(A548,'ESO dumped ZoneData'!$A$3:$D$9995,2,FALSE)</f>
        <v>548</v>
      </c>
      <c r="C548" s="5">
        <f>VLOOKUP(A548,'ESO dumped ZoneData'!$A$3:$D$9995,3,FALSE)</f>
        <v>57</v>
      </c>
      <c r="D548" s="3" t="str">
        <f>VLOOKUP(A548,'ESO dumped ZoneData'!$A$3:$D$9995,4,FALSE)</f>
        <v>Flaming Nix Deluxe Garret</v>
      </c>
      <c r="E548" s="3" t="str">
        <f t="array" ref="E548">IF(OR(EXACT(A548,'ESO Dungeon constants'!$D$3:$D$987)),"X","")</f>
        <v/>
      </c>
      <c r="F548" s="3" t="str">
        <f t="shared" si="32"/>
        <v/>
      </c>
      <c r="G548" s="3" t="str">
        <f t="shared" si="33"/>
        <v>Deshaan</v>
      </c>
      <c r="H548" s="17">
        <f t="shared" si="34"/>
        <v>937</v>
      </c>
      <c r="I548" s="17">
        <f t="shared" si="35"/>
        <v>57</v>
      </c>
      <c r="J548">
        <v>0</v>
      </c>
      <c r="K548" s="3" t="str">
        <f>VLOOKUP(J548,'LibSets constants'!$A$4:$B$1000,2,FALSE)</f>
        <v>DLC_BASE_GAME</v>
      </c>
      <c r="L548" s="3" t="str">
        <f>VLOOKUP(J548,'LibSets constants'!$A$4:$C$1000,3,FALSE)</f>
        <v>Included in base game</v>
      </c>
    </row>
    <row r="549" spans="1:12" x14ac:dyDescent="0.25">
      <c r="A549" s="12">
        <v>938</v>
      </c>
      <c r="B549" s="5">
        <f>VLOOKUP(A549,'ESO dumped ZoneData'!$A$3:$D$9995,2,FALSE)</f>
        <v>549</v>
      </c>
      <c r="C549" s="5">
        <f>VLOOKUP(A549,'ESO dumped ZoneData'!$A$3:$D$9995,3,FALSE)</f>
        <v>104</v>
      </c>
      <c r="D549" s="3" t="str">
        <f>VLOOKUP(A549,'ESO dumped ZoneData'!$A$3:$D$9995,4,FALSE)</f>
        <v>Sisters of the Sands Apartment</v>
      </c>
      <c r="E549" s="3" t="str">
        <f t="array" ref="E549">IF(OR(EXACT(A549,'ESO Dungeon constants'!$D$3:$D$987)),"X","")</f>
        <v/>
      </c>
      <c r="F549" s="3" t="str">
        <f t="shared" si="32"/>
        <v/>
      </c>
      <c r="G549" s="3" t="str">
        <f t="shared" si="33"/>
        <v>Alik'r Desert</v>
      </c>
      <c r="H549" s="17">
        <f t="shared" si="34"/>
        <v>938</v>
      </c>
      <c r="I549" s="17">
        <f t="shared" si="35"/>
        <v>104</v>
      </c>
      <c r="J549">
        <v>0</v>
      </c>
      <c r="K549" s="3" t="str">
        <f>VLOOKUP(J549,'LibSets constants'!$A$4:$B$1000,2,FALSE)</f>
        <v>DLC_BASE_GAME</v>
      </c>
      <c r="L549" s="3" t="str">
        <f>VLOOKUP(J549,'LibSets constants'!$A$4:$C$1000,3,FALSE)</f>
        <v>Included in base game</v>
      </c>
    </row>
    <row r="550" spans="1:12" x14ac:dyDescent="0.25">
      <c r="A550" s="12">
        <v>939</v>
      </c>
      <c r="B550" s="5">
        <f>VLOOKUP(A550,'ESO dumped ZoneData'!$A$3:$D$9995,2,FALSE)</f>
        <v>550</v>
      </c>
      <c r="C550" s="5">
        <f>VLOOKUP(A550,'ESO dumped ZoneData'!$A$3:$D$9995,3,FALSE)</f>
        <v>381</v>
      </c>
      <c r="D550" s="3" t="str">
        <f>VLOOKUP(A550,'ESO dumped ZoneData'!$A$3:$D$9995,4,FALSE)</f>
        <v>Barbed Hook Private Room</v>
      </c>
      <c r="E550" s="3" t="str">
        <f t="array" ref="E550">IF(OR(EXACT(A550,'ESO Dungeon constants'!$D$3:$D$987)),"X","")</f>
        <v/>
      </c>
      <c r="F550" s="3" t="str">
        <f t="shared" si="32"/>
        <v/>
      </c>
      <c r="G550" s="3" t="str">
        <f t="shared" si="33"/>
        <v>Auridon</v>
      </c>
      <c r="H550" s="17">
        <f t="shared" si="34"/>
        <v>939</v>
      </c>
      <c r="I550" s="17">
        <f t="shared" si="35"/>
        <v>381</v>
      </c>
      <c r="J550">
        <v>0</v>
      </c>
      <c r="K550" s="3" t="str">
        <f>VLOOKUP(J550,'LibSets constants'!$A$4:$B$1000,2,FALSE)</f>
        <v>DLC_BASE_GAME</v>
      </c>
      <c r="L550" s="3" t="str">
        <f>VLOOKUP(J550,'LibSets constants'!$A$4:$C$1000,3,FALSE)</f>
        <v>Included in base game</v>
      </c>
    </row>
    <row r="551" spans="1:12" x14ac:dyDescent="0.25">
      <c r="A551" s="12">
        <v>940</v>
      </c>
      <c r="B551" s="5">
        <f>VLOOKUP(A551,'ESO dumped ZoneData'!$A$3:$D$9995,2,FALSE)</f>
        <v>551</v>
      </c>
      <c r="C551" s="5">
        <f>VLOOKUP(A551,'ESO dumped ZoneData'!$A$3:$D$9995,3,FALSE)</f>
        <v>381</v>
      </c>
      <c r="D551" s="3" t="str">
        <f>VLOOKUP(A551,'ESO dumped ZoneData'!$A$3:$D$9995,4,FALSE)</f>
        <v>Mara's Kiss Public House</v>
      </c>
      <c r="E551" s="3" t="str">
        <f t="array" ref="E551">IF(OR(EXACT(A551,'ESO Dungeon constants'!$D$3:$D$987)),"X","")</f>
        <v/>
      </c>
      <c r="F551" s="3" t="str">
        <f t="shared" si="32"/>
        <v/>
      </c>
      <c r="G551" s="3" t="str">
        <f t="shared" si="33"/>
        <v>Auridon</v>
      </c>
      <c r="H551" s="17">
        <f t="shared" si="34"/>
        <v>940</v>
      </c>
      <c r="I551" s="17">
        <f t="shared" si="35"/>
        <v>381</v>
      </c>
      <c r="J551">
        <v>0</v>
      </c>
      <c r="K551" s="3" t="str">
        <f>VLOOKUP(J551,'LibSets constants'!$A$4:$B$1000,2,FALSE)</f>
        <v>DLC_BASE_GAME</v>
      </c>
      <c r="L551" s="3" t="str">
        <f>VLOOKUP(J551,'LibSets constants'!$A$4:$C$1000,3,FALSE)</f>
        <v>Included in base game</v>
      </c>
    </row>
    <row r="552" spans="1:12" x14ac:dyDescent="0.25">
      <c r="A552" s="12">
        <v>941</v>
      </c>
      <c r="B552" s="5">
        <f>VLOOKUP(A552,'ESO dumped ZoneData'!$A$3:$D$9995,2,FALSE)</f>
        <v>552</v>
      </c>
      <c r="C552" s="5">
        <f>VLOOKUP(A552,'ESO dumped ZoneData'!$A$3:$D$9995,3,FALSE)</f>
        <v>41</v>
      </c>
      <c r="D552" s="3" t="str">
        <f>VLOOKUP(A552,'ESO dumped ZoneData'!$A$3:$D$9995,4,FALSE)</f>
        <v>The Ebony Flask Inn Room</v>
      </c>
      <c r="E552" s="3" t="str">
        <f t="array" ref="E552">IF(OR(EXACT(A552,'ESO Dungeon constants'!$D$3:$D$987)),"X","")</f>
        <v/>
      </c>
      <c r="F552" s="3" t="str">
        <f t="shared" si="32"/>
        <v/>
      </c>
      <c r="G552" s="3" t="str">
        <f t="shared" si="33"/>
        <v>Stonefalls</v>
      </c>
      <c r="H552" s="17">
        <f t="shared" si="34"/>
        <v>941</v>
      </c>
      <c r="I552" s="17">
        <f t="shared" si="35"/>
        <v>41</v>
      </c>
      <c r="J552">
        <v>0</v>
      </c>
      <c r="K552" s="3" t="str">
        <f>VLOOKUP(J552,'LibSets constants'!$A$4:$B$1000,2,FALSE)</f>
        <v>DLC_BASE_GAME</v>
      </c>
      <c r="L552" s="3" t="str">
        <f>VLOOKUP(J552,'LibSets constants'!$A$4:$C$1000,3,FALSE)</f>
        <v>Included in base game</v>
      </c>
    </row>
    <row r="553" spans="1:12" x14ac:dyDescent="0.25">
      <c r="A553" s="12">
        <v>942</v>
      </c>
      <c r="B553" s="5">
        <f>VLOOKUP(A553,'ESO dumped ZoneData'!$A$3:$D$9995,2,FALSE)</f>
        <v>553</v>
      </c>
      <c r="C553" s="5">
        <f>VLOOKUP(A553,'ESO dumped ZoneData'!$A$3:$D$9995,3,FALSE)</f>
        <v>3</v>
      </c>
      <c r="D553" s="3" t="str">
        <f>VLOOKUP(A553,'ESO dumped ZoneData'!$A$3:$D$9995,4,FALSE)</f>
        <v>The Rosy Lion</v>
      </c>
      <c r="E553" s="3" t="str">
        <f t="array" ref="E553">IF(OR(EXACT(A553,'ESO Dungeon constants'!$D$3:$D$987)),"X","")</f>
        <v/>
      </c>
      <c r="F553" s="3" t="str">
        <f t="shared" si="32"/>
        <v/>
      </c>
      <c r="G553" s="3" t="str">
        <f t="shared" si="33"/>
        <v>Glenumbra</v>
      </c>
      <c r="H553" s="17">
        <f t="shared" si="34"/>
        <v>942</v>
      </c>
      <c r="I553" s="17">
        <f t="shared" si="35"/>
        <v>3</v>
      </c>
      <c r="J553">
        <v>0</v>
      </c>
      <c r="K553" s="3" t="str">
        <f>VLOOKUP(J553,'LibSets constants'!$A$4:$B$1000,2,FALSE)</f>
        <v>DLC_BASE_GAME</v>
      </c>
      <c r="L553" s="3" t="str">
        <f>VLOOKUP(J553,'LibSets constants'!$A$4:$C$1000,3,FALSE)</f>
        <v>Included in base game</v>
      </c>
    </row>
    <row r="554" spans="1:12" x14ac:dyDescent="0.25">
      <c r="A554" s="12">
        <v>943</v>
      </c>
      <c r="B554" s="5">
        <f>VLOOKUP(A554,'ESO dumped ZoneData'!$A$3:$D$9995,2,FALSE)</f>
        <v>554</v>
      </c>
      <c r="C554" s="5">
        <f>VLOOKUP(A554,'ESO dumped ZoneData'!$A$3:$D$9995,3,FALSE)</f>
        <v>3</v>
      </c>
      <c r="D554" s="3" t="str">
        <f>VLOOKUP(A554,'ESO dumped ZoneData'!$A$3:$D$9995,4,FALSE)</f>
        <v>Daggerfall Overlook</v>
      </c>
      <c r="E554" s="3" t="str">
        <f t="array" ref="E554">IF(OR(EXACT(A554,'ESO Dungeon constants'!$D$3:$D$987)),"X","")</f>
        <v/>
      </c>
      <c r="F554" s="3" t="str">
        <f t="shared" si="32"/>
        <v/>
      </c>
      <c r="G554" s="3" t="str">
        <f t="shared" si="33"/>
        <v>Glenumbra</v>
      </c>
      <c r="H554" s="17">
        <f t="shared" si="34"/>
        <v>943</v>
      </c>
      <c r="I554" s="17">
        <f t="shared" si="35"/>
        <v>3</v>
      </c>
      <c r="J554">
        <v>0</v>
      </c>
      <c r="K554" s="3" t="str">
        <f>VLOOKUP(J554,'LibSets constants'!$A$4:$B$1000,2,FALSE)</f>
        <v>DLC_BASE_GAME</v>
      </c>
      <c r="L554" s="3" t="str">
        <f>VLOOKUP(J554,'LibSets constants'!$A$4:$C$1000,3,FALSE)</f>
        <v>Included in base game</v>
      </c>
    </row>
    <row r="555" spans="1:12" x14ac:dyDescent="0.25">
      <c r="A555" s="12">
        <v>944</v>
      </c>
      <c r="B555" s="5">
        <f>VLOOKUP(A555,'ESO dumped ZoneData'!$A$3:$D$9995,2,FALSE)</f>
        <v>555</v>
      </c>
      <c r="C555" s="5">
        <f>VLOOKUP(A555,'ESO dumped ZoneData'!$A$3:$D$9995,3,FALSE)</f>
        <v>382</v>
      </c>
      <c r="D555" s="3" t="str">
        <f>VLOOKUP(A555,'ESO dumped ZoneData'!$A$3:$D$9995,4,FALSE)</f>
        <v>Serenity Falls Estate</v>
      </c>
      <c r="E555" s="3" t="str">
        <f t="array" ref="E555">IF(OR(EXACT(A555,'ESO Dungeon constants'!$D$3:$D$987)),"X","")</f>
        <v/>
      </c>
      <c r="F555" s="3" t="str">
        <f t="shared" si="32"/>
        <v/>
      </c>
      <c r="G555" s="3" t="str">
        <f t="shared" si="33"/>
        <v>Reaper's March</v>
      </c>
      <c r="H555" s="17">
        <f t="shared" si="34"/>
        <v>944</v>
      </c>
      <c r="I555" s="17">
        <f t="shared" si="35"/>
        <v>382</v>
      </c>
      <c r="J555">
        <v>0</v>
      </c>
      <c r="K555" s="3" t="str">
        <f>VLOOKUP(J555,'LibSets constants'!$A$4:$B$1000,2,FALSE)</f>
        <v>DLC_BASE_GAME</v>
      </c>
      <c r="L555" s="3" t="str">
        <f>VLOOKUP(J555,'LibSets constants'!$A$4:$C$1000,3,FALSE)</f>
        <v>Included in base game</v>
      </c>
    </row>
    <row r="556" spans="1:12" x14ac:dyDescent="0.25">
      <c r="A556" s="12">
        <v>945</v>
      </c>
      <c r="B556" s="5">
        <f>VLOOKUP(A556,'ESO dumped ZoneData'!$A$3:$D$9995,2,FALSE)</f>
        <v>556</v>
      </c>
      <c r="C556" s="5">
        <f>VLOOKUP(A556,'ESO dumped ZoneData'!$A$3:$D$9995,3,FALSE)</f>
        <v>41</v>
      </c>
      <c r="D556" s="3" t="str">
        <f>VLOOKUP(A556,'ESO dumped ZoneData'!$A$3:$D$9995,4,FALSE)</f>
        <v>Ebonheart Chateau</v>
      </c>
      <c r="E556" s="3" t="str">
        <f t="array" ref="E556">IF(OR(EXACT(A556,'ESO Dungeon constants'!$D$3:$D$987)),"X","")</f>
        <v/>
      </c>
      <c r="F556" s="3" t="str">
        <f t="shared" si="32"/>
        <v/>
      </c>
      <c r="G556" s="3" t="str">
        <f t="shared" si="33"/>
        <v>Stonefalls</v>
      </c>
      <c r="H556" s="17">
        <f t="shared" si="34"/>
        <v>945</v>
      </c>
      <c r="I556" s="17">
        <f t="shared" si="35"/>
        <v>41</v>
      </c>
      <c r="J556">
        <v>0</v>
      </c>
      <c r="K556" s="3" t="str">
        <f>VLOOKUP(J556,'LibSets constants'!$A$4:$B$1000,2,FALSE)</f>
        <v>DLC_BASE_GAME</v>
      </c>
      <c r="L556" s="3" t="str">
        <f>VLOOKUP(J556,'LibSets constants'!$A$4:$C$1000,3,FALSE)</f>
        <v>Included in base game</v>
      </c>
    </row>
    <row r="557" spans="1:12" x14ac:dyDescent="0.25">
      <c r="A557" s="12">
        <v>946</v>
      </c>
      <c r="B557" s="5">
        <f>VLOOKUP(A557,'ESO dumped ZoneData'!$A$3:$D$9995,2,FALSE)</f>
        <v>557</v>
      </c>
      <c r="C557" s="5">
        <f>VLOOKUP(A557,'ESO dumped ZoneData'!$A$3:$D$9995,3,FALSE)</f>
        <v>849</v>
      </c>
      <c r="D557" s="3" t="str">
        <f>VLOOKUP(A557,'ESO dumped ZoneData'!$A$3:$D$9995,4,FALSE)</f>
        <v>Bal Ur</v>
      </c>
      <c r="E557" s="3" t="str">
        <f t="array" ref="E557">IF(OR(EXACT(A557,'ESO Dungeon constants'!$D$3:$D$987)),"X","")</f>
        <v/>
      </c>
      <c r="F557" s="3" t="str">
        <f t="shared" si="32"/>
        <v/>
      </c>
      <c r="G557" s="3" t="str">
        <f t="shared" si="33"/>
        <v>Vvardenfell</v>
      </c>
      <c r="H557" s="17">
        <f t="shared" si="34"/>
        <v>946</v>
      </c>
      <c r="I557" s="17">
        <f t="shared" si="35"/>
        <v>849</v>
      </c>
      <c r="J557">
        <v>6</v>
      </c>
      <c r="K557" s="3" t="str">
        <f>VLOOKUP(J557,'LibSets constants'!$A$4:$B$1000,2,FALSE)</f>
        <v>DLC_MORROWIND</v>
      </c>
      <c r="L557" s="3" t="str">
        <f>VLOOKUP(J557,'LibSets constants'!$A$4:$C$1000,3,FALSE)</f>
        <v>Morrowind</v>
      </c>
    </row>
    <row r="558" spans="1:12" x14ac:dyDescent="0.25">
      <c r="A558" s="12">
        <v>947</v>
      </c>
      <c r="B558" s="5">
        <f>VLOOKUP(A558,'ESO dumped ZoneData'!$A$3:$D$9995,2,FALSE)</f>
        <v>558</v>
      </c>
      <c r="C558" s="5">
        <f>VLOOKUP(A558,'ESO dumped ZoneData'!$A$3:$D$9995,3,FALSE)</f>
        <v>849</v>
      </c>
      <c r="D558" s="3" t="str">
        <f>VLOOKUP(A558,'ESO dumped ZoneData'!$A$3:$D$9995,4,FALSE)</f>
        <v>Ramimilk</v>
      </c>
      <c r="E558" s="3" t="str">
        <f t="array" ref="E558">IF(OR(EXACT(A558,'ESO Dungeon constants'!$D$3:$D$987)),"X","")</f>
        <v/>
      </c>
      <c r="F558" s="3" t="str">
        <f t="shared" si="32"/>
        <v/>
      </c>
      <c r="G558" s="3" t="str">
        <f t="shared" si="33"/>
        <v>Vvardenfell</v>
      </c>
      <c r="H558" s="17">
        <f t="shared" si="34"/>
        <v>947</v>
      </c>
      <c r="I558" s="17">
        <f t="shared" si="35"/>
        <v>849</v>
      </c>
      <c r="J558">
        <v>6</v>
      </c>
      <c r="K558" s="3" t="str">
        <f>VLOOKUP(J558,'LibSets constants'!$A$4:$B$1000,2,FALSE)</f>
        <v>DLC_MORROWIND</v>
      </c>
      <c r="L558" s="3" t="str">
        <f>VLOOKUP(J558,'LibSets constants'!$A$4:$C$1000,3,FALSE)</f>
        <v>Morrowind</v>
      </c>
    </row>
    <row r="559" spans="1:12" x14ac:dyDescent="0.25">
      <c r="A559" s="12">
        <v>948</v>
      </c>
      <c r="B559" s="5">
        <f>VLOOKUP(A559,'ESO dumped ZoneData'!$A$3:$D$9995,2,FALSE)</f>
        <v>559</v>
      </c>
      <c r="C559" s="5">
        <f>VLOOKUP(A559,'ESO dumped ZoneData'!$A$3:$D$9995,3,FALSE)</f>
        <v>849</v>
      </c>
      <c r="D559" s="3" t="str">
        <f>VLOOKUP(A559,'ESO dumped ZoneData'!$A$3:$D$9995,4,FALSE)</f>
        <v>Tusenend</v>
      </c>
      <c r="E559" s="3" t="str">
        <f t="array" ref="E559">IF(OR(EXACT(A559,'ESO Dungeon constants'!$D$3:$D$987)),"X","")</f>
        <v/>
      </c>
      <c r="F559" s="3" t="str">
        <f t="shared" si="32"/>
        <v/>
      </c>
      <c r="G559" s="3" t="str">
        <f t="shared" si="33"/>
        <v>Vvardenfell</v>
      </c>
      <c r="H559" s="17">
        <f t="shared" si="34"/>
        <v>948</v>
      </c>
      <c r="I559" s="17">
        <f t="shared" si="35"/>
        <v>849</v>
      </c>
      <c r="J559">
        <v>6</v>
      </c>
      <c r="K559" s="3" t="str">
        <f>VLOOKUP(J559,'LibSets constants'!$A$4:$B$1000,2,FALSE)</f>
        <v>DLC_MORROWIND</v>
      </c>
      <c r="L559" s="3" t="str">
        <f>VLOOKUP(J559,'LibSets constants'!$A$4:$C$1000,3,FALSE)</f>
        <v>Morrowind</v>
      </c>
    </row>
    <row r="560" spans="1:12" x14ac:dyDescent="0.25">
      <c r="A560" s="12">
        <v>949</v>
      </c>
      <c r="B560" s="5">
        <f>VLOOKUP(A560,'ESO dumped ZoneData'!$A$3:$D$9995,2,FALSE)</f>
        <v>560</v>
      </c>
      <c r="C560" s="5">
        <f>VLOOKUP(A560,'ESO dumped ZoneData'!$A$3:$D$9995,3,FALSE)</f>
        <v>849</v>
      </c>
      <c r="D560" s="3" t="str">
        <f>VLOOKUP(A560,'ESO dumped ZoneData'!$A$3:$D$9995,4,FALSE)</f>
        <v>Dreudurai Glass Mine</v>
      </c>
      <c r="E560" s="3" t="str">
        <f t="array" ref="E560">IF(OR(EXACT(A560,'ESO Dungeon constants'!$D$3:$D$987)),"X","")</f>
        <v/>
      </c>
      <c r="F560" s="3" t="str">
        <f t="shared" si="32"/>
        <v/>
      </c>
      <c r="G560" s="3" t="str">
        <f t="shared" si="33"/>
        <v>Vvardenfell</v>
      </c>
      <c r="H560" s="17">
        <f t="shared" si="34"/>
        <v>949</v>
      </c>
      <c r="I560" s="17">
        <f t="shared" si="35"/>
        <v>849</v>
      </c>
      <c r="J560">
        <v>6</v>
      </c>
      <c r="K560" s="3" t="str">
        <f>VLOOKUP(J560,'LibSets constants'!$A$4:$B$1000,2,FALSE)</f>
        <v>DLC_MORROWIND</v>
      </c>
      <c r="L560" s="3" t="str">
        <f>VLOOKUP(J560,'LibSets constants'!$A$4:$C$1000,3,FALSE)</f>
        <v>Morrowind</v>
      </c>
    </row>
    <row r="561" spans="1:12" x14ac:dyDescent="0.25">
      <c r="A561" s="12">
        <v>950</v>
      </c>
      <c r="B561" s="5">
        <f>VLOOKUP(A561,'ESO dumped ZoneData'!$A$3:$D$9995,2,FALSE)</f>
        <v>561</v>
      </c>
      <c r="C561" s="5">
        <f>VLOOKUP(A561,'ESO dumped ZoneData'!$A$3:$D$9995,3,FALSE)</f>
        <v>849</v>
      </c>
      <c r="D561" s="3" t="str">
        <f>VLOOKUP(A561,'ESO dumped ZoneData'!$A$3:$D$9995,4,FALSE)</f>
        <v>Zaintiraris</v>
      </c>
      <c r="E561" s="3" t="str">
        <f t="array" ref="E561">IF(OR(EXACT(A561,'ESO Dungeon constants'!$D$3:$D$987)),"X","")</f>
        <v/>
      </c>
      <c r="F561" s="3" t="str">
        <f t="shared" si="32"/>
        <v/>
      </c>
      <c r="G561" s="3" t="str">
        <f t="shared" si="33"/>
        <v>Vvardenfell</v>
      </c>
      <c r="H561" s="17">
        <f t="shared" si="34"/>
        <v>950</v>
      </c>
      <c r="I561" s="17">
        <f t="shared" si="35"/>
        <v>849</v>
      </c>
      <c r="J561">
        <v>6</v>
      </c>
      <c r="K561" s="3" t="str">
        <f>VLOOKUP(J561,'LibSets constants'!$A$4:$B$1000,2,FALSE)</f>
        <v>DLC_MORROWIND</v>
      </c>
      <c r="L561" s="3" t="str">
        <f>VLOOKUP(J561,'LibSets constants'!$A$4:$C$1000,3,FALSE)</f>
        <v>Morrowind</v>
      </c>
    </row>
    <row r="562" spans="1:12" x14ac:dyDescent="0.25">
      <c r="A562" s="12">
        <v>951</v>
      </c>
      <c r="B562" s="5">
        <f>VLOOKUP(A562,'ESO dumped ZoneData'!$A$3:$D$9995,2,FALSE)</f>
        <v>562</v>
      </c>
      <c r="C562" s="5">
        <f>VLOOKUP(A562,'ESO dumped ZoneData'!$A$3:$D$9995,3,FALSE)</f>
        <v>849</v>
      </c>
      <c r="D562" s="3" t="str">
        <f>VLOOKUP(A562,'ESO dumped ZoneData'!$A$3:$D$9995,4,FALSE)</f>
        <v>Vassamsi Mine</v>
      </c>
      <c r="E562" s="3" t="str">
        <f t="array" ref="E562">IF(OR(EXACT(A562,'ESO Dungeon constants'!$D$3:$D$987)),"X","")</f>
        <v/>
      </c>
      <c r="F562" s="3" t="str">
        <f t="shared" si="32"/>
        <v/>
      </c>
      <c r="G562" s="3" t="str">
        <f t="shared" si="33"/>
        <v>Vvardenfell</v>
      </c>
      <c r="H562" s="17">
        <f t="shared" si="34"/>
        <v>951</v>
      </c>
      <c r="I562" s="17">
        <f t="shared" si="35"/>
        <v>849</v>
      </c>
      <c r="J562">
        <v>6</v>
      </c>
      <c r="K562" s="3" t="str">
        <f>VLOOKUP(J562,'LibSets constants'!$A$4:$B$1000,2,FALSE)</f>
        <v>DLC_MORROWIND</v>
      </c>
      <c r="L562" s="3" t="str">
        <f>VLOOKUP(J562,'LibSets constants'!$A$4:$C$1000,3,FALSE)</f>
        <v>Morrowind</v>
      </c>
    </row>
    <row r="563" spans="1:12" x14ac:dyDescent="0.25">
      <c r="A563" s="12">
        <v>952</v>
      </c>
      <c r="B563" s="5">
        <f>VLOOKUP(A563,'ESO dumped ZoneData'!$A$3:$D$9995,2,FALSE)</f>
        <v>563</v>
      </c>
      <c r="C563" s="5">
        <f>VLOOKUP(A563,'ESO dumped ZoneData'!$A$3:$D$9995,3,FALSE)</f>
        <v>849</v>
      </c>
      <c r="D563" s="3" t="str">
        <f>VLOOKUP(A563,'ESO dumped ZoneData'!$A$3:$D$9995,4,FALSE)</f>
        <v>Shulk Ore Mine</v>
      </c>
      <c r="E563" s="3" t="str">
        <f t="array" ref="E563">IF(OR(EXACT(A563,'ESO Dungeon constants'!$D$3:$D$987)),"X","")</f>
        <v/>
      </c>
      <c r="F563" s="3" t="str">
        <f t="shared" si="32"/>
        <v/>
      </c>
      <c r="G563" s="3" t="str">
        <f t="shared" si="33"/>
        <v>Vvardenfell</v>
      </c>
      <c r="H563" s="17">
        <f t="shared" si="34"/>
        <v>952</v>
      </c>
      <c r="I563" s="17">
        <f t="shared" si="35"/>
        <v>849</v>
      </c>
      <c r="J563">
        <v>6</v>
      </c>
      <c r="K563" s="3" t="str">
        <f>VLOOKUP(J563,'LibSets constants'!$A$4:$B$1000,2,FALSE)</f>
        <v>DLC_MORROWIND</v>
      </c>
      <c r="L563" s="3" t="str">
        <f>VLOOKUP(J563,'LibSets constants'!$A$4:$C$1000,3,FALSE)</f>
        <v>Morrowind</v>
      </c>
    </row>
    <row r="564" spans="1:12" x14ac:dyDescent="0.25">
      <c r="A564" s="12">
        <v>953</v>
      </c>
      <c r="B564" s="5">
        <f>VLOOKUP(A564,'ESO dumped ZoneData'!$A$3:$D$9995,2,FALSE)</f>
        <v>564</v>
      </c>
      <c r="C564" s="5">
        <f>VLOOKUP(A564,'ESO dumped ZoneData'!$A$3:$D$9995,3,FALSE)</f>
        <v>849</v>
      </c>
      <c r="D564" s="3" t="str">
        <f>VLOOKUP(A564,'ESO dumped ZoneData'!$A$3:$D$9995,4,FALSE)</f>
        <v>Arkngthunch-Sturdumz</v>
      </c>
      <c r="E564" s="3" t="str">
        <f t="array" ref="E564">IF(OR(EXACT(A564,'ESO Dungeon constants'!$D$3:$D$987)),"X","")</f>
        <v/>
      </c>
      <c r="F564" s="3" t="str">
        <f t="shared" si="32"/>
        <v/>
      </c>
      <c r="G564" s="3" t="str">
        <f t="shared" si="33"/>
        <v>Vvardenfell</v>
      </c>
      <c r="H564" s="17">
        <f t="shared" si="34"/>
        <v>953</v>
      </c>
      <c r="I564" s="17">
        <f t="shared" si="35"/>
        <v>849</v>
      </c>
      <c r="J564">
        <v>6</v>
      </c>
      <c r="K564" s="3" t="str">
        <f>VLOOKUP(J564,'LibSets constants'!$A$4:$B$1000,2,FALSE)</f>
        <v>DLC_MORROWIND</v>
      </c>
      <c r="L564" s="3" t="str">
        <f>VLOOKUP(J564,'LibSets constants'!$A$4:$C$1000,3,FALSE)</f>
        <v>Morrowind</v>
      </c>
    </row>
    <row r="565" spans="1:12" x14ac:dyDescent="0.25">
      <c r="A565" s="12">
        <v>954</v>
      </c>
      <c r="B565" s="5">
        <f>VLOOKUP(A565,'ESO dumped ZoneData'!$A$3:$D$9995,2,FALSE)</f>
        <v>565</v>
      </c>
      <c r="C565" s="5">
        <f>VLOOKUP(A565,'ESO dumped ZoneData'!$A$3:$D$9995,3,FALSE)</f>
        <v>849</v>
      </c>
      <c r="D565" s="3" t="str">
        <f>VLOOKUP(A565,'ESO dumped ZoneData'!$A$3:$D$9995,4,FALSE)</f>
        <v>Galom Daeus</v>
      </c>
      <c r="E565" s="3" t="str">
        <f t="array" ref="E565">IF(OR(EXACT(A565,'ESO Dungeon constants'!$D$3:$D$987)),"X","")</f>
        <v/>
      </c>
      <c r="F565" s="3" t="str">
        <f t="shared" si="32"/>
        <v/>
      </c>
      <c r="G565" s="3" t="str">
        <f t="shared" si="33"/>
        <v>Vvardenfell</v>
      </c>
      <c r="H565" s="17">
        <f t="shared" si="34"/>
        <v>954</v>
      </c>
      <c r="I565" s="17">
        <f t="shared" si="35"/>
        <v>849</v>
      </c>
      <c r="J565">
        <v>6</v>
      </c>
      <c r="K565" s="3" t="str">
        <f>VLOOKUP(J565,'LibSets constants'!$A$4:$B$1000,2,FALSE)</f>
        <v>DLC_MORROWIND</v>
      </c>
      <c r="L565" s="3" t="str">
        <f>VLOOKUP(J565,'LibSets constants'!$A$4:$C$1000,3,FALSE)</f>
        <v>Morrowind</v>
      </c>
    </row>
    <row r="566" spans="1:12" x14ac:dyDescent="0.25">
      <c r="A566" s="12">
        <v>955</v>
      </c>
      <c r="B566" s="5">
        <f>VLOOKUP(A566,'ESO dumped ZoneData'!$A$3:$D$9995,2,FALSE)</f>
        <v>566</v>
      </c>
      <c r="C566" s="5">
        <f>VLOOKUP(A566,'ESO dumped ZoneData'!$A$3:$D$9995,3,FALSE)</f>
        <v>849</v>
      </c>
      <c r="D566" s="3" t="str">
        <f>VLOOKUP(A566,'ESO dumped ZoneData'!$A$3:$D$9995,4,FALSE)</f>
        <v>Mallapi Cave</v>
      </c>
      <c r="E566" s="3" t="str">
        <f t="array" ref="E566">IF(OR(EXACT(A566,'ESO Dungeon constants'!$D$3:$D$987)),"X","")</f>
        <v/>
      </c>
      <c r="F566" s="3" t="str">
        <f t="shared" si="32"/>
        <v/>
      </c>
      <c r="G566" s="3" t="str">
        <f t="shared" si="33"/>
        <v>Vvardenfell</v>
      </c>
      <c r="H566" s="17">
        <f t="shared" si="34"/>
        <v>955</v>
      </c>
      <c r="I566" s="17">
        <f t="shared" si="35"/>
        <v>849</v>
      </c>
      <c r="J566">
        <v>6</v>
      </c>
      <c r="K566" s="3" t="str">
        <f>VLOOKUP(J566,'LibSets constants'!$A$4:$B$1000,2,FALSE)</f>
        <v>DLC_MORROWIND</v>
      </c>
      <c r="L566" s="3" t="str">
        <f>VLOOKUP(J566,'LibSets constants'!$A$4:$C$1000,3,FALSE)</f>
        <v>Morrowind</v>
      </c>
    </row>
    <row r="567" spans="1:12" x14ac:dyDescent="0.25">
      <c r="A567" s="12">
        <v>956</v>
      </c>
      <c r="B567" s="5">
        <f>VLOOKUP(A567,'ESO dumped ZoneData'!$A$3:$D$9995,2,FALSE)</f>
        <v>567</v>
      </c>
      <c r="C567" s="5">
        <f>VLOOKUP(A567,'ESO dumped ZoneData'!$A$3:$D$9995,3,FALSE)</f>
        <v>849</v>
      </c>
      <c r="D567" s="3" t="str">
        <f>VLOOKUP(A567,'ESO dumped ZoneData'!$A$3:$D$9995,4,FALSE)</f>
        <v>Kaushtarari</v>
      </c>
      <c r="E567" s="3" t="str">
        <f t="array" ref="E567">IF(OR(EXACT(A567,'ESO Dungeon constants'!$D$3:$D$987)),"X","")</f>
        <v/>
      </c>
      <c r="F567" s="3" t="str">
        <f t="shared" si="32"/>
        <v/>
      </c>
      <c r="G567" s="3" t="str">
        <f t="shared" si="33"/>
        <v>Vvardenfell</v>
      </c>
      <c r="H567" s="17">
        <f t="shared" si="34"/>
        <v>956</v>
      </c>
      <c r="I567" s="17">
        <f t="shared" si="35"/>
        <v>849</v>
      </c>
      <c r="J567">
        <v>6</v>
      </c>
      <c r="K567" s="3" t="str">
        <f>VLOOKUP(J567,'LibSets constants'!$A$4:$B$1000,2,FALSE)</f>
        <v>DLC_MORROWIND</v>
      </c>
      <c r="L567" s="3" t="str">
        <f>VLOOKUP(J567,'LibSets constants'!$A$4:$C$1000,3,FALSE)</f>
        <v>Morrowind</v>
      </c>
    </row>
    <row r="568" spans="1:12" x14ac:dyDescent="0.25">
      <c r="A568" s="12">
        <v>957</v>
      </c>
      <c r="B568" s="5">
        <f>VLOOKUP(A568,'ESO dumped ZoneData'!$A$3:$D$9995,2,FALSE)</f>
        <v>568</v>
      </c>
      <c r="C568" s="5">
        <f>VLOOKUP(A568,'ESO dumped ZoneData'!$A$3:$D$9995,3,FALSE)</f>
        <v>849</v>
      </c>
      <c r="D568" s="3" t="str">
        <f>VLOOKUP(A568,'ESO dumped ZoneData'!$A$3:$D$9995,4,FALSE)</f>
        <v>Dreloth Ancestral Tomb</v>
      </c>
      <c r="E568" s="3" t="str">
        <f t="array" ref="E568">IF(OR(EXACT(A568,'ESO Dungeon constants'!$D$3:$D$987)),"X","")</f>
        <v/>
      </c>
      <c r="F568" s="3" t="str">
        <f t="shared" si="32"/>
        <v/>
      </c>
      <c r="G568" s="3" t="str">
        <f t="shared" si="33"/>
        <v>Vvardenfell</v>
      </c>
      <c r="H568" s="17">
        <f t="shared" si="34"/>
        <v>957</v>
      </c>
      <c r="I568" s="17">
        <f t="shared" si="35"/>
        <v>849</v>
      </c>
      <c r="J568">
        <v>6</v>
      </c>
      <c r="K568" s="3" t="str">
        <f>VLOOKUP(J568,'LibSets constants'!$A$4:$B$1000,2,FALSE)</f>
        <v>DLC_MORROWIND</v>
      </c>
      <c r="L568" s="3" t="str">
        <f>VLOOKUP(J568,'LibSets constants'!$A$4:$C$1000,3,FALSE)</f>
        <v>Morrowind</v>
      </c>
    </row>
    <row r="569" spans="1:12" x14ac:dyDescent="0.25">
      <c r="A569" s="12">
        <v>958</v>
      </c>
      <c r="B569" s="5">
        <f>VLOOKUP(A569,'ESO dumped ZoneData'!$A$3:$D$9995,2,FALSE)</f>
        <v>569</v>
      </c>
      <c r="C569" s="5">
        <f>VLOOKUP(A569,'ESO dumped ZoneData'!$A$3:$D$9995,3,FALSE)</f>
        <v>849</v>
      </c>
      <c r="D569" s="3" t="str">
        <f>VLOOKUP(A569,'ESO dumped ZoneData'!$A$3:$D$9995,4,FALSE)</f>
        <v>Veloth Ancestral Tomb</v>
      </c>
      <c r="E569" s="3" t="str">
        <f t="array" ref="E569">IF(OR(EXACT(A569,'ESO Dungeon constants'!$D$3:$D$987)),"X","")</f>
        <v/>
      </c>
      <c r="F569" s="3" t="str">
        <f t="shared" si="32"/>
        <v/>
      </c>
      <c r="G569" s="3" t="str">
        <f t="shared" si="33"/>
        <v>Vvardenfell</v>
      </c>
      <c r="H569" s="17">
        <f t="shared" si="34"/>
        <v>958</v>
      </c>
      <c r="I569" s="17">
        <f t="shared" si="35"/>
        <v>849</v>
      </c>
      <c r="J569">
        <v>6</v>
      </c>
      <c r="K569" s="3" t="str">
        <f>VLOOKUP(J569,'LibSets constants'!$A$4:$B$1000,2,FALSE)</f>
        <v>DLC_MORROWIND</v>
      </c>
      <c r="L569" s="3" t="str">
        <f>VLOOKUP(J569,'LibSets constants'!$A$4:$C$1000,3,FALSE)</f>
        <v>Morrowind</v>
      </c>
    </row>
    <row r="570" spans="1:12" x14ac:dyDescent="0.25">
      <c r="A570" s="12">
        <v>959</v>
      </c>
      <c r="B570" s="5">
        <f>VLOOKUP(A570,'ESO dumped ZoneData'!$A$3:$D$9995,2,FALSE)</f>
        <v>570</v>
      </c>
      <c r="C570" s="5">
        <f>VLOOKUP(A570,'ESO dumped ZoneData'!$A$3:$D$9995,3,FALSE)</f>
        <v>849</v>
      </c>
      <c r="D570" s="3" t="str">
        <f>VLOOKUP(A570,'ESO dumped ZoneData'!$A$3:$D$9995,4,FALSE)</f>
        <v>Andrano Ancestral Tomb</v>
      </c>
      <c r="E570" s="3" t="str">
        <f t="array" ref="E570">IF(OR(EXACT(A570,'ESO Dungeon constants'!$D$3:$D$987)),"X","")</f>
        <v/>
      </c>
      <c r="F570" s="3" t="str">
        <f t="shared" si="32"/>
        <v/>
      </c>
      <c r="G570" s="3" t="str">
        <f t="shared" si="33"/>
        <v>Vvardenfell</v>
      </c>
      <c r="H570" s="17">
        <f t="shared" si="34"/>
        <v>959</v>
      </c>
      <c r="I570" s="17">
        <f t="shared" si="35"/>
        <v>849</v>
      </c>
      <c r="J570">
        <v>6</v>
      </c>
      <c r="K570" s="3" t="str">
        <f>VLOOKUP(J570,'LibSets constants'!$A$4:$B$1000,2,FALSE)</f>
        <v>DLC_MORROWIND</v>
      </c>
      <c r="L570" s="3" t="str">
        <f>VLOOKUP(J570,'LibSets constants'!$A$4:$C$1000,3,FALSE)</f>
        <v>Morrowind</v>
      </c>
    </row>
    <row r="571" spans="1:12" x14ac:dyDescent="0.25">
      <c r="A571" s="12">
        <v>960</v>
      </c>
      <c r="B571" s="5">
        <f>VLOOKUP(A571,'ESO dumped ZoneData'!$A$3:$D$9995,2,FALSE)</f>
        <v>571</v>
      </c>
      <c r="C571" s="5">
        <f>VLOOKUP(A571,'ESO dumped ZoneData'!$A$3:$D$9995,3,FALSE)</f>
        <v>849</v>
      </c>
      <c r="D571" s="3" t="str">
        <f>VLOOKUP(A571,'ESO dumped ZoneData'!$A$3:$D$9995,4,FALSE)</f>
        <v>Hleran Ancestral Tomb</v>
      </c>
      <c r="E571" s="3" t="str">
        <f t="array" ref="E571">IF(OR(EXACT(A571,'ESO Dungeon constants'!$D$3:$D$987)),"X","")</f>
        <v/>
      </c>
      <c r="F571" s="3" t="str">
        <f t="shared" si="32"/>
        <v/>
      </c>
      <c r="G571" s="3" t="str">
        <f t="shared" si="33"/>
        <v>Vvardenfell</v>
      </c>
      <c r="H571" s="17">
        <f t="shared" si="34"/>
        <v>960</v>
      </c>
      <c r="I571" s="17">
        <f t="shared" si="35"/>
        <v>849</v>
      </c>
      <c r="J571">
        <v>6</v>
      </c>
      <c r="K571" s="3" t="str">
        <f>VLOOKUP(J571,'LibSets constants'!$A$4:$B$1000,2,FALSE)</f>
        <v>DLC_MORROWIND</v>
      </c>
      <c r="L571" s="3" t="str">
        <f>VLOOKUP(J571,'LibSets constants'!$A$4:$C$1000,3,FALSE)</f>
        <v>Morrowind</v>
      </c>
    </row>
    <row r="572" spans="1:12" x14ac:dyDescent="0.25">
      <c r="A572" s="12">
        <v>961</v>
      </c>
      <c r="B572" s="5">
        <f>VLOOKUP(A572,'ESO dumped ZoneData'!$A$3:$D$9995,2,FALSE)</f>
        <v>572</v>
      </c>
      <c r="C572" s="5">
        <f>VLOOKUP(A572,'ESO dumped ZoneData'!$A$3:$D$9995,3,FALSE)</f>
        <v>849</v>
      </c>
      <c r="D572" s="3" t="str">
        <f>VLOOKUP(A572,'ESO dumped ZoneData'!$A$3:$D$9995,4,FALSE)</f>
        <v>Ashalmawia</v>
      </c>
      <c r="E572" s="3" t="str">
        <f t="array" ref="E572">IF(OR(EXACT(A572,'ESO Dungeon constants'!$D$3:$D$987)),"X","")</f>
        <v/>
      </c>
      <c r="F572" s="3" t="str">
        <f t="shared" si="32"/>
        <v/>
      </c>
      <c r="G572" s="3" t="str">
        <f t="shared" si="33"/>
        <v>Vvardenfell</v>
      </c>
      <c r="H572" s="17">
        <f t="shared" si="34"/>
        <v>961</v>
      </c>
      <c r="I572" s="17">
        <f t="shared" si="35"/>
        <v>849</v>
      </c>
      <c r="J572">
        <v>6</v>
      </c>
      <c r="K572" s="3" t="str">
        <f>VLOOKUP(J572,'LibSets constants'!$A$4:$B$1000,2,FALSE)</f>
        <v>DLC_MORROWIND</v>
      </c>
      <c r="L572" s="3" t="str">
        <f>VLOOKUP(J572,'LibSets constants'!$A$4:$C$1000,3,FALSE)</f>
        <v>Morrowind</v>
      </c>
    </row>
    <row r="573" spans="1:12" x14ac:dyDescent="0.25">
      <c r="A573" s="12">
        <v>962</v>
      </c>
      <c r="B573" s="5">
        <f>VLOOKUP(A573,'ESO dumped ZoneData'!$A$3:$D$9995,2,FALSE)</f>
        <v>573</v>
      </c>
      <c r="C573" s="5">
        <f>VLOOKUP(A573,'ESO dumped ZoneData'!$A$3:$D$9995,3,FALSE)</f>
        <v>849</v>
      </c>
      <c r="D573" s="3" t="str">
        <f>VLOOKUP(A573,'ESO dumped ZoneData'!$A$3:$D$9995,4,FALSE)</f>
        <v>Library of Andule</v>
      </c>
      <c r="E573" s="3" t="str">
        <f t="array" ref="E573">IF(OR(EXACT(A573,'ESO Dungeon constants'!$D$3:$D$987)),"X","")</f>
        <v/>
      </c>
      <c r="F573" s="3" t="str">
        <f t="shared" si="32"/>
        <v/>
      </c>
      <c r="G573" s="3" t="str">
        <f t="shared" si="33"/>
        <v>Vvardenfell</v>
      </c>
      <c r="H573" s="17">
        <f t="shared" si="34"/>
        <v>962</v>
      </c>
      <c r="I573" s="17">
        <f t="shared" si="35"/>
        <v>849</v>
      </c>
      <c r="J573">
        <v>6</v>
      </c>
      <c r="K573" s="3" t="str">
        <f>VLOOKUP(J573,'LibSets constants'!$A$4:$B$1000,2,FALSE)</f>
        <v>DLC_MORROWIND</v>
      </c>
      <c r="L573" s="3" t="str">
        <f>VLOOKUP(J573,'LibSets constants'!$A$4:$C$1000,3,FALSE)</f>
        <v>Morrowind</v>
      </c>
    </row>
    <row r="574" spans="1:12" x14ac:dyDescent="0.25">
      <c r="A574" s="12">
        <v>963</v>
      </c>
      <c r="B574" s="5">
        <f>VLOOKUP(A574,'ESO dumped ZoneData'!$A$3:$D$9995,2,FALSE)</f>
        <v>574</v>
      </c>
      <c r="C574" s="5">
        <f>VLOOKUP(A574,'ESO dumped ZoneData'!$A$3:$D$9995,3,FALSE)</f>
        <v>849</v>
      </c>
      <c r="D574" s="3" t="str">
        <f>VLOOKUP(A574,'ESO dumped ZoneData'!$A$3:$D$9995,4,FALSE)</f>
        <v>Barilzar's Tower</v>
      </c>
      <c r="E574" s="3" t="str">
        <f t="array" ref="E574">IF(OR(EXACT(A574,'ESO Dungeon constants'!$D$3:$D$987)),"X","")</f>
        <v/>
      </c>
      <c r="F574" s="3" t="str">
        <f t="shared" si="32"/>
        <v/>
      </c>
      <c r="G574" s="3" t="str">
        <f t="shared" si="33"/>
        <v>Vvardenfell</v>
      </c>
      <c r="H574" s="17">
        <f t="shared" si="34"/>
        <v>963</v>
      </c>
      <c r="I574" s="17">
        <f t="shared" si="35"/>
        <v>849</v>
      </c>
      <c r="J574">
        <v>6</v>
      </c>
      <c r="K574" s="3" t="str">
        <f>VLOOKUP(J574,'LibSets constants'!$A$4:$B$1000,2,FALSE)</f>
        <v>DLC_MORROWIND</v>
      </c>
      <c r="L574" s="3" t="str">
        <f>VLOOKUP(J574,'LibSets constants'!$A$4:$C$1000,3,FALSE)</f>
        <v>Morrowind</v>
      </c>
    </row>
    <row r="575" spans="1:12" x14ac:dyDescent="0.25">
      <c r="A575" s="12">
        <v>964</v>
      </c>
      <c r="B575" s="5">
        <f>VLOOKUP(A575,'ESO dumped ZoneData'!$A$3:$D$9995,2,FALSE)</f>
        <v>575</v>
      </c>
      <c r="C575" s="5">
        <f>VLOOKUP(A575,'ESO dumped ZoneData'!$A$3:$D$9995,3,FALSE)</f>
        <v>849</v>
      </c>
      <c r="D575" s="3" t="str">
        <f>VLOOKUP(A575,'ESO dumped ZoneData'!$A$3:$D$9995,4,FALSE)</f>
        <v>Ashimanu Cave</v>
      </c>
      <c r="E575" s="3" t="str">
        <f t="array" ref="E575">IF(OR(EXACT(A575,'ESO Dungeon constants'!$D$3:$D$987)),"X","")</f>
        <v/>
      </c>
      <c r="F575" s="3" t="str">
        <f t="shared" si="32"/>
        <v/>
      </c>
      <c r="G575" s="3" t="str">
        <f t="shared" si="33"/>
        <v>Vvardenfell</v>
      </c>
      <c r="H575" s="17">
        <f t="shared" si="34"/>
        <v>964</v>
      </c>
      <c r="I575" s="17">
        <f t="shared" si="35"/>
        <v>849</v>
      </c>
      <c r="J575">
        <v>6</v>
      </c>
      <c r="K575" s="3" t="str">
        <f>VLOOKUP(J575,'LibSets constants'!$A$4:$B$1000,2,FALSE)</f>
        <v>DLC_MORROWIND</v>
      </c>
      <c r="L575" s="3" t="str">
        <f>VLOOKUP(J575,'LibSets constants'!$A$4:$C$1000,3,FALSE)</f>
        <v>Morrowind</v>
      </c>
    </row>
    <row r="576" spans="1:12" x14ac:dyDescent="0.25">
      <c r="A576" s="12">
        <v>965</v>
      </c>
      <c r="B576" s="5">
        <f>VLOOKUP(A576,'ESO dumped ZoneData'!$A$3:$D$9995,2,FALSE)</f>
        <v>576</v>
      </c>
      <c r="C576" s="5">
        <f>VLOOKUP(A576,'ESO dumped ZoneData'!$A$3:$D$9995,3,FALSE)</f>
        <v>849</v>
      </c>
      <c r="D576" s="3" t="str">
        <f>VLOOKUP(A576,'ESO dumped ZoneData'!$A$3:$D$9995,4,FALSE)</f>
        <v>Skar</v>
      </c>
      <c r="E576" s="3" t="str">
        <f t="array" ref="E576">IF(OR(EXACT(A576,'ESO Dungeon constants'!$D$3:$D$987)),"X","")</f>
        <v/>
      </c>
      <c r="F576" s="3" t="str">
        <f t="shared" si="32"/>
        <v/>
      </c>
      <c r="G576" s="3" t="str">
        <f t="shared" si="33"/>
        <v>Vvardenfell</v>
      </c>
      <c r="H576" s="17">
        <f t="shared" si="34"/>
        <v>965</v>
      </c>
      <c r="I576" s="17">
        <f t="shared" si="35"/>
        <v>849</v>
      </c>
      <c r="J576">
        <v>6</v>
      </c>
      <c r="K576" s="3" t="str">
        <f>VLOOKUP(J576,'LibSets constants'!$A$4:$B$1000,2,FALSE)</f>
        <v>DLC_MORROWIND</v>
      </c>
      <c r="L576" s="3" t="str">
        <f>VLOOKUP(J576,'LibSets constants'!$A$4:$C$1000,3,FALSE)</f>
        <v>Morrowind</v>
      </c>
    </row>
    <row r="577" spans="1:12" x14ac:dyDescent="0.25">
      <c r="A577" s="12">
        <v>966</v>
      </c>
      <c r="B577" s="5">
        <f>VLOOKUP(A577,'ESO dumped ZoneData'!$A$3:$D$9995,2,FALSE)</f>
        <v>577</v>
      </c>
      <c r="C577" s="5">
        <f>VLOOKUP(A577,'ESO dumped ZoneData'!$A$3:$D$9995,3,FALSE)</f>
        <v>849</v>
      </c>
      <c r="D577" s="3" t="str">
        <f>VLOOKUP(A577,'ESO dumped ZoneData'!$A$3:$D$9995,4,FALSE)</f>
        <v>Cavern of the Incarnate</v>
      </c>
      <c r="E577" s="3" t="str">
        <f t="array" ref="E577">IF(OR(EXACT(A577,'ESO Dungeon constants'!$D$3:$D$987)),"X","")</f>
        <v/>
      </c>
      <c r="F577" s="3" t="str">
        <f t="shared" si="32"/>
        <v/>
      </c>
      <c r="G577" s="3" t="str">
        <f t="shared" si="33"/>
        <v>Vvardenfell</v>
      </c>
      <c r="H577" s="17">
        <f t="shared" si="34"/>
        <v>966</v>
      </c>
      <c r="I577" s="17">
        <f t="shared" si="35"/>
        <v>849</v>
      </c>
      <c r="J577">
        <v>6</v>
      </c>
      <c r="K577" s="3" t="str">
        <f>VLOOKUP(J577,'LibSets constants'!$A$4:$B$1000,2,FALSE)</f>
        <v>DLC_MORROWIND</v>
      </c>
      <c r="L577" s="3" t="str">
        <f>VLOOKUP(J577,'LibSets constants'!$A$4:$C$1000,3,FALSE)</f>
        <v>Morrowind</v>
      </c>
    </row>
    <row r="578" spans="1:12" x14ac:dyDescent="0.25">
      <c r="A578" s="12">
        <v>967</v>
      </c>
      <c r="B578" s="5">
        <f>VLOOKUP(A578,'ESO dumped ZoneData'!$A$3:$D$9995,2,FALSE)</f>
        <v>578</v>
      </c>
      <c r="C578" s="5">
        <f>VLOOKUP(A578,'ESO dumped ZoneData'!$A$3:$D$9995,3,FALSE)</f>
        <v>849</v>
      </c>
      <c r="D578" s="3" t="str">
        <f>VLOOKUP(A578,'ESO dumped ZoneData'!$A$3:$D$9995,4,FALSE)</f>
        <v>Clockwork City Vault</v>
      </c>
      <c r="E578" s="3" t="str">
        <f t="array" ref="E578">IF(OR(EXACT(A578,'ESO Dungeon constants'!$D$3:$D$987)),"X","")</f>
        <v/>
      </c>
      <c r="F578" s="3" t="str">
        <f t="shared" ref="F578:F641" si="36">IF(EXACT(A578,C578),"X","")</f>
        <v/>
      </c>
      <c r="G578" s="3" t="str">
        <f t="shared" ref="G578:G641" si="37">IF(A578&lt;&gt;C578,VLOOKUP(C578,$A$2:$D$9949,4,FALSE),"")</f>
        <v>Vvardenfell</v>
      </c>
      <c r="H578" s="17">
        <f t="shared" ref="H578:H641" si="38">A578</f>
        <v>967</v>
      </c>
      <c r="I578" s="17">
        <f t="shared" ref="I578:I641" si="39">C578</f>
        <v>849</v>
      </c>
      <c r="J578">
        <v>6</v>
      </c>
      <c r="K578" s="3" t="str">
        <f>VLOOKUP(J578,'LibSets constants'!$A$4:$B$1000,2,FALSE)</f>
        <v>DLC_MORROWIND</v>
      </c>
      <c r="L578" s="3" t="str">
        <f>VLOOKUP(J578,'LibSets constants'!$A$4:$C$1000,3,FALSE)</f>
        <v>Morrowind</v>
      </c>
    </row>
    <row r="579" spans="1:12" x14ac:dyDescent="0.25">
      <c r="A579" s="12">
        <v>968</v>
      </c>
      <c r="B579" s="5">
        <f>VLOOKUP(A579,'ESO dumped ZoneData'!$A$3:$D$9995,2,FALSE)</f>
        <v>579</v>
      </c>
      <c r="C579" s="5">
        <f>VLOOKUP(A579,'ESO dumped ZoneData'!$A$3:$D$9995,3,FALSE)</f>
        <v>849</v>
      </c>
      <c r="D579" s="3" t="str">
        <f>VLOOKUP(A579,'ESO dumped ZoneData'!$A$3:$D$9995,4,FALSE)</f>
        <v>Firemoth Island</v>
      </c>
      <c r="E579" s="3" t="str">
        <f t="array" ref="E579">IF(OR(EXACT(A579,'ESO Dungeon constants'!$D$3:$D$987)),"X","")</f>
        <v/>
      </c>
      <c r="F579" s="3" t="str">
        <f t="shared" si="36"/>
        <v/>
      </c>
      <c r="G579" s="3" t="str">
        <f t="shared" si="37"/>
        <v>Vvardenfell</v>
      </c>
      <c r="H579" s="17">
        <f t="shared" si="38"/>
        <v>968</v>
      </c>
      <c r="I579" s="17">
        <f t="shared" si="39"/>
        <v>849</v>
      </c>
      <c r="J579">
        <v>6</v>
      </c>
      <c r="K579" s="3" t="str">
        <f>VLOOKUP(J579,'LibSets constants'!$A$4:$B$1000,2,FALSE)</f>
        <v>DLC_MORROWIND</v>
      </c>
      <c r="L579" s="3" t="str">
        <f>VLOOKUP(J579,'LibSets constants'!$A$4:$C$1000,3,FALSE)</f>
        <v>Morrowind</v>
      </c>
    </row>
    <row r="580" spans="1:12" x14ac:dyDescent="0.25">
      <c r="A580" s="12">
        <v>969</v>
      </c>
      <c r="B580" s="5">
        <f>VLOOKUP(A580,'ESO dumped ZoneData'!$A$3:$D$9995,2,FALSE)</f>
        <v>580</v>
      </c>
      <c r="C580" s="5">
        <f>VLOOKUP(A580,'ESO dumped ZoneData'!$A$3:$D$9995,3,FALSE)</f>
        <v>849</v>
      </c>
      <c r="D580" s="3" t="str">
        <f>VLOOKUP(A580,'ESO dumped ZoneData'!$A$3:$D$9995,4,FALSE)</f>
        <v>Ashurnibibi</v>
      </c>
      <c r="E580" s="3" t="str">
        <f t="array" ref="E580">IF(OR(EXACT(A580,'ESO Dungeon constants'!$D$3:$D$987)),"X","")</f>
        <v/>
      </c>
      <c r="F580" s="3" t="str">
        <f t="shared" si="36"/>
        <v/>
      </c>
      <c r="G580" s="3" t="str">
        <f t="shared" si="37"/>
        <v>Vvardenfell</v>
      </c>
      <c r="H580" s="17">
        <f t="shared" si="38"/>
        <v>969</v>
      </c>
      <c r="I580" s="17">
        <f t="shared" si="39"/>
        <v>849</v>
      </c>
      <c r="J580">
        <v>6</v>
      </c>
      <c r="K580" s="3" t="str">
        <f>VLOOKUP(J580,'LibSets constants'!$A$4:$B$1000,2,FALSE)</f>
        <v>DLC_MORROWIND</v>
      </c>
      <c r="L580" s="3" t="str">
        <f>VLOOKUP(J580,'LibSets constants'!$A$4:$C$1000,3,FALSE)</f>
        <v>Morrowind</v>
      </c>
    </row>
    <row r="581" spans="1:12" x14ac:dyDescent="0.25">
      <c r="A581" s="12">
        <v>970</v>
      </c>
      <c r="B581" s="5">
        <f>VLOOKUP(A581,'ESO dumped ZoneData'!$A$3:$D$9995,2,FALSE)</f>
        <v>581</v>
      </c>
      <c r="C581" s="5">
        <f>VLOOKUP(A581,'ESO dumped ZoneData'!$A$3:$D$9995,3,FALSE)</f>
        <v>849</v>
      </c>
      <c r="D581" s="3" t="str">
        <f>VLOOKUP(A581,'ESO dumped ZoneData'!$A$3:$D$9995,4,FALSE)</f>
        <v>Redoran Garrison</v>
      </c>
      <c r="E581" s="3" t="str">
        <f t="array" ref="E581">IF(OR(EXACT(A581,'ESO Dungeon constants'!$D$3:$D$987)),"X","")</f>
        <v/>
      </c>
      <c r="F581" s="3" t="str">
        <f t="shared" si="36"/>
        <v/>
      </c>
      <c r="G581" s="3" t="str">
        <f t="shared" si="37"/>
        <v>Vvardenfell</v>
      </c>
      <c r="H581" s="17">
        <f t="shared" si="38"/>
        <v>970</v>
      </c>
      <c r="I581" s="17">
        <f t="shared" si="39"/>
        <v>849</v>
      </c>
      <c r="J581">
        <v>6</v>
      </c>
      <c r="K581" s="3" t="str">
        <f>VLOOKUP(J581,'LibSets constants'!$A$4:$B$1000,2,FALSE)</f>
        <v>DLC_MORROWIND</v>
      </c>
      <c r="L581" s="3" t="str">
        <f>VLOOKUP(J581,'LibSets constants'!$A$4:$C$1000,3,FALSE)</f>
        <v>Morrowind</v>
      </c>
    </row>
    <row r="582" spans="1:12" x14ac:dyDescent="0.25">
      <c r="A582" s="12">
        <v>971</v>
      </c>
      <c r="B582" s="5">
        <f>VLOOKUP(A582,'ESO dumped ZoneData'!$A$3:$D$9995,2,FALSE)</f>
        <v>582</v>
      </c>
      <c r="C582" s="5">
        <f>VLOOKUP(A582,'ESO dumped ZoneData'!$A$3:$D$9995,3,FALSE)</f>
        <v>849</v>
      </c>
      <c r="D582" s="3" t="str">
        <f>VLOOKUP(A582,'ESO dumped ZoneData'!$A$3:$D$9995,4,FALSE)</f>
        <v>Vivec City Outlaws Refuge</v>
      </c>
      <c r="E582" s="3" t="str">
        <f t="array" ref="E582">IF(OR(EXACT(A582,'ESO Dungeon constants'!$D$3:$D$987)),"X","")</f>
        <v/>
      </c>
      <c r="F582" s="3" t="str">
        <f t="shared" si="36"/>
        <v/>
      </c>
      <c r="G582" s="3" t="str">
        <f t="shared" si="37"/>
        <v>Vvardenfell</v>
      </c>
      <c r="H582" s="17">
        <f t="shared" si="38"/>
        <v>971</v>
      </c>
      <c r="I582" s="17">
        <f t="shared" si="39"/>
        <v>849</v>
      </c>
      <c r="J582">
        <v>6</v>
      </c>
      <c r="K582" s="3" t="str">
        <f>VLOOKUP(J582,'LibSets constants'!$A$4:$B$1000,2,FALSE)</f>
        <v>DLC_MORROWIND</v>
      </c>
      <c r="L582" s="3" t="str">
        <f>VLOOKUP(J582,'LibSets constants'!$A$4:$C$1000,3,FALSE)</f>
        <v>Morrowind</v>
      </c>
    </row>
    <row r="583" spans="1:12" x14ac:dyDescent="0.25">
      <c r="A583" s="12">
        <v>972</v>
      </c>
      <c r="B583" s="5">
        <f>VLOOKUP(A583,'ESO dumped ZoneData'!$A$3:$D$9995,2,FALSE)</f>
        <v>583</v>
      </c>
      <c r="C583" s="5">
        <f>VLOOKUP(A583,'ESO dumped ZoneData'!$A$3:$D$9995,3,FALSE)</f>
        <v>849</v>
      </c>
      <c r="D583" s="3" t="str">
        <f>VLOOKUP(A583,'ESO dumped ZoneData'!$A$3:$D$9995,4,FALSE)</f>
        <v>Kudanat Mine</v>
      </c>
      <c r="E583" s="3" t="str">
        <f t="array" ref="E583">IF(OR(EXACT(A583,'ESO Dungeon constants'!$D$3:$D$987)),"X","")</f>
        <v/>
      </c>
      <c r="F583" s="3" t="str">
        <f t="shared" si="36"/>
        <v/>
      </c>
      <c r="G583" s="3" t="str">
        <f t="shared" si="37"/>
        <v>Vvardenfell</v>
      </c>
      <c r="H583" s="17">
        <f t="shared" si="38"/>
        <v>972</v>
      </c>
      <c r="I583" s="17">
        <f t="shared" si="39"/>
        <v>849</v>
      </c>
      <c r="J583">
        <v>6</v>
      </c>
      <c r="K583" s="3" t="str">
        <f>VLOOKUP(J583,'LibSets constants'!$A$4:$B$1000,2,FALSE)</f>
        <v>DLC_MORROWIND</v>
      </c>
      <c r="L583" s="3" t="str">
        <f>VLOOKUP(J583,'LibSets constants'!$A$4:$C$1000,3,FALSE)</f>
        <v>Morrowind</v>
      </c>
    </row>
    <row r="584" spans="1:12" x14ac:dyDescent="0.25">
      <c r="A584" s="12">
        <v>973</v>
      </c>
      <c r="B584" s="5">
        <f>VLOOKUP(A584,'ESO dumped ZoneData'!$A$3:$D$9995,2,FALSE)</f>
        <v>584</v>
      </c>
      <c r="C584" s="5">
        <f>VLOOKUP(A584,'ESO dumped ZoneData'!$A$3:$D$9995,3,FALSE)</f>
        <v>888</v>
      </c>
      <c r="D584" s="3" t="str">
        <f>VLOOKUP(A584,'ESO dumped ZoneData'!$A$3:$D$9995,4,FALSE)</f>
        <v>Bloodroot Forge</v>
      </c>
      <c r="E584" s="3" t="str">
        <f t="array" ref="E584">IF(OR(EXACT(A584,'ESO Dungeon constants'!$D$3:$D$987)),"X","")</f>
        <v>X</v>
      </c>
      <c r="F584" s="3" t="str">
        <f t="shared" si="36"/>
        <v/>
      </c>
      <c r="G584" s="3" t="str">
        <f t="shared" si="37"/>
        <v>Craglorn</v>
      </c>
      <c r="H584" s="17">
        <f t="shared" si="38"/>
        <v>973</v>
      </c>
      <c r="I584" s="17">
        <f t="shared" si="39"/>
        <v>888</v>
      </c>
      <c r="J584">
        <v>0</v>
      </c>
      <c r="K584" s="3" t="str">
        <f>VLOOKUP(J584,'LibSets constants'!$A$4:$B$1000,2,FALSE)</f>
        <v>DLC_BASE_GAME</v>
      </c>
      <c r="L584" s="3" t="str">
        <f>VLOOKUP(J584,'LibSets constants'!$A$4:$C$1000,3,FALSE)</f>
        <v>Included in base game</v>
      </c>
    </row>
    <row r="585" spans="1:12" x14ac:dyDescent="0.25">
      <c r="A585" s="12">
        <v>974</v>
      </c>
      <c r="B585" s="5">
        <f>VLOOKUP(A585,'ESO dumped ZoneData'!$A$3:$D$9995,2,FALSE)</f>
        <v>585</v>
      </c>
      <c r="C585" s="5">
        <f>VLOOKUP(A585,'ESO dumped ZoneData'!$A$3:$D$9995,3,FALSE)</f>
        <v>888</v>
      </c>
      <c r="D585" s="3" t="str">
        <f>VLOOKUP(A585,'ESO dumped ZoneData'!$A$3:$D$9995,4,FALSE)</f>
        <v>Falkreath Hold</v>
      </c>
      <c r="E585" s="3" t="str">
        <f t="array" ref="E585">IF(OR(EXACT(A585,'ESO Dungeon constants'!$D$3:$D$987)),"X","")</f>
        <v>X</v>
      </c>
      <c r="F585" s="3" t="str">
        <f t="shared" si="36"/>
        <v/>
      </c>
      <c r="G585" s="3" t="str">
        <f t="shared" si="37"/>
        <v>Craglorn</v>
      </c>
      <c r="H585" s="17">
        <f t="shared" si="38"/>
        <v>974</v>
      </c>
      <c r="I585" s="17">
        <f t="shared" si="39"/>
        <v>888</v>
      </c>
      <c r="J585">
        <v>0</v>
      </c>
      <c r="K585" s="3" t="str">
        <f>VLOOKUP(J585,'LibSets constants'!$A$4:$B$1000,2,FALSE)</f>
        <v>DLC_BASE_GAME</v>
      </c>
      <c r="L585" s="3" t="str">
        <f>VLOOKUP(J585,'LibSets constants'!$A$4:$C$1000,3,FALSE)</f>
        <v>Included in base game</v>
      </c>
    </row>
    <row r="586" spans="1:12" x14ac:dyDescent="0.25">
      <c r="A586" s="12">
        <v>975</v>
      </c>
      <c r="B586" s="5">
        <f>VLOOKUP(A586,'ESO dumped ZoneData'!$A$3:$D$9995,2,FALSE)</f>
        <v>586</v>
      </c>
      <c r="C586" s="5">
        <f>VLOOKUP(A586,'ESO dumped ZoneData'!$A$3:$D$9995,3,FALSE)</f>
        <v>849</v>
      </c>
      <c r="D586" s="3" t="str">
        <f>VLOOKUP(A586,'ESO dumped ZoneData'!$A$3:$D$9995,4,FALSE)</f>
        <v>Halls of Fabrication</v>
      </c>
      <c r="E586" s="3" t="str">
        <f t="array" ref="E586">IF(OR(EXACT(A586,'ESO Dungeon constants'!$D$3:$D$987)),"X","")</f>
        <v>X</v>
      </c>
      <c r="F586" s="3" t="str">
        <f t="shared" si="36"/>
        <v/>
      </c>
      <c r="G586" s="3" t="str">
        <f t="shared" si="37"/>
        <v>Vvardenfell</v>
      </c>
      <c r="H586" s="17">
        <f t="shared" si="38"/>
        <v>975</v>
      </c>
      <c r="I586" s="17">
        <f t="shared" si="39"/>
        <v>849</v>
      </c>
      <c r="J586">
        <v>6</v>
      </c>
      <c r="K586" s="3" t="str">
        <f>VLOOKUP(J586,'LibSets constants'!$A$4:$B$1000,2,FALSE)</f>
        <v>DLC_MORROWIND</v>
      </c>
      <c r="L586" s="3" t="str">
        <f>VLOOKUP(J586,'LibSets constants'!$A$4:$C$1000,3,FALSE)</f>
        <v>Morrowind</v>
      </c>
    </row>
    <row r="587" spans="1:12" x14ac:dyDescent="0.25">
      <c r="A587" s="12">
        <v>977</v>
      </c>
      <c r="B587" s="5">
        <f>VLOOKUP(A587,'ESO dumped ZoneData'!$A$3:$D$9995,2,FALSE)</f>
        <v>587</v>
      </c>
      <c r="C587" s="5">
        <f>VLOOKUP(A587,'ESO dumped ZoneData'!$A$3:$D$9995,3,FALSE)</f>
        <v>849</v>
      </c>
      <c r="D587" s="3" t="str">
        <f>VLOOKUP(A587,'ESO dumped ZoneData'!$A$3:$D$9995,4,FALSE)</f>
        <v>Prison of Xykenaz</v>
      </c>
      <c r="E587" s="3" t="str">
        <f t="array" ref="E587">IF(OR(EXACT(A587,'ESO Dungeon constants'!$D$3:$D$987)),"X","")</f>
        <v/>
      </c>
      <c r="F587" s="3" t="str">
        <f t="shared" si="36"/>
        <v/>
      </c>
      <c r="G587" s="3" t="str">
        <f t="shared" si="37"/>
        <v>Vvardenfell</v>
      </c>
      <c r="H587" s="17">
        <f t="shared" si="38"/>
        <v>977</v>
      </c>
      <c r="I587" s="17">
        <f t="shared" si="39"/>
        <v>849</v>
      </c>
      <c r="J587">
        <v>6</v>
      </c>
      <c r="K587" s="3" t="str">
        <f>VLOOKUP(J587,'LibSets constants'!$A$4:$B$1000,2,FALSE)</f>
        <v>DLC_MORROWIND</v>
      </c>
      <c r="L587" s="3" t="str">
        <f>VLOOKUP(J587,'LibSets constants'!$A$4:$C$1000,3,FALSE)</f>
        <v>Morrowind</v>
      </c>
    </row>
    <row r="588" spans="1:12" x14ac:dyDescent="0.25">
      <c r="A588" s="12">
        <v>979</v>
      </c>
      <c r="B588" s="5">
        <f>VLOOKUP(A588,'ESO dumped ZoneData'!$A$3:$D$9995,2,FALSE)</f>
        <v>588</v>
      </c>
      <c r="C588" s="5">
        <f>VLOOKUP(A588,'ESO dumped ZoneData'!$A$3:$D$9995,3,FALSE)</f>
        <v>849</v>
      </c>
      <c r="D588" s="3" t="str">
        <f>VLOOKUP(A588,'ESO dumped ZoneData'!$A$3:$D$9995,4,FALSE)</f>
        <v>Clockwork City Vault</v>
      </c>
      <c r="E588" s="3" t="str">
        <f t="array" ref="E588">IF(OR(EXACT(A588,'ESO Dungeon constants'!$D$3:$D$987)),"X","")</f>
        <v/>
      </c>
      <c r="F588" s="3" t="str">
        <f t="shared" si="36"/>
        <v/>
      </c>
      <c r="G588" s="3" t="str">
        <f t="shared" si="37"/>
        <v>Vvardenfell</v>
      </c>
      <c r="H588" s="17">
        <f t="shared" si="38"/>
        <v>979</v>
      </c>
      <c r="I588" s="17">
        <f t="shared" si="39"/>
        <v>849</v>
      </c>
      <c r="J588">
        <v>6</v>
      </c>
      <c r="K588" s="3" t="str">
        <f>VLOOKUP(J588,'LibSets constants'!$A$4:$B$1000,2,FALSE)</f>
        <v>DLC_MORROWIND</v>
      </c>
      <c r="L588" s="3" t="str">
        <f>VLOOKUP(J588,'LibSets constants'!$A$4:$C$1000,3,FALSE)</f>
        <v>Morrowind</v>
      </c>
    </row>
    <row r="589" spans="1:12" x14ac:dyDescent="0.25">
      <c r="A589" s="12">
        <v>980</v>
      </c>
      <c r="B589" s="5">
        <f>VLOOKUP(A589,'ESO dumped ZoneData'!$A$3:$D$9995,2,FALSE)</f>
        <v>589</v>
      </c>
      <c r="C589" s="5">
        <f>VLOOKUP(A589,'ESO dumped ZoneData'!$A$3:$D$9995,3,FALSE)</f>
        <v>980</v>
      </c>
      <c r="D589" s="3" t="str">
        <f>VLOOKUP(A589,'ESO dumped ZoneData'!$A$3:$D$9995,4,FALSE)</f>
        <v>Clockwork City</v>
      </c>
      <c r="E589" s="3" t="str">
        <f t="array" ref="E589">IF(OR(EXACT(A589,'ESO Dungeon constants'!$D$3:$D$987)),"X","")</f>
        <v/>
      </c>
      <c r="F589" s="3" t="str">
        <f t="shared" si="36"/>
        <v>X</v>
      </c>
      <c r="G589" s="3" t="str">
        <f t="shared" si="37"/>
        <v/>
      </c>
      <c r="H589" s="17">
        <f t="shared" si="38"/>
        <v>980</v>
      </c>
      <c r="I589" s="17">
        <f t="shared" si="39"/>
        <v>980</v>
      </c>
      <c r="J589">
        <v>8</v>
      </c>
      <c r="K589" s="3" t="str">
        <f>VLOOKUP(J589,'LibSets constants'!$A$4:$B$1000,2,FALSE)</f>
        <v>DLC_CLOCKWORK_CITY</v>
      </c>
      <c r="L589" s="3" t="str">
        <f>VLOOKUP(J589,'LibSets constants'!$A$4:$C$1000,3,FALSE)</f>
        <v>Clockwork City</v>
      </c>
    </row>
    <row r="590" spans="1:12" x14ac:dyDescent="0.25">
      <c r="A590" s="12">
        <v>981</v>
      </c>
      <c r="B590" s="5">
        <f>VLOOKUP(A590,'ESO dumped ZoneData'!$A$3:$D$9995,2,FALSE)</f>
        <v>590</v>
      </c>
      <c r="C590" s="5">
        <f>VLOOKUP(A590,'ESO dumped ZoneData'!$A$3:$D$9995,3,FALSE)</f>
        <v>980</v>
      </c>
      <c r="D590" s="3" t="str">
        <f>VLOOKUP(A590,'ESO dumped ZoneData'!$A$3:$D$9995,4,FALSE)</f>
        <v>The Brass Fortress</v>
      </c>
      <c r="E590" s="3" t="str">
        <f t="array" ref="E590">IF(OR(EXACT(A590,'ESO Dungeon constants'!$D$3:$D$987)),"X","")</f>
        <v/>
      </c>
      <c r="F590" s="3" t="str">
        <f t="shared" si="36"/>
        <v/>
      </c>
      <c r="G590" s="3" t="str">
        <f t="shared" si="37"/>
        <v>Clockwork City</v>
      </c>
      <c r="H590" s="17">
        <f t="shared" si="38"/>
        <v>981</v>
      </c>
      <c r="I590" s="17">
        <f t="shared" si="39"/>
        <v>980</v>
      </c>
      <c r="J590">
        <v>8</v>
      </c>
      <c r="K590" s="3" t="str">
        <f>VLOOKUP(J590,'LibSets constants'!$A$4:$B$1000,2,FALSE)</f>
        <v>DLC_CLOCKWORK_CITY</v>
      </c>
      <c r="L590" s="3" t="str">
        <f>VLOOKUP(J590,'LibSets constants'!$A$4:$C$1000,3,FALSE)</f>
        <v>Clockwork City</v>
      </c>
    </row>
    <row r="591" spans="1:12" x14ac:dyDescent="0.25">
      <c r="A591" s="12">
        <v>982</v>
      </c>
      <c r="B591" s="5">
        <f>VLOOKUP(A591,'ESO dumped ZoneData'!$A$3:$D$9995,2,FALSE)</f>
        <v>591</v>
      </c>
      <c r="C591" s="5">
        <f>VLOOKUP(A591,'ESO dumped ZoneData'!$A$3:$D$9995,3,FALSE)</f>
        <v>980</v>
      </c>
      <c r="D591" s="3" t="str">
        <f>VLOOKUP(A591,'ESO dumped ZoneData'!$A$3:$D$9995,4,FALSE)</f>
        <v>Slag Town Outlaws Refuge</v>
      </c>
      <c r="E591" s="3" t="str">
        <f t="array" ref="E591">IF(OR(EXACT(A591,'ESO Dungeon constants'!$D$3:$D$987)),"X","")</f>
        <v/>
      </c>
      <c r="F591" s="3" t="str">
        <f t="shared" si="36"/>
        <v/>
      </c>
      <c r="G591" s="3" t="str">
        <f t="shared" si="37"/>
        <v>Clockwork City</v>
      </c>
      <c r="H591" s="17">
        <f t="shared" si="38"/>
        <v>982</v>
      </c>
      <c r="I591" s="17">
        <f t="shared" si="39"/>
        <v>980</v>
      </c>
      <c r="J591">
        <v>8</v>
      </c>
      <c r="K591" s="3" t="str">
        <f>VLOOKUP(J591,'LibSets constants'!$A$4:$B$1000,2,FALSE)</f>
        <v>DLC_CLOCKWORK_CITY</v>
      </c>
      <c r="L591" s="3" t="str">
        <f>VLOOKUP(J591,'LibSets constants'!$A$4:$C$1000,3,FALSE)</f>
        <v>Clockwork City</v>
      </c>
    </row>
    <row r="592" spans="1:12" x14ac:dyDescent="0.25">
      <c r="A592" s="12">
        <v>983</v>
      </c>
      <c r="B592" s="5">
        <f>VLOOKUP(A592,'ESO dumped ZoneData'!$A$3:$D$9995,2,FALSE)</f>
        <v>592</v>
      </c>
      <c r="C592" s="5">
        <f>VLOOKUP(A592,'ESO dumped ZoneData'!$A$3:$D$9995,3,FALSE)</f>
        <v>980</v>
      </c>
      <c r="D592" s="3" t="str">
        <f>VLOOKUP(A592,'ESO dumped ZoneData'!$A$3:$D$9995,4,FALSE)</f>
        <v>Mechanical Fundament</v>
      </c>
      <c r="E592" s="3" t="str">
        <f t="array" ref="E592">IF(OR(EXACT(A592,'ESO Dungeon constants'!$D$3:$D$987)),"X","")</f>
        <v/>
      </c>
      <c r="F592" s="3" t="str">
        <f t="shared" si="36"/>
        <v/>
      </c>
      <c r="G592" s="3" t="str">
        <f t="shared" si="37"/>
        <v>Clockwork City</v>
      </c>
      <c r="H592" s="17">
        <f t="shared" si="38"/>
        <v>983</v>
      </c>
      <c r="I592" s="17">
        <f t="shared" si="39"/>
        <v>980</v>
      </c>
      <c r="J592">
        <v>8</v>
      </c>
      <c r="K592" s="3" t="str">
        <f>VLOOKUP(J592,'LibSets constants'!$A$4:$B$1000,2,FALSE)</f>
        <v>DLC_CLOCKWORK_CITY</v>
      </c>
      <c r="L592" s="3" t="str">
        <f>VLOOKUP(J592,'LibSets constants'!$A$4:$C$1000,3,FALSE)</f>
        <v>Clockwork City</v>
      </c>
    </row>
    <row r="593" spans="1:12" x14ac:dyDescent="0.25">
      <c r="A593" s="12">
        <v>984</v>
      </c>
      <c r="B593" s="5">
        <f>VLOOKUP(A593,'ESO dumped ZoneData'!$A$3:$D$9995,2,FALSE)</f>
        <v>593</v>
      </c>
      <c r="C593" s="5">
        <f>VLOOKUP(A593,'ESO dumped ZoneData'!$A$3:$D$9995,3,FALSE)</f>
        <v>980</v>
      </c>
      <c r="D593" s="3" t="str">
        <f>VLOOKUP(A593,'ESO dumped ZoneData'!$A$3:$D$9995,4,FALSE)</f>
        <v>Machine District</v>
      </c>
      <c r="E593" s="3" t="str">
        <f t="array" ref="E593">IF(OR(EXACT(A593,'ESO Dungeon constants'!$D$3:$D$987)),"X","")</f>
        <v/>
      </c>
      <c r="F593" s="3" t="str">
        <f t="shared" si="36"/>
        <v/>
      </c>
      <c r="G593" s="3" t="str">
        <f t="shared" si="37"/>
        <v>Clockwork City</v>
      </c>
      <c r="H593" s="17">
        <f t="shared" si="38"/>
        <v>984</v>
      </c>
      <c r="I593" s="17">
        <f t="shared" si="39"/>
        <v>980</v>
      </c>
      <c r="J593">
        <v>8</v>
      </c>
      <c r="K593" s="3" t="str">
        <f>VLOOKUP(J593,'LibSets constants'!$A$4:$B$1000,2,FALSE)</f>
        <v>DLC_CLOCKWORK_CITY</v>
      </c>
      <c r="L593" s="3" t="str">
        <f>VLOOKUP(J593,'LibSets constants'!$A$4:$C$1000,3,FALSE)</f>
        <v>Clockwork City</v>
      </c>
    </row>
    <row r="594" spans="1:12" x14ac:dyDescent="0.25">
      <c r="A594" s="12">
        <v>985</v>
      </c>
      <c r="B594" s="5">
        <f>VLOOKUP(A594,'ESO dumped ZoneData'!$A$3:$D$9995,2,FALSE)</f>
        <v>594</v>
      </c>
      <c r="C594" s="5">
        <f>VLOOKUP(A594,'ESO dumped ZoneData'!$A$3:$D$9995,3,FALSE)</f>
        <v>980</v>
      </c>
      <c r="D594" s="3" t="str">
        <f>VLOOKUP(A594,'ESO dumped ZoneData'!$A$3:$D$9995,4,FALSE)</f>
        <v>Halls of Regulation</v>
      </c>
      <c r="E594" s="3" t="str">
        <f t="array" ref="E594">IF(OR(EXACT(A594,'ESO Dungeon constants'!$D$3:$D$987)),"X","")</f>
        <v/>
      </c>
      <c r="F594" s="3" t="str">
        <f t="shared" si="36"/>
        <v/>
      </c>
      <c r="G594" s="3" t="str">
        <f t="shared" si="37"/>
        <v>Clockwork City</v>
      </c>
      <c r="H594" s="17">
        <f t="shared" si="38"/>
        <v>985</v>
      </c>
      <c r="I594" s="17">
        <f t="shared" si="39"/>
        <v>980</v>
      </c>
      <c r="J594">
        <v>8</v>
      </c>
      <c r="K594" s="3" t="str">
        <f>VLOOKUP(J594,'LibSets constants'!$A$4:$B$1000,2,FALSE)</f>
        <v>DLC_CLOCKWORK_CITY</v>
      </c>
      <c r="L594" s="3" t="str">
        <f>VLOOKUP(J594,'LibSets constants'!$A$4:$C$1000,3,FALSE)</f>
        <v>Clockwork City</v>
      </c>
    </row>
    <row r="595" spans="1:12" x14ac:dyDescent="0.25">
      <c r="A595" s="12">
        <v>986</v>
      </c>
      <c r="B595" s="5">
        <f>VLOOKUP(A595,'ESO dumped ZoneData'!$A$3:$D$9995,2,FALSE)</f>
        <v>595</v>
      </c>
      <c r="C595" s="5">
        <f>VLOOKUP(A595,'ESO dumped ZoneData'!$A$3:$D$9995,3,FALSE)</f>
        <v>980</v>
      </c>
      <c r="D595" s="3" t="str">
        <f>VLOOKUP(A595,'ESO dumped ZoneData'!$A$3:$D$9995,4,FALSE)</f>
        <v>The Shadow Cleft</v>
      </c>
      <c r="E595" s="3" t="str">
        <f t="array" ref="E595">IF(OR(EXACT(A595,'ESO Dungeon constants'!$D$3:$D$987)),"X","")</f>
        <v/>
      </c>
      <c r="F595" s="3" t="str">
        <f t="shared" si="36"/>
        <v/>
      </c>
      <c r="G595" s="3" t="str">
        <f t="shared" si="37"/>
        <v>Clockwork City</v>
      </c>
      <c r="H595" s="17">
        <f t="shared" si="38"/>
        <v>986</v>
      </c>
      <c r="I595" s="17">
        <f t="shared" si="39"/>
        <v>980</v>
      </c>
      <c r="J595">
        <v>8</v>
      </c>
      <c r="K595" s="3" t="str">
        <f>VLOOKUP(J595,'LibSets constants'!$A$4:$B$1000,2,FALSE)</f>
        <v>DLC_CLOCKWORK_CITY</v>
      </c>
      <c r="L595" s="3" t="str">
        <f>VLOOKUP(J595,'LibSets constants'!$A$4:$C$1000,3,FALSE)</f>
        <v>Clockwork City</v>
      </c>
    </row>
    <row r="596" spans="1:12" x14ac:dyDescent="0.25">
      <c r="A596" s="12">
        <v>988</v>
      </c>
      <c r="B596" s="5">
        <f>VLOOKUP(A596,'ESO dumped ZoneData'!$A$3:$D$9995,2,FALSE)</f>
        <v>596</v>
      </c>
      <c r="C596" s="5">
        <f>VLOOKUP(A596,'ESO dumped ZoneData'!$A$3:$D$9995,3,FALSE)</f>
        <v>980</v>
      </c>
      <c r="D596" s="3" t="str">
        <f>VLOOKUP(A596,'ESO dumped ZoneData'!$A$3:$D$9995,4,FALSE)</f>
        <v>Clockwork City Vaults</v>
      </c>
      <c r="E596" s="3" t="str">
        <f t="array" ref="E596">IF(OR(EXACT(A596,'ESO Dungeon constants'!$D$3:$D$987)),"X","")</f>
        <v/>
      </c>
      <c r="F596" s="3" t="str">
        <f t="shared" si="36"/>
        <v/>
      </c>
      <c r="G596" s="3" t="str">
        <f t="shared" si="37"/>
        <v>Clockwork City</v>
      </c>
      <c r="H596" s="17">
        <f t="shared" si="38"/>
        <v>988</v>
      </c>
      <c r="I596" s="17">
        <f t="shared" si="39"/>
        <v>980</v>
      </c>
      <c r="J596">
        <v>8</v>
      </c>
      <c r="K596" s="3" t="str">
        <f>VLOOKUP(J596,'LibSets constants'!$A$4:$B$1000,2,FALSE)</f>
        <v>DLC_CLOCKWORK_CITY</v>
      </c>
      <c r="L596" s="3" t="str">
        <f>VLOOKUP(J596,'LibSets constants'!$A$4:$C$1000,3,FALSE)</f>
        <v>Clockwork City</v>
      </c>
    </row>
    <row r="597" spans="1:12" x14ac:dyDescent="0.25">
      <c r="A597" s="12">
        <v>989</v>
      </c>
      <c r="B597" s="5">
        <f>VLOOKUP(A597,'ESO dumped ZoneData'!$A$3:$D$9995,2,FALSE)</f>
        <v>597</v>
      </c>
      <c r="C597" s="5">
        <f>VLOOKUP(A597,'ESO dumped ZoneData'!$A$3:$D$9995,3,FALSE)</f>
        <v>980</v>
      </c>
      <c r="D597" s="3" t="str">
        <f>VLOOKUP(A597,'ESO dumped ZoneData'!$A$3:$D$9995,4,FALSE)</f>
        <v>Ventral Terminus</v>
      </c>
      <c r="E597" s="3" t="str">
        <f t="array" ref="E597">IF(OR(EXACT(A597,'ESO Dungeon constants'!$D$3:$D$987)),"X","")</f>
        <v/>
      </c>
      <c r="F597" s="3" t="str">
        <f t="shared" si="36"/>
        <v/>
      </c>
      <c r="G597" s="3" t="str">
        <f t="shared" si="37"/>
        <v>Clockwork City</v>
      </c>
      <c r="H597" s="17">
        <f t="shared" si="38"/>
        <v>989</v>
      </c>
      <c r="I597" s="17">
        <f t="shared" si="39"/>
        <v>980</v>
      </c>
      <c r="J597">
        <v>8</v>
      </c>
      <c r="K597" s="3" t="str">
        <f>VLOOKUP(J597,'LibSets constants'!$A$4:$B$1000,2,FALSE)</f>
        <v>DLC_CLOCKWORK_CITY</v>
      </c>
      <c r="L597" s="3" t="str">
        <f>VLOOKUP(J597,'LibSets constants'!$A$4:$C$1000,3,FALSE)</f>
        <v>Clockwork City</v>
      </c>
    </row>
    <row r="598" spans="1:12" x14ac:dyDescent="0.25">
      <c r="A598" s="12">
        <v>990</v>
      </c>
      <c r="B598" s="5">
        <f>VLOOKUP(A598,'ESO dumped ZoneData'!$A$3:$D$9995,2,FALSE)</f>
        <v>598</v>
      </c>
      <c r="C598" s="5">
        <f>VLOOKUP(A598,'ESO dumped ZoneData'!$A$3:$D$9995,3,FALSE)</f>
        <v>980</v>
      </c>
      <c r="D598" s="3" t="str">
        <f>VLOOKUP(A598,'ESO dumped ZoneData'!$A$3:$D$9995,4,FALSE)</f>
        <v>Incarnatorium</v>
      </c>
      <c r="E598" s="3" t="str">
        <f t="array" ref="E598">IF(OR(EXACT(A598,'ESO Dungeon constants'!$D$3:$D$987)),"X","")</f>
        <v/>
      </c>
      <c r="F598" s="3" t="str">
        <f t="shared" si="36"/>
        <v/>
      </c>
      <c r="G598" s="3" t="str">
        <f t="shared" si="37"/>
        <v>Clockwork City</v>
      </c>
      <c r="H598" s="17">
        <f t="shared" si="38"/>
        <v>990</v>
      </c>
      <c r="I598" s="17">
        <f t="shared" si="39"/>
        <v>980</v>
      </c>
      <c r="J598">
        <v>8</v>
      </c>
      <c r="K598" s="3" t="str">
        <f>VLOOKUP(J598,'LibSets constants'!$A$4:$B$1000,2,FALSE)</f>
        <v>DLC_CLOCKWORK_CITY</v>
      </c>
      <c r="L598" s="3" t="str">
        <f>VLOOKUP(J598,'LibSets constants'!$A$4:$C$1000,3,FALSE)</f>
        <v>Clockwork City</v>
      </c>
    </row>
    <row r="599" spans="1:12" x14ac:dyDescent="0.25">
      <c r="A599" s="12">
        <v>991</v>
      </c>
      <c r="B599" s="5">
        <f>VLOOKUP(A599,'ESO dumped ZoneData'!$A$3:$D$9995,2,FALSE)</f>
        <v>599</v>
      </c>
      <c r="C599" s="5">
        <f>VLOOKUP(A599,'ESO dumped ZoneData'!$A$3:$D$9995,3,FALSE)</f>
        <v>980</v>
      </c>
      <c r="D599" s="3" t="str">
        <f>VLOOKUP(A599,'ESO dumped ZoneData'!$A$3:$D$9995,4,FALSE)</f>
        <v>Cogitum Centralis</v>
      </c>
      <c r="E599" s="3" t="str">
        <f t="array" ref="E599">IF(OR(EXACT(A599,'ESO Dungeon constants'!$D$3:$D$987)),"X","")</f>
        <v/>
      </c>
      <c r="F599" s="3" t="str">
        <f t="shared" si="36"/>
        <v/>
      </c>
      <c r="G599" s="3" t="str">
        <f t="shared" si="37"/>
        <v>Clockwork City</v>
      </c>
      <c r="H599" s="17">
        <f t="shared" si="38"/>
        <v>991</v>
      </c>
      <c r="I599" s="17">
        <f t="shared" si="39"/>
        <v>980</v>
      </c>
      <c r="J599">
        <v>8</v>
      </c>
      <c r="K599" s="3" t="str">
        <f>VLOOKUP(J599,'LibSets constants'!$A$4:$B$1000,2,FALSE)</f>
        <v>DLC_CLOCKWORK_CITY</v>
      </c>
      <c r="L599" s="3" t="str">
        <f>VLOOKUP(J599,'LibSets constants'!$A$4:$C$1000,3,FALSE)</f>
        <v>Clockwork City</v>
      </c>
    </row>
    <row r="600" spans="1:12" x14ac:dyDescent="0.25">
      <c r="A600" s="12">
        <v>992</v>
      </c>
      <c r="B600" s="5">
        <f>VLOOKUP(A600,'ESO dumped ZoneData'!$A$3:$D$9995,2,FALSE)</f>
        <v>600</v>
      </c>
      <c r="C600" s="5">
        <f>VLOOKUP(A600,'ESO dumped ZoneData'!$A$3:$D$9995,3,FALSE)</f>
        <v>980</v>
      </c>
      <c r="D600" s="3" t="str">
        <f>VLOOKUP(A600,'ESO dumped ZoneData'!$A$3:$D$9995,4,FALSE)</f>
        <v>Everwound Wellspring</v>
      </c>
      <c r="E600" s="3" t="str">
        <f t="array" ref="E600">IF(OR(EXACT(A600,'ESO Dungeon constants'!$D$3:$D$987)),"X","")</f>
        <v/>
      </c>
      <c r="F600" s="3" t="str">
        <f t="shared" si="36"/>
        <v/>
      </c>
      <c r="G600" s="3" t="str">
        <f t="shared" si="37"/>
        <v>Clockwork City</v>
      </c>
      <c r="H600" s="17">
        <f t="shared" si="38"/>
        <v>992</v>
      </c>
      <c r="I600" s="17">
        <f t="shared" si="39"/>
        <v>980</v>
      </c>
      <c r="J600">
        <v>8</v>
      </c>
      <c r="K600" s="3" t="str">
        <f>VLOOKUP(J600,'LibSets constants'!$A$4:$B$1000,2,FALSE)</f>
        <v>DLC_CLOCKWORK_CITY</v>
      </c>
      <c r="L600" s="3" t="str">
        <f>VLOOKUP(J600,'LibSets constants'!$A$4:$C$1000,3,FALSE)</f>
        <v>Clockwork City</v>
      </c>
    </row>
    <row r="601" spans="1:12" x14ac:dyDescent="0.25">
      <c r="A601" s="12">
        <v>993</v>
      </c>
      <c r="B601" s="5">
        <f>VLOOKUP(A601,'ESO dumped ZoneData'!$A$3:$D$9995,2,FALSE)</f>
        <v>601</v>
      </c>
      <c r="C601" s="5">
        <f>VLOOKUP(A601,'ESO dumped ZoneData'!$A$3:$D$9995,3,FALSE)</f>
        <v>980</v>
      </c>
      <c r="D601" s="3" t="str">
        <f>VLOOKUP(A601,'ESO dumped ZoneData'!$A$3:$D$9995,4,FALSE)</f>
        <v>Mnemonic Planisphere</v>
      </c>
      <c r="E601" s="3" t="str">
        <f t="array" ref="E601">IF(OR(EXACT(A601,'ESO Dungeon constants'!$D$3:$D$987)),"X","")</f>
        <v/>
      </c>
      <c r="F601" s="3" t="str">
        <f t="shared" si="36"/>
        <v/>
      </c>
      <c r="G601" s="3" t="str">
        <f t="shared" si="37"/>
        <v>Clockwork City</v>
      </c>
      <c r="H601" s="17">
        <f t="shared" si="38"/>
        <v>993</v>
      </c>
      <c r="I601" s="17">
        <f t="shared" si="39"/>
        <v>980</v>
      </c>
      <c r="J601">
        <v>8</v>
      </c>
      <c r="K601" s="3" t="str">
        <f>VLOOKUP(J601,'LibSets constants'!$A$4:$B$1000,2,FALSE)</f>
        <v>DLC_CLOCKWORK_CITY</v>
      </c>
      <c r="L601" s="3" t="str">
        <f>VLOOKUP(J601,'LibSets constants'!$A$4:$C$1000,3,FALSE)</f>
        <v>Clockwork City</v>
      </c>
    </row>
    <row r="602" spans="1:12" x14ac:dyDescent="0.25">
      <c r="A602" s="12">
        <v>994</v>
      </c>
      <c r="B602" s="5">
        <f>VLOOKUP(A602,'ESO dumped ZoneData'!$A$3:$D$9995,2,FALSE)</f>
        <v>602</v>
      </c>
      <c r="C602" s="5">
        <f>VLOOKUP(A602,'ESO dumped ZoneData'!$A$3:$D$9995,3,FALSE)</f>
        <v>849</v>
      </c>
      <c r="D602" s="3" t="str">
        <f>VLOOKUP(A602,'ESO dumped ZoneData'!$A$3:$D$9995,4,FALSE)</f>
        <v>Saint Delyn Penthouse</v>
      </c>
      <c r="E602" s="3" t="str">
        <f t="array" ref="E602">IF(OR(EXACT(A602,'ESO Dungeon constants'!$D$3:$D$987)),"X","")</f>
        <v/>
      </c>
      <c r="F602" s="3" t="str">
        <f t="shared" si="36"/>
        <v/>
      </c>
      <c r="G602" s="3" t="str">
        <f t="shared" si="37"/>
        <v>Vvardenfell</v>
      </c>
      <c r="H602" s="17">
        <f t="shared" si="38"/>
        <v>994</v>
      </c>
      <c r="I602" s="17">
        <f t="shared" si="39"/>
        <v>849</v>
      </c>
      <c r="J602">
        <v>6</v>
      </c>
      <c r="K602" s="3" t="str">
        <f>VLOOKUP(J602,'LibSets constants'!$A$4:$B$1000,2,FALSE)</f>
        <v>DLC_MORROWIND</v>
      </c>
      <c r="L602" s="3" t="str">
        <f>VLOOKUP(J602,'LibSets constants'!$A$4:$C$1000,3,FALSE)</f>
        <v>Morrowind</v>
      </c>
    </row>
    <row r="603" spans="1:12" x14ac:dyDescent="0.25">
      <c r="A603" s="12">
        <v>995</v>
      </c>
      <c r="B603" s="5">
        <f>VLOOKUP(A603,'ESO dumped ZoneData'!$A$3:$D$9995,2,FALSE)</f>
        <v>603</v>
      </c>
      <c r="C603" s="5">
        <f>VLOOKUP(A603,'ESO dumped ZoneData'!$A$3:$D$9995,3,FALSE)</f>
        <v>849</v>
      </c>
      <c r="D603" s="3" t="str">
        <f>VLOOKUP(A603,'ESO dumped ZoneData'!$A$3:$D$9995,4,FALSE)</f>
        <v>Amaya Lake Lodge</v>
      </c>
      <c r="E603" s="3" t="str">
        <f t="array" ref="E603">IF(OR(EXACT(A603,'ESO Dungeon constants'!$D$3:$D$987)),"X","")</f>
        <v/>
      </c>
      <c r="F603" s="3" t="str">
        <f t="shared" si="36"/>
        <v/>
      </c>
      <c r="G603" s="3" t="str">
        <f t="shared" si="37"/>
        <v>Vvardenfell</v>
      </c>
      <c r="H603" s="17">
        <f t="shared" si="38"/>
        <v>995</v>
      </c>
      <c r="I603" s="17">
        <f t="shared" si="39"/>
        <v>849</v>
      </c>
      <c r="J603">
        <v>6</v>
      </c>
      <c r="K603" s="3" t="str">
        <f>VLOOKUP(J603,'LibSets constants'!$A$4:$B$1000,2,FALSE)</f>
        <v>DLC_MORROWIND</v>
      </c>
      <c r="L603" s="3" t="str">
        <f>VLOOKUP(J603,'LibSets constants'!$A$4:$C$1000,3,FALSE)</f>
        <v>Morrowind</v>
      </c>
    </row>
    <row r="604" spans="1:12" x14ac:dyDescent="0.25">
      <c r="A604" s="12">
        <v>996</v>
      </c>
      <c r="B604" s="5">
        <f>VLOOKUP(A604,'ESO dumped ZoneData'!$A$3:$D$9995,2,FALSE)</f>
        <v>604</v>
      </c>
      <c r="C604" s="5">
        <f>VLOOKUP(A604,'ESO dumped ZoneData'!$A$3:$D$9995,3,FALSE)</f>
        <v>849</v>
      </c>
      <c r="D604" s="3" t="str">
        <f>VLOOKUP(A604,'ESO dumped ZoneData'!$A$3:$D$9995,4,FALSE)</f>
        <v>Tel Galen</v>
      </c>
      <c r="E604" s="3" t="str">
        <f t="array" ref="E604">IF(OR(EXACT(A604,'ESO Dungeon constants'!$D$3:$D$987)),"X","")</f>
        <v/>
      </c>
      <c r="F604" s="3" t="str">
        <f t="shared" si="36"/>
        <v/>
      </c>
      <c r="G604" s="3" t="str">
        <f t="shared" si="37"/>
        <v>Vvardenfell</v>
      </c>
      <c r="H604" s="17">
        <f t="shared" si="38"/>
        <v>996</v>
      </c>
      <c r="I604" s="17">
        <f t="shared" si="39"/>
        <v>849</v>
      </c>
      <c r="J604">
        <v>6</v>
      </c>
      <c r="K604" s="3" t="str">
        <f>VLOOKUP(J604,'LibSets constants'!$A$4:$B$1000,2,FALSE)</f>
        <v>DLC_MORROWIND</v>
      </c>
      <c r="L604" s="3" t="str">
        <f>VLOOKUP(J604,'LibSets constants'!$A$4:$C$1000,3,FALSE)</f>
        <v>Morrowind</v>
      </c>
    </row>
    <row r="605" spans="1:12" x14ac:dyDescent="0.25">
      <c r="A605" s="12">
        <v>997</v>
      </c>
      <c r="B605" s="5">
        <f>VLOOKUP(A605,'ESO dumped ZoneData'!$A$3:$D$9995,2,FALSE)</f>
        <v>605</v>
      </c>
      <c r="C605" s="5">
        <f>VLOOKUP(A605,'ESO dumped ZoneData'!$A$3:$D$9995,3,FALSE)</f>
        <v>849</v>
      </c>
      <c r="D605" s="3" t="str">
        <f>VLOOKUP(A605,'ESO dumped ZoneData'!$A$3:$D$9995,4,FALSE)</f>
        <v>Ald Velothi Harbor House</v>
      </c>
      <c r="E605" s="3" t="str">
        <f t="array" ref="E605">IF(OR(EXACT(A605,'ESO Dungeon constants'!$D$3:$D$987)),"X","")</f>
        <v/>
      </c>
      <c r="F605" s="3" t="str">
        <f t="shared" si="36"/>
        <v/>
      </c>
      <c r="G605" s="3" t="str">
        <f t="shared" si="37"/>
        <v>Vvardenfell</v>
      </c>
      <c r="H605" s="17">
        <f t="shared" si="38"/>
        <v>997</v>
      </c>
      <c r="I605" s="17">
        <f t="shared" si="39"/>
        <v>849</v>
      </c>
      <c r="J605">
        <v>6</v>
      </c>
      <c r="K605" s="3" t="str">
        <f>VLOOKUP(J605,'LibSets constants'!$A$4:$B$1000,2,FALSE)</f>
        <v>DLC_MORROWIND</v>
      </c>
      <c r="L605" s="3" t="str">
        <f>VLOOKUP(J605,'LibSets constants'!$A$4:$C$1000,3,FALSE)</f>
        <v>Morrowind</v>
      </c>
    </row>
    <row r="606" spans="1:12" x14ac:dyDescent="0.25">
      <c r="A606" s="12">
        <v>998</v>
      </c>
      <c r="B606" s="5">
        <f>VLOOKUP(A606,'ESO dumped ZoneData'!$A$3:$D$9995,2,FALSE)</f>
        <v>606</v>
      </c>
      <c r="C606" s="5">
        <f>VLOOKUP(A606,'ESO dumped ZoneData'!$A$3:$D$9995,3,FALSE)</f>
        <v>381</v>
      </c>
      <c r="D606" s="3" t="str">
        <f>VLOOKUP(A606,'ESO dumped ZoneData'!$A$3:$D$9995,4,FALSE)</f>
        <v>Dranil Kir</v>
      </c>
      <c r="E606" s="3" t="str">
        <f t="array" ref="E606">IF(OR(EXACT(A606,'ESO Dungeon constants'!$D$3:$D$987)),"X","")</f>
        <v/>
      </c>
      <c r="F606" s="3" t="str">
        <f t="shared" si="36"/>
        <v/>
      </c>
      <c r="G606" s="3" t="str">
        <f t="shared" si="37"/>
        <v>Auridon</v>
      </c>
      <c r="H606" s="17">
        <f t="shared" si="38"/>
        <v>998</v>
      </c>
      <c r="I606" s="17">
        <f t="shared" si="39"/>
        <v>381</v>
      </c>
      <c r="J606">
        <v>0</v>
      </c>
      <c r="K606" s="3" t="str">
        <f>VLOOKUP(J606,'LibSets constants'!$A$4:$B$1000,2,FALSE)</f>
        <v>DLC_BASE_GAME</v>
      </c>
      <c r="L606" s="3" t="str">
        <f>VLOOKUP(J606,'LibSets constants'!$A$4:$C$1000,3,FALSE)</f>
        <v>Included in base game</v>
      </c>
    </row>
    <row r="607" spans="1:12" x14ac:dyDescent="0.25">
      <c r="A607" s="12">
        <v>999</v>
      </c>
      <c r="B607" s="5">
        <f>VLOOKUP(A607,'ESO dumped ZoneData'!$A$3:$D$9995,2,FALSE)</f>
        <v>607</v>
      </c>
      <c r="C607" s="5">
        <f>VLOOKUP(A607,'ESO dumped ZoneData'!$A$3:$D$9995,3,FALSE)</f>
        <v>980</v>
      </c>
      <c r="D607" s="3" t="str">
        <f>VLOOKUP(A607,'ESO dumped ZoneData'!$A$3:$D$9995,4,FALSE)</f>
        <v>Evergloam</v>
      </c>
      <c r="E607" s="3" t="str">
        <f t="array" ref="E607">IF(OR(EXACT(A607,'ESO Dungeon constants'!$D$3:$D$987)),"X","")</f>
        <v/>
      </c>
      <c r="F607" s="3" t="str">
        <f t="shared" si="36"/>
        <v/>
      </c>
      <c r="G607" s="3" t="str">
        <f t="shared" si="37"/>
        <v>Clockwork City</v>
      </c>
      <c r="H607" s="17">
        <f t="shared" si="38"/>
        <v>999</v>
      </c>
      <c r="I607" s="17">
        <f t="shared" si="39"/>
        <v>980</v>
      </c>
      <c r="J607">
        <v>8</v>
      </c>
      <c r="K607" s="3" t="str">
        <f>VLOOKUP(J607,'LibSets constants'!$A$4:$B$1000,2,FALSE)</f>
        <v>DLC_CLOCKWORK_CITY</v>
      </c>
      <c r="L607" s="3" t="str">
        <f>VLOOKUP(J607,'LibSets constants'!$A$4:$C$1000,3,FALSE)</f>
        <v>Clockwork City</v>
      </c>
    </row>
    <row r="608" spans="1:12" x14ac:dyDescent="0.25">
      <c r="A608" s="12">
        <v>1000</v>
      </c>
      <c r="B608" s="5">
        <f>VLOOKUP(A608,'ESO dumped ZoneData'!$A$3:$D$9995,2,FALSE)</f>
        <v>608</v>
      </c>
      <c r="C608" s="5">
        <f>VLOOKUP(A608,'ESO dumped ZoneData'!$A$3:$D$9995,3,FALSE)</f>
        <v>980</v>
      </c>
      <c r="D608" s="3" t="str">
        <f>VLOOKUP(A608,'ESO dumped ZoneData'!$A$3:$D$9995,4,FALSE)</f>
        <v>Asylum Sanctorium</v>
      </c>
      <c r="E608" s="3" t="str">
        <f t="array" ref="E608">IF(OR(EXACT(A608,'ESO Dungeon constants'!$D$3:$D$987)),"X","")</f>
        <v>X</v>
      </c>
      <c r="F608" s="3" t="str">
        <f t="shared" si="36"/>
        <v/>
      </c>
      <c r="G608" s="3" t="str">
        <f t="shared" si="37"/>
        <v>Clockwork City</v>
      </c>
      <c r="H608" s="17">
        <f t="shared" si="38"/>
        <v>1000</v>
      </c>
      <c r="I608" s="17">
        <f t="shared" si="39"/>
        <v>980</v>
      </c>
      <c r="J608">
        <v>8</v>
      </c>
      <c r="K608" s="3" t="str">
        <f>VLOOKUP(J608,'LibSets constants'!$A$4:$B$1000,2,FALSE)</f>
        <v>DLC_CLOCKWORK_CITY</v>
      </c>
      <c r="L608" s="3" t="str">
        <f>VLOOKUP(J608,'LibSets constants'!$A$4:$C$1000,3,FALSE)</f>
        <v>Clockwork City</v>
      </c>
    </row>
    <row r="609" spans="1:12" x14ac:dyDescent="0.25">
      <c r="A609" s="12">
        <v>1004</v>
      </c>
      <c r="B609" s="5">
        <f>VLOOKUP(A609,'ESO dumped ZoneData'!$A$3:$D$9995,2,FALSE)</f>
        <v>609</v>
      </c>
      <c r="C609" s="5">
        <f>VLOOKUP(A609,'ESO dumped ZoneData'!$A$3:$D$9995,3,FALSE)</f>
        <v>980</v>
      </c>
      <c r="D609" s="3" t="str">
        <f>VLOOKUP(A609,'ESO dumped ZoneData'!$A$3:$D$9995,4,FALSE)</f>
        <v>The Serviflume</v>
      </c>
      <c r="E609" s="3" t="str">
        <f t="array" ref="E609">IF(OR(EXACT(A609,'ESO Dungeon constants'!$D$3:$D$987)),"X","")</f>
        <v/>
      </c>
      <c r="F609" s="3" t="str">
        <f t="shared" si="36"/>
        <v/>
      </c>
      <c r="G609" s="3" t="str">
        <f t="shared" si="37"/>
        <v>Clockwork City</v>
      </c>
      <c r="H609" s="17">
        <f t="shared" si="38"/>
        <v>1004</v>
      </c>
      <c r="I609" s="17">
        <f t="shared" si="39"/>
        <v>980</v>
      </c>
      <c r="J609">
        <v>8</v>
      </c>
      <c r="K609" s="3" t="str">
        <f>VLOOKUP(J609,'LibSets constants'!$A$4:$B$1000,2,FALSE)</f>
        <v>DLC_CLOCKWORK_CITY</v>
      </c>
      <c r="L609" s="3" t="str">
        <f>VLOOKUP(J609,'LibSets constants'!$A$4:$C$1000,3,FALSE)</f>
        <v>Clockwork City</v>
      </c>
    </row>
    <row r="610" spans="1:12" x14ac:dyDescent="0.25">
      <c r="A610" s="12">
        <v>1005</v>
      </c>
      <c r="B610" s="5">
        <f>VLOOKUP(A610,'ESO dumped ZoneData'!$A$3:$D$9995,2,FALSE)</f>
        <v>610</v>
      </c>
      <c r="C610" s="5">
        <f>VLOOKUP(A610,'ESO dumped ZoneData'!$A$3:$D$9995,3,FALSE)</f>
        <v>1005</v>
      </c>
      <c r="D610" s="3" t="str">
        <f>VLOOKUP(A610,'ESO dumped ZoneData'!$A$3:$D$9995,4,FALSE)</f>
        <v>Linchal Grand Manor</v>
      </c>
      <c r="E610" s="3" t="str">
        <f t="array" ref="E610">IF(OR(EXACT(A610,'ESO Dungeon constants'!$D$3:$D$987)),"X","")</f>
        <v/>
      </c>
      <c r="F610" s="3" t="str">
        <f t="shared" si="36"/>
        <v>X</v>
      </c>
      <c r="G610" s="3" t="str">
        <f t="shared" si="37"/>
        <v/>
      </c>
      <c r="H610" s="17">
        <f t="shared" si="38"/>
        <v>1005</v>
      </c>
      <c r="I610" s="17">
        <f t="shared" si="39"/>
        <v>1005</v>
      </c>
      <c r="J610">
        <v>0</v>
      </c>
      <c r="K610" s="3" t="str">
        <f>VLOOKUP(J610,'LibSets constants'!$A$4:$B$1000,2,FALSE)</f>
        <v>DLC_BASE_GAME</v>
      </c>
      <c r="L610" s="3" t="str">
        <f>VLOOKUP(J610,'LibSets constants'!$A$4:$C$1000,3,FALSE)</f>
        <v>Included in base game</v>
      </c>
    </row>
    <row r="611" spans="1:12" x14ac:dyDescent="0.25">
      <c r="A611" s="12">
        <v>1006</v>
      </c>
      <c r="B611" s="5">
        <f>VLOOKUP(A611,'ESO dumped ZoneData'!$A$3:$D$9995,2,FALSE)</f>
        <v>611</v>
      </c>
      <c r="C611" s="5">
        <f>VLOOKUP(A611,'ESO dumped ZoneData'!$A$3:$D$9995,3,FALSE)</f>
        <v>3</v>
      </c>
      <c r="D611" s="3" t="str">
        <f>VLOOKUP(A611,'ESO dumped ZoneData'!$A$3:$D$9995,4,FALSE)</f>
        <v>Exorcised Coven Cottage</v>
      </c>
      <c r="E611" s="3" t="str">
        <f t="array" ref="E611">IF(OR(EXACT(A611,'ESO Dungeon constants'!$D$3:$D$987)),"X","")</f>
        <v/>
      </c>
      <c r="F611" s="3" t="str">
        <f t="shared" si="36"/>
        <v/>
      </c>
      <c r="G611" s="3" t="str">
        <f t="shared" si="37"/>
        <v>Glenumbra</v>
      </c>
      <c r="H611" s="17">
        <f t="shared" si="38"/>
        <v>1006</v>
      </c>
      <c r="I611" s="17">
        <f t="shared" si="39"/>
        <v>3</v>
      </c>
      <c r="J611">
        <v>0</v>
      </c>
      <c r="K611" s="3" t="str">
        <f>VLOOKUP(J611,'LibSets constants'!$A$4:$B$1000,2,FALSE)</f>
        <v>DLC_BASE_GAME</v>
      </c>
      <c r="L611" s="3" t="str">
        <f>VLOOKUP(J611,'LibSets constants'!$A$4:$C$1000,3,FALSE)</f>
        <v>Included in base game</v>
      </c>
    </row>
    <row r="612" spans="1:12" x14ac:dyDescent="0.25">
      <c r="A612" s="12">
        <v>1007</v>
      </c>
      <c r="B612" s="5">
        <f>VLOOKUP(A612,'ESO dumped ZoneData'!$A$3:$D$9995,2,FALSE)</f>
        <v>612</v>
      </c>
      <c r="C612" s="5">
        <f>VLOOKUP(A612,'ESO dumped ZoneData'!$A$3:$D$9995,3,FALSE)</f>
        <v>888</v>
      </c>
      <c r="D612" s="3" t="str">
        <f>VLOOKUP(A612,'ESO dumped ZoneData'!$A$3:$D$9995,4,FALSE)</f>
        <v>Hakkvild's High Hall</v>
      </c>
      <c r="E612" s="3" t="str">
        <f t="array" ref="E612">IF(OR(EXACT(A612,'ESO Dungeon constants'!$D$3:$D$987)),"X","")</f>
        <v/>
      </c>
      <c r="F612" s="3" t="str">
        <f t="shared" si="36"/>
        <v/>
      </c>
      <c r="G612" s="3" t="str">
        <f t="shared" si="37"/>
        <v>Craglorn</v>
      </c>
      <c r="H612" s="17">
        <f t="shared" si="38"/>
        <v>1007</v>
      </c>
      <c r="I612" s="17">
        <f t="shared" si="39"/>
        <v>888</v>
      </c>
      <c r="J612">
        <v>0</v>
      </c>
      <c r="K612" s="3" t="str">
        <f>VLOOKUP(J612,'LibSets constants'!$A$4:$B$1000,2,FALSE)</f>
        <v>DLC_BASE_GAME</v>
      </c>
      <c r="L612" s="3" t="str">
        <f>VLOOKUP(J612,'LibSets constants'!$A$4:$C$1000,3,FALSE)</f>
        <v>Included in base game</v>
      </c>
    </row>
    <row r="613" spans="1:12" x14ac:dyDescent="0.25">
      <c r="A613" s="12">
        <v>1008</v>
      </c>
      <c r="B613" s="5">
        <f>VLOOKUP(A613,'ESO dumped ZoneData'!$A$3:$D$9995,2,FALSE)</f>
        <v>613</v>
      </c>
      <c r="C613" s="5">
        <f>VLOOKUP(A613,'ESO dumped ZoneData'!$A$3:$D$9995,3,FALSE)</f>
        <v>347</v>
      </c>
      <c r="D613" s="3" t="str">
        <f>VLOOKUP(A613,'ESO dumped ZoneData'!$A$3:$D$9995,4,FALSE)</f>
        <v>Coldharbour Surreal Estate</v>
      </c>
      <c r="E613" s="3" t="str">
        <f t="array" ref="E613">IF(OR(EXACT(A613,'ESO Dungeon constants'!$D$3:$D$987)),"X","")</f>
        <v/>
      </c>
      <c r="F613" s="3" t="str">
        <f t="shared" si="36"/>
        <v/>
      </c>
      <c r="G613" s="3" t="str">
        <f t="shared" si="37"/>
        <v>Coldharbour</v>
      </c>
      <c r="H613" s="17">
        <f t="shared" si="38"/>
        <v>1008</v>
      </c>
      <c r="I613" s="17">
        <f t="shared" si="39"/>
        <v>347</v>
      </c>
      <c r="J613">
        <v>0</v>
      </c>
      <c r="K613" s="3" t="str">
        <f>VLOOKUP(J613,'LibSets constants'!$A$4:$B$1000,2,FALSE)</f>
        <v>DLC_BASE_GAME</v>
      </c>
      <c r="L613" s="3" t="str">
        <f>VLOOKUP(J613,'LibSets constants'!$A$4:$C$1000,3,FALSE)</f>
        <v>Included in base game</v>
      </c>
    </row>
    <row r="614" spans="1:12" x14ac:dyDescent="0.25">
      <c r="A614" s="12">
        <v>1009</v>
      </c>
      <c r="B614" s="5">
        <f>VLOOKUP(A614,'ESO dumped ZoneData'!$A$3:$D$9995,2,FALSE)</f>
        <v>614</v>
      </c>
      <c r="C614" s="5">
        <f>VLOOKUP(A614,'ESO dumped ZoneData'!$A$3:$D$9995,3,FALSE)</f>
        <v>92</v>
      </c>
      <c r="D614" s="3" t="str">
        <f>VLOOKUP(A614,'ESO dumped ZoneData'!$A$3:$D$9995,4,FALSE)</f>
        <v>Fang Lair</v>
      </c>
      <c r="E614" s="3" t="str">
        <f t="array" ref="E614">IF(OR(EXACT(A614,'ESO Dungeon constants'!$D$3:$D$987)),"X","")</f>
        <v>X</v>
      </c>
      <c r="F614" s="3" t="str">
        <f t="shared" si="36"/>
        <v/>
      </c>
      <c r="G614" s="3" t="str">
        <f t="shared" si="37"/>
        <v>Bangkorai</v>
      </c>
      <c r="H614" s="17">
        <f t="shared" si="38"/>
        <v>1009</v>
      </c>
      <c r="I614" s="17">
        <f t="shared" si="39"/>
        <v>92</v>
      </c>
      <c r="J614">
        <v>0</v>
      </c>
      <c r="K614" s="3" t="str">
        <f>VLOOKUP(J614,'LibSets constants'!$A$4:$B$1000,2,FALSE)</f>
        <v>DLC_BASE_GAME</v>
      </c>
      <c r="L614" s="3" t="str">
        <f>VLOOKUP(J614,'LibSets constants'!$A$4:$C$1000,3,FALSE)</f>
        <v>Included in base game</v>
      </c>
    </row>
    <row r="615" spans="1:12" x14ac:dyDescent="0.25">
      <c r="A615" s="12">
        <v>1010</v>
      </c>
      <c r="B615" s="5">
        <f>VLOOKUP(A615,'ESO dumped ZoneData'!$A$3:$D$9995,2,FALSE)</f>
        <v>615</v>
      </c>
      <c r="C615" s="5">
        <f>VLOOKUP(A615,'ESO dumped ZoneData'!$A$3:$D$9995,3,FALSE)</f>
        <v>19</v>
      </c>
      <c r="D615" s="3" t="str">
        <f>VLOOKUP(A615,'ESO dumped ZoneData'!$A$3:$D$9995,4,FALSE)</f>
        <v>Scalecaller Peak</v>
      </c>
      <c r="E615" s="3" t="str">
        <f t="array" ref="E615">IF(OR(EXACT(A615,'ESO Dungeon constants'!$D$3:$D$987)),"X","")</f>
        <v>X</v>
      </c>
      <c r="F615" s="3" t="str">
        <f t="shared" si="36"/>
        <v/>
      </c>
      <c r="G615" s="3" t="str">
        <f t="shared" si="37"/>
        <v>Stormhaven</v>
      </c>
      <c r="H615" s="17">
        <f t="shared" si="38"/>
        <v>1010</v>
      </c>
      <c r="I615" s="17">
        <f t="shared" si="39"/>
        <v>19</v>
      </c>
      <c r="J615">
        <v>0</v>
      </c>
      <c r="K615" s="3" t="str">
        <f>VLOOKUP(J615,'LibSets constants'!$A$4:$B$1000,2,FALSE)</f>
        <v>DLC_BASE_GAME</v>
      </c>
      <c r="L615" s="3" t="str">
        <f>VLOOKUP(J615,'LibSets constants'!$A$4:$C$1000,3,FALSE)</f>
        <v>Included in base game</v>
      </c>
    </row>
    <row r="616" spans="1:12" x14ac:dyDescent="0.25">
      <c r="A616" s="12">
        <v>1011</v>
      </c>
      <c r="B616" s="5">
        <f>VLOOKUP(A616,'ESO dumped ZoneData'!$A$3:$D$9995,2,FALSE)</f>
        <v>616</v>
      </c>
      <c r="C616" s="5">
        <f>VLOOKUP(A616,'ESO dumped ZoneData'!$A$3:$D$9995,3,FALSE)</f>
        <v>1011</v>
      </c>
      <c r="D616" s="3" t="str">
        <f>VLOOKUP(A616,'ESO dumped ZoneData'!$A$3:$D$9995,4,FALSE)</f>
        <v>Summerset</v>
      </c>
      <c r="E616" s="3" t="str">
        <f t="array" ref="E616">IF(OR(EXACT(A616,'ESO Dungeon constants'!$D$3:$D$987)),"X","")</f>
        <v/>
      </c>
      <c r="F616" s="3" t="str">
        <f t="shared" si="36"/>
        <v>X</v>
      </c>
      <c r="G616" s="3" t="str">
        <f t="shared" si="37"/>
        <v/>
      </c>
      <c r="H616" s="17">
        <f t="shared" si="38"/>
        <v>1011</v>
      </c>
      <c r="I616" s="17">
        <f t="shared" si="39"/>
        <v>1011</v>
      </c>
      <c r="J616">
        <v>10</v>
      </c>
      <c r="K616" s="3" t="str">
        <f>VLOOKUP(J616,'LibSets constants'!$A$4:$B$1000,2,FALSE)</f>
        <v>DLC_SUMMERSET</v>
      </c>
      <c r="L616" s="3" t="str">
        <f>VLOOKUP(J616,'LibSets constants'!$A$4:$C$1000,3,FALSE)</f>
        <v>Summerset</v>
      </c>
    </row>
    <row r="617" spans="1:12" x14ac:dyDescent="0.25">
      <c r="A617" s="12">
        <v>1012</v>
      </c>
      <c r="B617" s="5">
        <f>VLOOKUP(A617,'ESO dumped ZoneData'!$A$3:$D$9995,2,FALSE)</f>
        <v>617</v>
      </c>
      <c r="C617" s="5">
        <f>VLOOKUP(A617,'ESO dumped ZoneData'!$A$3:$D$9995,3,FALSE)</f>
        <v>381</v>
      </c>
      <c r="D617" s="3" t="str">
        <f>VLOOKUP(A617,'ESO dumped ZoneData'!$A$3:$D$9995,4,FALSE)</f>
        <v>The Spiral Skein</v>
      </c>
      <c r="E617" s="3" t="str">
        <f t="array" ref="E617">IF(OR(EXACT(A617,'ESO Dungeon constants'!$D$3:$D$987)),"X","")</f>
        <v/>
      </c>
      <c r="F617" s="3" t="str">
        <f t="shared" si="36"/>
        <v/>
      </c>
      <c r="G617" s="3" t="str">
        <f t="shared" si="37"/>
        <v>Auridon</v>
      </c>
      <c r="H617" s="17">
        <f t="shared" si="38"/>
        <v>1012</v>
      </c>
      <c r="I617" s="17">
        <f t="shared" si="39"/>
        <v>381</v>
      </c>
      <c r="J617">
        <v>0</v>
      </c>
      <c r="K617" s="3" t="str">
        <f>VLOOKUP(J617,'LibSets constants'!$A$4:$B$1000,2,FALSE)</f>
        <v>DLC_BASE_GAME</v>
      </c>
      <c r="L617" s="3" t="str">
        <f>VLOOKUP(J617,'LibSets constants'!$A$4:$C$1000,3,FALSE)</f>
        <v>Included in base game</v>
      </c>
    </row>
    <row r="618" spans="1:12" x14ac:dyDescent="0.25">
      <c r="A618" s="12">
        <v>1013</v>
      </c>
      <c r="B618" s="5">
        <f>VLOOKUP(A618,'ESO dumped ZoneData'!$A$3:$D$9995,2,FALSE)</f>
        <v>618</v>
      </c>
      <c r="C618" s="5">
        <f>VLOOKUP(A618,'ESO dumped ZoneData'!$A$3:$D$9995,3,FALSE)</f>
        <v>1011</v>
      </c>
      <c r="D618" s="3" t="str">
        <f>VLOOKUP(A618,'ESO dumped ZoneData'!$A$3:$D$9995,4,FALSE)</f>
        <v>Eldbur Sanctuary</v>
      </c>
      <c r="E618" s="3" t="str">
        <f t="array" ref="E618">IF(OR(EXACT(A618,'ESO Dungeon constants'!$D$3:$D$987)),"X","")</f>
        <v/>
      </c>
      <c r="F618" s="3" t="str">
        <f t="shared" si="36"/>
        <v/>
      </c>
      <c r="G618" s="3" t="str">
        <f t="shared" si="37"/>
        <v>Summerset</v>
      </c>
      <c r="H618" s="17">
        <f t="shared" si="38"/>
        <v>1013</v>
      </c>
      <c r="I618" s="17">
        <f t="shared" si="39"/>
        <v>1011</v>
      </c>
      <c r="J618">
        <v>10</v>
      </c>
      <c r="K618" s="3" t="str">
        <f>VLOOKUP(J618,'LibSets constants'!$A$4:$B$1000,2,FALSE)</f>
        <v>DLC_SUMMERSET</v>
      </c>
      <c r="L618" s="3" t="str">
        <f>VLOOKUP(J618,'LibSets constants'!$A$4:$C$1000,3,FALSE)</f>
        <v>Summerset</v>
      </c>
    </row>
    <row r="619" spans="1:12" x14ac:dyDescent="0.25">
      <c r="A619" s="12">
        <v>1014</v>
      </c>
      <c r="B619" s="5">
        <f>VLOOKUP(A619,'ESO dumped ZoneData'!$A$3:$D$9995,2,FALSE)</f>
        <v>619</v>
      </c>
      <c r="C619" s="5">
        <f>VLOOKUP(A619,'ESO dumped ZoneData'!$A$3:$D$9995,3,FALSE)</f>
        <v>1011</v>
      </c>
      <c r="D619" s="3" t="str">
        <f>VLOOKUP(A619,'ESO dumped ZoneData'!$A$3:$D$9995,4,FALSE)</f>
        <v>Tor-Hame-Khard</v>
      </c>
      <c r="E619" s="3" t="str">
        <f t="array" ref="E619">IF(OR(EXACT(A619,'ESO Dungeon constants'!$D$3:$D$987)),"X","")</f>
        <v/>
      </c>
      <c r="F619" s="3" t="str">
        <f t="shared" si="36"/>
        <v/>
      </c>
      <c r="G619" s="3" t="str">
        <f t="shared" si="37"/>
        <v>Summerset</v>
      </c>
      <c r="H619" s="17">
        <f t="shared" si="38"/>
        <v>1014</v>
      </c>
      <c r="I619" s="17">
        <f t="shared" si="39"/>
        <v>1011</v>
      </c>
      <c r="J619">
        <v>10</v>
      </c>
      <c r="K619" s="3" t="str">
        <f>VLOOKUP(J619,'LibSets constants'!$A$4:$B$1000,2,FALSE)</f>
        <v>DLC_SUMMERSET</v>
      </c>
      <c r="L619" s="3" t="str">
        <f>VLOOKUP(J619,'LibSets constants'!$A$4:$C$1000,3,FALSE)</f>
        <v>Summerset</v>
      </c>
    </row>
    <row r="620" spans="1:12" x14ac:dyDescent="0.25">
      <c r="A620" s="12">
        <v>1015</v>
      </c>
      <c r="B620" s="5">
        <f>VLOOKUP(A620,'ESO dumped ZoneData'!$A$3:$D$9995,2,FALSE)</f>
        <v>620</v>
      </c>
      <c r="C620" s="5">
        <f>VLOOKUP(A620,'ESO dumped ZoneData'!$A$3:$D$9995,3,FALSE)</f>
        <v>1011</v>
      </c>
      <c r="D620" s="3" t="str">
        <f>VLOOKUP(A620,'ESO dumped ZoneData'!$A$3:$D$9995,4,FALSE)</f>
        <v>Eton Nir Grotto</v>
      </c>
      <c r="E620" s="3" t="str">
        <f t="array" ref="E620">IF(OR(EXACT(A620,'ESO Dungeon constants'!$D$3:$D$987)),"X","")</f>
        <v/>
      </c>
      <c r="F620" s="3" t="str">
        <f t="shared" si="36"/>
        <v/>
      </c>
      <c r="G620" s="3" t="str">
        <f t="shared" si="37"/>
        <v>Summerset</v>
      </c>
      <c r="H620" s="17">
        <f t="shared" si="38"/>
        <v>1015</v>
      </c>
      <c r="I620" s="17">
        <f t="shared" si="39"/>
        <v>1011</v>
      </c>
      <c r="J620">
        <v>10</v>
      </c>
      <c r="K620" s="3" t="str">
        <f>VLOOKUP(J620,'LibSets constants'!$A$4:$B$1000,2,FALSE)</f>
        <v>DLC_SUMMERSET</v>
      </c>
      <c r="L620" s="3" t="str">
        <f>VLOOKUP(J620,'LibSets constants'!$A$4:$C$1000,3,FALSE)</f>
        <v>Summerset</v>
      </c>
    </row>
    <row r="621" spans="1:12" x14ac:dyDescent="0.25">
      <c r="A621" s="12">
        <v>1016</v>
      </c>
      <c r="B621" s="5">
        <f>VLOOKUP(A621,'ESO dumped ZoneData'!$A$3:$D$9995,2,FALSE)</f>
        <v>621</v>
      </c>
      <c r="C621" s="5">
        <f>VLOOKUP(A621,'ESO dumped ZoneData'!$A$3:$D$9995,3,FALSE)</f>
        <v>1011</v>
      </c>
      <c r="D621" s="3" t="str">
        <f>VLOOKUP(A621,'ESO dumped ZoneData'!$A$3:$D$9995,4,FALSE)</f>
        <v>Traitor's Vault</v>
      </c>
      <c r="E621" s="3" t="str">
        <f t="array" ref="E621">IF(OR(EXACT(A621,'ESO Dungeon constants'!$D$3:$D$987)),"X","")</f>
        <v/>
      </c>
      <c r="F621" s="3" t="str">
        <f t="shared" si="36"/>
        <v/>
      </c>
      <c r="G621" s="3" t="str">
        <f t="shared" si="37"/>
        <v>Summerset</v>
      </c>
      <c r="H621" s="17">
        <f t="shared" si="38"/>
        <v>1016</v>
      </c>
      <c r="I621" s="17">
        <f t="shared" si="39"/>
        <v>1011</v>
      </c>
      <c r="J621">
        <v>10</v>
      </c>
      <c r="K621" s="3" t="str">
        <f>VLOOKUP(J621,'LibSets constants'!$A$4:$B$1000,2,FALSE)</f>
        <v>DLC_SUMMERSET</v>
      </c>
      <c r="L621" s="3" t="str">
        <f>VLOOKUP(J621,'LibSets constants'!$A$4:$C$1000,3,FALSE)</f>
        <v>Summerset</v>
      </c>
    </row>
    <row r="622" spans="1:12" x14ac:dyDescent="0.25">
      <c r="A622" s="12">
        <v>1017</v>
      </c>
      <c r="B622" s="5">
        <f>VLOOKUP(A622,'ESO dumped ZoneData'!$A$3:$D$9995,2,FALSE)</f>
        <v>622</v>
      </c>
      <c r="C622" s="5">
        <f>VLOOKUP(A622,'ESO dumped ZoneData'!$A$3:$D$9995,3,FALSE)</f>
        <v>1011</v>
      </c>
      <c r="D622" s="3" t="str">
        <f>VLOOKUP(A622,'ESO dumped ZoneData'!$A$3:$D$9995,4,FALSE)</f>
        <v>Archon's Grove</v>
      </c>
      <c r="E622" s="3" t="str">
        <f t="array" ref="E622">IF(OR(EXACT(A622,'ESO Dungeon constants'!$D$3:$D$987)),"X","")</f>
        <v/>
      </c>
      <c r="F622" s="3" t="str">
        <f t="shared" si="36"/>
        <v/>
      </c>
      <c r="G622" s="3" t="str">
        <f t="shared" si="37"/>
        <v>Summerset</v>
      </c>
      <c r="H622" s="17">
        <f t="shared" si="38"/>
        <v>1017</v>
      </c>
      <c r="I622" s="17">
        <f t="shared" si="39"/>
        <v>1011</v>
      </c>
      <c r="J622">
        <v>10</v>
      </c>
      <c r="K622" s="3" t="str">
        <f>VLOOKUP(J622,'LibSets constants'!$A$4:$B$1000,2,FALSE)</f>
        <v>DLC_SUMMERSET</v>
      </c>
      <c r="L622" s="3" t="str">
        <f>VLOOKUP(J622,'LibSets constants'!$A$4:$C$1000,3,FALSE)</f>
        <v>Summerset</v>
      </c>
    </row>
    <row r="623" spans="1:12" x14ac:dyDescent="0.25">
      <c r="A623" s="12">
        <v>1018</v>
      </c>
      <c r="B623" s="5">
        <f>VLOOKUP(A623,'ESO dumped ZoneData'!$A$3:$D$9995,2,FALSE)</f>
        <v>623</v>
      </c>
      <c r="C623" s="5">
        <f>VLOOKUP(A623,'ESO dumped ZoneData'!$A$3:$D$9995,3,FALSE)</f>
        <v>1011</v>
      </c>
      <c r="D623" s="3" t="str">
        <f>VLOOKUP(A623,'ESO dumped ZoneData'!$A$3:$D$9995,4,FALSE)</f>
        <v>King's Haven Pass</v>
      </c>
      <c r="E623" s="3" t="str">
        <f t="array" ref="E623">IF(OR(EXACT(A623,'ESO Dungeon constants'!$D$3:$D$987)),"X","")</f>
        <v/>
      </c>
      <c r="F623" s="3" t="str">
        <f t="shared" si="36"/>
        <v/>
      </c>
      <c r="G623" s="3" t="str">
        <f t="shared" si="37"/>
        <v>Summerset</v>
      </c>
      <c r="H623" s="17">
        <f t="shared" si="38"/>
        <v>1018</v>
      </c>
      <c r="I623" s="17">
        <f t="shared" si="39"/>
        <v>1011</v>
      </c>
      <c r="J623">
        <v>10</v>
      </c>
      <c r="K623" s="3" t="str">
        <f>VLOOKUP(J623,'LibSets constants'!$A$4:$B$1000,2,FALSE)</f>
        <v>DLC_SUMMERSET</v>
      </c>
      <c r="L623" s="3" t="str">
        <f>VLOOKUP(J623,'LibSets constants'!$A$4:$C$1000,3,FALSE)</f>
        <v>Summerset</v>
      </c>
    </row>
    <row r="624" spans="1:12" x14ac:dyDescent="0.25">
      <c r="A624" s="12">
        <v>1019</v>
      </c>
      <c r="B624" s="5">
        <f>VLOOKUP(A624,'ESO dumped ZoneData'!$A$3:$D$9995,2,FALSE)</f>
        <v>624</v>
      </c>
      <c r="C624" s="5">
        <f>VLOOKUP(A624,'ESO dumped ZoneData'!$A$3:$D$9995,3,FALSE)</f>
        <v>1011</v>
      </c>
      <c r="D624" s="3" t="str">
        <f>VLOOKUP(A624,'ESO dumped ZoneData'!$A$3:$D$9995,4,FALSE)</f>
        <v>Wasten Coraldale</v>
      </c>
      <c r="E624" s="3" t="str">
        <f t="array" ref="E624">IF(OR(EXACT(A624,'ESO Dungeon constants'!$D$3:$D$987)),"X","")</f>
        <v/>
      </c>
      <c r="F624" s="3" t="str">
        <f t="shared" si="36"/>
        <v/>
      </c>
      <c r="G624" s="3" t="str">
        <f t="shared" si="37"/>
        <v>Summerset</v>
      </c>
      <c r="H624" s="17">
        <f t="shared" si="38"/>
        <v>1019</v>
      </c>
      <c r="I624" s="17">
        <f t="shared" si="39"/>
        <v>1011</v>
      </c>
      <c r="J624">
        <v>10</v>
      </c>
      <c r="K624" s="3" t="str">
        <f>VLOOKUP(J624,'LibSets constants'!$A$4:$B$1000,2,FALSE)</f>
        <v>DLC_SUMMERSET</v>
      </c>
      <c r="L624" s="3" t="str">
        <f>VLOOKUP(J624,'LibSets constants'!$A$4:$C$1000,3,FALSE)</f>
        <v>Summerset</v>
      </c>
    </row>
    <row r="625" spans="1:12" x14ac:dyDescent="0.25">
      <c r="A625" s="12">
        <v>1020</v>
      </c>
      <c r="B625" s="5">
        <f>VLOOKUP(A625,'ESO dumped ZoneData'!$A$3:$D$9995,2,FALSE)</f>
        <v>625</v>
      </c>
      <c r="C625" s="5">
        <f>VLOOKUP(A625,'ESO dumped ZoneData'!$A$3:$D$9995,3,FALSE)</f>
        <v>1011</v>
      </c>
      <c r="D625" s="3" t="str">
        <f>VLOOKUP(A625,'ESO dumped ZoneData'!$A$3:$D$9995,4,FALSE)</f>
        <v>Karnwasten</v>
      </c>
      <c r="E625" s="3" t="str">
        <f t="array" ref="E625">IF(OR(EXACT(A625,'ESO Dungeon constants'!$D$3:$D$987)),"X","")</f>
        <v/>
      </c>
      <c r="F625" s="3" t="str">
        <f t="shared" si="36"/>
        <v/>
      </c>
      <c r="G625" s="3" t="str">
        <f t="shared" si="37"/>
        <v>Summerset</v>
      </c>
      <c r="H625" s="17">
        <f t="shared" si="38"/>
        <v>1020</v>
      </c>
      <c r="I625" s="17">
        <f t="shared" si="39"/>
        <v>1011</v>
      </c>
      <c r="J625">
        <v>10</v>
      </c>
      <c r="K625" s="3" t="str">
        <f>VLOOKUP(J625,'LibSets constants'!$A$4:$B$1000,2,FALSE)</f>
        <v>DLC_SUMMERSET</v>
      </c>
      <c r="L625" s="3" t="str">
        <f>VLOOKUP(J625,'LibSets constants'!$A$4:$C$1000,3,FALSE)</f>
        <v>Summerset</v>
      </c>
    </row>
    <row r="626" spans="1:12" x14ac:dyDescent="0.25">
      <c r="A626" s="12">
        <v>1021</v>
      </c>
      <c r="B626" s="5">
        <f>VLOOKUP(A626,'ESO dumped ZoneData'!$A$3:$D$9995,2,FALSE)</f>
        <v>626</v>
      </c>
      <c r="C626" s="5">
        <f>VLOOKUP(A626,'ESO dumped ZoneData'!$A$3:$D$9995,3,FALSE)</f>
        <v>1011</v>
      </c>
      <c r="D626" s="3" t="str">
        <f>VLOOKUP(A626,'ESO dumped ZoneData'!$A$3:$D$9995,4,FALSE)</f>
        <v>Sunhold</v>
      </c>
      <c r="E626" s="3" t="str">
        <f t="array" ref="E626">IF(OR(EXACT(A626,'ESO Dungeon constants'!$D$3:$D$987)),"X","")</f>
        <v/>
      </c>
      <c r="F626" s="3" t="str">
        <f t="shared" si="36"/>
        <v/>
      </c>
      <c r="G626" s="3" t="str">
        <f t="shared" si="37"/>
        <v>Summerset</v>
      </c>
      <c r="H626" s="17">
        <f t="shared" si="38"/>
        <v>1021</v>
      </c>
      <c r="I626" s="17">
        <f t="shared" si="39"/>
        <v>1011</v>
      </c>
      <c r="J626">
        <v>10</v>
      </c>
      <c r="K626" s="3" t="str">
        <f>VLOOKUP(J626,'LibSets constants'!$A$4:$B$1000,2,FALSE)</f>
        <v>DLC_SUMMERSET</v>
      </c>
      <c r="L626" s="3" t="str">
        <f>VLOOKUP(J626,'LibSets constants'!$A$4:$C$1000,3,FALSE)</f>
        <v>Summerset</v>
      </c>
    </row>
    <row r="627" spans="1:12" x14ac:dyDescent="0.25">
      <c r="A627" s="12">
        <v>1022</v>
      </c>
      <c r="B627" s="5">
        <f>VLOOKUP(A627,'ESO dumped ZoneData'!$A$3:$D$9995,2,FALSE)</f>
        <v>627</v>
      </c>
      <c r="C627" s="5">
        <f>VLOOKUP(A627,'ESO dumped ZoneData'!$A$3:$D$9995,3,FALSE)</f>
        <v>1011</v>
      </c>
      <c r="D627" s="3" t="str">
        <f>VLOOKUP(A627,'ESO dumped ZoneData'!$A$3:$D$9995,4,FALSE)</f>
        <v>Direnni Acropolis</v>
      </c>
      <c r="E627" s="3" t="str">
        <f t="array" ref="E627">IF(OR(EXACT(A627,'ESO Dungeon constants'!$D$3:$D$987)),"X","")</f>
        <v/>
      </c>
      <c r="F627" s="3" t="str">
        <f t="shared" si="36"/>
        <v/>
      </c>
      <c r="G627" s="3" t="str">
        <f t="shared" si="37"/>
        <v>Summerset</v>
      </c>
      <c r="H627" s="17">
        <f t="shared" si="38"/>
        <v>1022</v>
      </c>
      <c r="I627" s="17">
        <f t="shared" si="39"/>
        <v>1011</v>
      </c>
      <c r="J627">
        <v>10</v>
      </c>
      <c r="K627" s="3" t="str">
        <f>VLOOKUP(J627,'LibSets constants'!$A$4:$B$1000,2,FALSE)</f>
        <v>DLC_SUMMERSET</v>
      </c>
      <c r="L627" s="3" t="str">
        <f>VLOOKUP(J627,'LibSets constants'!$A$4:$C$1000,3,FALSE)</f>
        <v>Summerset</v>
      </c>
    </row>
    <row r="628" spans="1:12" x14ac:dyDescent="0.25">
      <c r="A628" s="12">
        <v>1023</v>
      </c>
      <c r="B628" s="5">
        <f>VLOOKUP(A628,'ESO dumped ZoneData'!$A$3:$D$9995,2,FALSE)</f>
        <v>628</v>
      </c>
      <c r="C628" s="5">
        <f>VLOOKUP(A628,'ESO dumped ZoneData'!$A$3:$D$9995,3,FALSE)</f>
        <v>1011</v>
      </c>
      <c r="D628" s="3" t="str">
        <f>VLOOKUP(A628,'ESO dumped ZoneData'!$A$3:$D$9995,4,FALSE)</f>
        <v>Shimmerene Waterworks</v>
      </c>
      <c r="E628" s="3" t="str">
        <f t="array" ref="E628">IF(OR(EXACT(A628,'ESO Dungeon constants'!$D$3:$D$987)),"X","")</f>
        <v/>
      </c>
      <c r="F628" s="3" t="str">
        <f t="shared" si="36"/>
        <v/>
      </c>
      <c r="G628" s="3" t="str">
        <f t="shared" si="37"/>
        <v>Summerset</v>
      </c>
      <c r="H628" s="17">
        <f t="shared" si="38"/>
        <v>1023</v>
      </c>
      <c r="I628" s="17">
        <f t="shared" si="39"/>
        <v>1011</v>
      </c>
      <c r="J628">
        <v>10</v>
      </c>
      <c r="K628" s="3" t="str">
        <f>VLOOKUP(J628,'LibSets constants'!$A$4:$B$1000,2,FALSE)</f>
        <v>DLC_SUMMERSET</v>
      </c>
      <c r="L628" s="3" t="str">
        <f>VLOOKUP(J628,'LibSets constants'!$A$4:$C$1000,3,FALSE)</f>
        <v>Summerset</v>
      </c>
    </row>
    <row r="629" spans="1:12" x14ac:dyDescent="0.25">
      <c r="A629" s="12">
        <v>1024</v>
      </c>
      <c r="B629" s="5">
        <f>VLOOKUP(A629,'ESO dumped ZoneData'!$A$3:$D$9995,2,FALSE)</f>
        <v>629</v>
      </c>
      <c r="C629" s="5">
        <f>VLOOKUP(A629,'ESO dumped ZoneData'!$A$3:$D$9995,3,FALSE)</f>
        <v>1011</v>
      </c>
      <c r="D629" s="3" t="str">
        <f>VLOOKUP(A629,'ESO dumped ZoneData'!$A$3:$D$9995,4,FALSE)</f>
        <v>Eldbur Ruins</v>
      </c>
      <c r="E629" s="3" t="str">
        <f t="array" ref="E629">IF(OR(EXACT(A629,'ESO Dungeon constants'!$D$3:$D$987)),"X","")</f>
        <v/>
      </c>
      <c r="F629" s="3" t="str">
        <f t="shared" si="36"/>
        <v/>
      </c>
      <c r="G629" s="3" t="str">
        <f t="shared" si="37"/>
        <v>Summerset</v>
      </c>
      <c r="H629" s="17">
        <f t="shared" si="38"/>
        <v>1024</v>
      </c>
      <c r="I629" s="17">
        <f t="shared" si="39"/>
        <v>1011</v>
      </c>
      <c r="J629">
        <v>10</v>
      </c>
      <c r="K629" s="3" t="str">
        <f>VLOOKUP(J629,'LibSets constants'!$A$4:$B$1000,2,FALSE)</f>
        <v>DLC_SUMMERSET</v>
      </c>
      <c r="L629" s="3" t="str">
        <f>VLOOKUP(J629,'LibSets constants'!$A$4:$C$1000,3,FALSE)</f>
        <v>Summerset</v>
      </c>
    </row>
    <row r="630" spans="1:12" x14ac:dyDescent="0.25">
      <c r="A630" s="12">
        <v>1025</v>
      </c>
      <c r="B630" s="5">
        <f>VLOOKUP(A630,'ESO dumped ZoneData'!$A$3:$D$9995,2,FALSE)</f>
        <v>630</v>
      </c>
      <c r="C630" s="5">
        <f>VLOOKUP(A630,'ESO dumped ZoneData'!$A$3:$D$9995,3,FALSE)</f>
        <v>1011</v>
      </c>
      <c r="D630" s="3" t="str">
        <f>VLOOKUP(A630,'ESO dumped ZoneData'!$A$3:$D$9995,4,FALSE)</f>
        <v>Cey-Tarn Keep</v>
      </c>
      <c r="E630" s="3" t="str">
        <f t="array" ref="E630">IF(OR(EXACT(A630,'ESO Dungeon constants'!$D$3:$D$987)),"X","")</f>
        <v/>
      </c>
      <c r="F630" s="3" t="str">
        <f t="shared" si="36"/>
        <v/>
      </c>
      <c r="G630" s="3" t="str">
        <f t="shared" si="37"/>
        <v>Summerset</v>
      </c>
      <c r="H630" s="17">
        <f t="shared" si="38"/>
        <v>1025</v>
      </c>
      <c r="I630" s="17">
        <f t="shared" si="39"/>
        <v>1011</v>
      </c>
      <c r="J630">
        <v>10</v>
      </c>
      <c r="K630" s="3" t="str">
        <f>VLOOKUP(J630,'LibSets constants'!$A$4:$B$1000,2,FALSE)</f>
        <v>DLC_SUMMERSET</v>
      </c>
      <c r="L630" s="3" t="str">
        <f>VLOOKUP(J630,'LibSets constants'!$A$4:$C$1000,3,FALSE)</f>
        <v>Summerset</v>
      </c>
    </row>
    <row r="631" spans="1:12" x14ac:dyDescent="0.25">
      <c r="A631" s="12">
        <v>1026</v>
      </c>
      <c r="B631" s="5">
        <f>VLOOKUP(A631,'ESO dumped ZoneData'!$A$3:$D$9995,2,FALSE)</f>
        <v>631</v>
      </c>
      <c r="C631" s="5">
        <f>VLOOKUP(A631,'ESO dumped ZoneData'!$A$3:$D$9995,3,FALSE)</f>
        <v>1011</v>
      </c>
      <c r="D631" s="3" t="str">
        <f>VLOOKUP(A631,'ESO dumped ZoneData'!$A$3:$D$9995,4,FALSE)</f>
        <v>The Vaults of Heinarwe</v>
      </c>
      <c r="E631" s="3" t="str">
        <f t="array" ref="E631">IF(OR(EXACT(A631,'ESO Dungeon constants'!$D$3:$D$987)),"X","")</f>
        <v/>
      </c>
      <c r="F631" s="3" t="str">
        <f t="shared" si="36"/>
        <v/>
      </c>
      <c r="G631" s="3" t="str">
        <f t="shared" si="37"/>
        <v>Summerset</v>
      </c>
      <c r="H631" s="17">
        <f t="shared" si="38"/>
        <v>1026</v>
      </c>
      <c r="I631" s="17">
        <f t="shared" si="39"/>
        <v>1011</v>
      </c>
      <c r="J631">
        <v>10</v>
      </c>
      <c r="K631" s="3" t="str">
        <f>VLOOKUP(J631,'LibSets constants'!$A$4:$B$1000,2,FALSE)</f>
        <v>DLC_SUMMERSET</v>
      </c>
      <c r="L631" s="3" t="str">
        <f>VLOOKUP(J631,'LibSets constants'!$A$4:$C$1000,3,FALSE)</f>
        <v>Summerset</v>
      </c>
    </row>
    <row r="632" spans="1:12" x14ac:dyDescent="0.25">
      <c r="A632" s="12">
        <v>1027</v>
      </c>
      <c r="B632" s="5">
        <f>VLOOKUP(A632,'ESO dumped ZoneData'!$A$3:$D$9995,2,FALSE)</f>
        <v>632</v>
      </c>
      <c r="C632" s="5">
        <f>VLOOKUP(A632,'ESO dumped ZoneData'!$A$3:$D$9995,3,FALSE)</f>
        <v>1011</v>
      </c>
      <c r="D632" s="3" t="str">
        <f>VLOOKUP(A632,'ESO dumped ZoneData'!$A$3:$D$9995,4,FALSE)</f>
        <v>Artaeum</v>
      </c>
      <c r="E632" s="3" t="str">
        <f t="array" ref="E632">IF(OR(EXACT(A632,'ESO Dungeon constants'!$D$3:$D$987)),"X","")</f>
        <v/>
      </c>
      <c r="F632" s="3" t="str">
        <f t="shared" si="36"/>
        <v/>
      </c>
      <c r="G632" s="3" t="str">
        <f t="shared" si="37"/>
        <v>Summerset</v>
      </c>
      <c r="H632" s="17">
        <f t="shared" si="38"/>
        <v>1027</v>
      </c>
      <c r="I632" s="17">
        <f t="shared" si="39"/>
        <v>1011</v>
      </c>
      <c r="J632">
        <v>10</v>
      </c>
      <c r="K632" s="3" t="str">
        <f>VLOOKUP(J632,'LibSets constants'!$A$4:$B$1000,2,FALSE)</f>
        <v>DLC_SUMMERSET</v>
      </c>
      <c r="L632" s="3" t="str">
        <f>VLOOKUP(J632,'LibSets constants'!$A$4:$C$1000,3,FALSE)</f>
        <v>Summerset</v>
      </c>
    </row>
    <row r="633" spans="1:12" x14ac:dyDescent="0.25">
      <c r="A633" s="12">
        <v>1028</v>
      </c>
      <c r="B633" s="5">
        <f>VLOOKUP(A633,'ESO dumped ZoneData'!$A$3:$D$9995,2,FALSE)</f>
        <v>633</v>
      </c>
      <c r="C633" s="5">
        <f>VLOOKUP(A633,'ESO dumped ZoneData'!$A$3:$D$9995,3,FALSE)</f>
        <v>1011</v>
      </c>
      <c r="D633" s="3" t="str">
        <f>VLOOKUP(A633,'ESO dumped ZoneData'!$A$3:$D$9995,4,FALSE)</f>
        <v>Alinor Outlaws Refuge</v>
      </c>
      <c r="E633" s="3" t="str">
        <f t="array" ref="E633">IF(OR(EXACT(A633,'ESO Dungeon constants'!$D$3:$D$987)),"X","")</f>
        <v/>
      </c>
      <c r="F633" s="3" t="str">
        <f t="shared" si="36"/>
        <v/>
      </c>
      <c r="G633" s="3" t="str">
        <f t="shared" si="37"/>
        <v>Summerset</v>
      </c>
      <c r="H633" s="17">
        <f t="shared" si="38"/>
        <v>1028</v>
      </c>
      <c r="I633" s="17">
        <f t="shared" si="39"/>
        <v>1011</v>
      </c>
      <c r="J633">
        <v>10</v>
      </c>
      <c r="K633" s="3" t="str">
        <f>VLOOKUP(J633,'LibSets constants'!$A$4:$B$1000,2,FALSE)</f>
        <v>DLC_SUMMERSET</v>
      </c>
      <c r="L633" s="3" t="str">
        <f>VLOOKUP(J633,'LibSets constants'!$A$4:$C$1000,3,FALSE)</f>
        <v>Summerset</v>
      </c>
    </row>
    <row r="634" spans="1:12" x14ac:dyDescent="0.25">
      <c r="A634" s="12">
        <v>1029</v>
      </c>
      <c r="B634" s="5">
        <f>VLOOKUP(A634,'ESO dumped ZoneData'!$A$3:$D$9995,2,FALSE)</f>
        <v>634</v>
      </c>
      <c r="C634" s="5">
        <f>VLOOKUP(A634,'ESO dumped ZoneData'!$A$3:$D$9995,3,FALSE)</f>
        <v>1011</v>
      </c>
      <c r="D634" s="3" t="str">
        <f>VLOOKUP(A634,'ESO dumped ZoneData'!$A$3:$D$9995,4,FALSE)</f>
        <v>Ebon Sanctum</v>
      </c>
      <c r="E634" s="3" t="str">
        <f t="array" ref="E634">IF(OR(EXACT(A634,'ESO Dungeon constants'!$D$3:$D$987)),"X","")</f>
        <v/>
      </c>
      <c r="F634" s="3" t="str">
        <f t="shared" si="36"/>
        <v/>
      </c>
      <c r="G634" s="3" t="str">
        <f t="shared" si="37"/>
        <v>Summerset</v>
      </c>
      <c r="H634" s="17">
        <f t="shared" si="38"/>
        <v>1029</v>
      </c>
      <c r="I634" s="17">
        <f t="shared" si="39"/>
        <v>1011</v>
      </c>
      <c r="J634">
        <v>10</v>
      </c>
      <c r="K634" s="3" t="str">
        <f>VLOOKUP(J634,'LibSets constants'!$A$4:$B$1000,2,FALSE)</f>
        <v>DLC_SUMMERSET</v>
      </c>
      <c r="L634" s="3" t="str">
        <f>VLOOKUP(J634,'LibSets constants'!$A$4:$C$1000,3,FALSE)</f>
        <v>Summerset</v>
      </c>
    </row>
    <row r="635" spans="1:12" x14ac:dyDescent="0.25">
      <c r="A635" s="12">
        <v>1030</v>
      </c>
      <c r="B635" s="5">
        <f>VLOOKUP(A635,'ESO dumped ZoneData'!$A$3:$D$9995,2,FALSE)</f>
        <v>635</v>
      </c>
      <c r="C635" s="5">
        <f>VLOOKUP(A635,'ESO dumped ZoneData'!$A$3:$D$9995,3,FALSE)</f>
        <v>1011</v>
      </c>
      <c r="D635" s="3" t="str">
        <f>VLOOKUP(A635,'ESO dumped ZoneData'!$A$3:$D$9995,4,FALSE)</f>
        <v>Corgrad Wastes</v>
      </c>
      <c r="E635" s="3" t="str">
        <f t="array" ref="E635">IF(OR(EXACT(A635,'ESO Dungeon constants'!$D$3:$D$987)),"X","")</f>
        <v/>
      </c>
      <c r="F635" s="3" t="str">
        <f t="shared" si="36"/>
        <v/>
      </c>
      <c r="G635" s="3" t="str">
        <f t="shared" si="37"/>
        <v>Summerset</v>
      </c>
      <c r="H635" s="17">
        <f t="shared" si="38"/>
        <v>1030</v>
      </c>
      <c r="I635" s="17">
        <f t="shared" si="39"/>
        <v>1011</v>
      </c>
      <c r="J635">
        <v>10</v>
      </c>
      <c r="K635" s="3" t="str">
        <f>VLOOKUP(J635,'LibSets constants'!$A$4:$B$1000,2,FALSE)</f>
        <v>DLC_SUMMERSET</v>
      </c>
      <c r="L635" s="3" t="str">
        <f>VLOOKUP(J635,'LibSets constants'!$A$4:$C$1000,3,FALSE)</f>
        <v>Summerset</v>
      </c>
    </row>
    <row r="636" spans="1:12" x14ac:dyDescent="0.25">
      <c r="A636" s="12">
        <v>1031</v>
      </c>
      <c r="B636" s="5">
        <f>VLOOKUP(A636,'ESO dumped ZoneData'!$A$3:$D$9995,2,FALSE)</f>
        <v>636</v>
      </c>
      <c r="C636" s="5">
        <f>VLOOKUP(A636,'ESO dumped ZoneData'!$A$3:$D$9995,3,FALSE)</f>
        <v>1011</v>
      </c>
      <c r="D636" s="3" t="str">
        <f>VLOOKUP(A636,'ESO dumped ZoneData'!$A$3:$D$9995,4,FALSE)</f>
        <v>Illumination Academy Stacks</v>
      </c>
      <c r="E636" s="3" t="str">
        <f t="array" ref="E636">IF(OR(EXACT(A636,'ESO Dungeon constants'!$D$3:$D$987)),"X","")</f>
        <v/>
      </c>
      <c r="F636" s="3" t="str">
        <f t="shared" si="36"/>
        <v/>
      </c>
      <c r="G636" s="3" t="str">
        <f t="shared" si="37"/>
        <v>Summerset</v>
      </c>
      <c r="H636" s="17">
        <f t="shared" si="38"/>
        <v>1031</v>
      </c>
      <c r="I636" s="17">
        <f t="shared" si="39"/>
        <v>1011</v>
      </c>
      <c r="J636">
        <v>10</v>
      </c>
      <c r="K636" s="3" t="str">
        <f>VLOOKUP(J636,'LibSets constants'!$A$4:$B$1000,2,FALSE)</f>
        <v>DLC_SUMMERSET</v>
      </c>
      <c r="L636" s="3" t="str">
        <f>VLOOKUP(J636,'LibSets constants'!$A$4:$C$1000,3,FALSE)</f>
        <v>Summerset</v>
      </c>
    </row>
    <row r="637" spans="1:12" x14ac:dyDescent="0.25">
      <c r="A637" s="12">
        <v>1032</v>
      </c>
      <c r="B637" s="5">
        <f>VLOOKUP(A637,'ESO dumped ZoneData'!$A$3:$D$9995,2,FALSE)</f>
        <v>637</v>
      </c>
      <c r="C637" s="5">
        <f>VLOOKUP(A637,'ESO dumped ZoneData'!$A$3:$D$9995,3,FALSE)</f>
        <v>1011</v>
      </c>
      <c r="D637" s="3" t="str">
        <f>VLOOKUP(A637,'ESO dumped ZoneData'!$A$3:$D$9995,4,FALSE)</f>
        <v>Sea Keep</v>
      </c>
      <c r="E637" s="3" t="str">
        <f t="array" ref="E637">IF(OR(EXACT(A637,'ESO Dungeon constants'!$D$3:$D$987)),"X","")</f>
        <v/>
      </c>
      <c r="F637" s="3" t="str">
        <f t="shared" si="36"/>
        <v/>
      </c>
      <c r="G637" s="3" t="str">
        <f t="shared" si="37"/>
        <v>Summerset</v>
      </c>
      <c r="H637" s="17">
        <f t="shared" si="38"/>
        <v>1032</v>
      </c>
      <c r="I637" s="17">
        <f t="shared" si="39"/>
        <v>1011</v>
      </c>
      <c r="J637">
        <v>10</v>
      </c>
      <c r="K637" s="3" t="str">
        <f>VLOOKUP(J637,'LibSets constants'!$A$4:$B$1000,2,FALSE)</f>
        <v>DLC_SUMMERSET</v>
      </c>
      <c r="L637" s="3" t="str">
        <f>VLOOKUP(J637,'LibSets constants'!$A$4:$C$1000,3,FALSE)</f>
        <v>Summerset</v>
      </c>
    </row>
    <row r="638" spans="1:12" x14ac:dyDescent="0.25">
      <c r="A638" s="12">
        <v>1033</v>
      </c>
      <c r="B638" s="5">
        <f>VLOOKUP(A638,'ESO dumped ZoneData'!$A$3:$D$9995,2,FALSE)</f>
        <v>638</v>
      </c>
      <c r="C638" s="5">
        <f>VLOOKUP(A638,'ESO dumped ZoneData'!$A$3:$D$9995,3,FALSE)</f>
        <v>1011</v>
      </c>
      <c r="D638" s="3" t="str">
        <f>VLOOKUP(A638,'ESO dumped ZoneData'!$A$3:$D$9995,4,FALSE)</f>
        <v>Red Temple Catacombs</v>
      </c>
      <c r="E638" s="3" t="str">
        <f t="array" ref="E638">IF(OR(EXACT(A638,'ESO Dungeon constants'!$D$3:$D$987)),"X","")</f>
        <v/>
      </c>
      <c r="F638" s="3" t="str">
        <f t="shared" si="36"/>
        <v/>
      </c>
      <c r="G638" s="3" t="str">
        <f t="shared" si="37"/>
        <v>Summerset</v>
      </c>
      <c r="H638" s="17">
        <f t="shared" si="38"/>
        <v>1033</v>
      </c>
      <c r="I638" s="17">
        <f t="shared" si="39"/>
        <v>1011</v>
      </c>
      <c r="J638">
        <v>10</v>
      </c>
      <c r="K638" s="3" t="str">
        <f>VLOOKUP(J638,'LibSets constants'!$A$4:$B$1000,2,FALSE)</f>
        <v>DLC_SUMMERSET</v>
      </c>
      <c r="L638" s="3" t="str">
        <f>VLOOKUP(J638,'LibSets constants'!$A$4:$C$1000,3,FALSE)</f>
        <v>Summerset</v>
      </c>
    </row>
    <row r="639" spans="1:12" x14ac:dyDescent="0.25">
      <c r="A639" s="12">
        <v>1034</v>
      </c>
      <c r="B639" s="5">
        <f>VLOOKUP(A639,'ESO dumped ZoneData'!$A$3:$D$9995,2,FALSE)</f>
        <v>639</v>
      </c>
      <c r="C639" s="5">
        <f>VLOOKUP(A639,'ESO dumped ZoneData'!$A$3:$D$9995,3,FALSE)</f>
        <v>1011</v>
      </c>
      <c r="D639" s="3" t="str">
        <f>VLOOKUP(A639,'ESO dumped ZoneData'!$A$3:$D$9995,4,FALSE)</f>
        <v>College of Sapiarchs</v>
      </c>
      <c r="E639" s="3" t="str">
        <f t="array" ref="E639">IF(OR(EXACT(A639,'ESO Dungeon constants'!$D$3:$D$987)),"X","")</f>
        <v/>
      </c>
      <c r="F639" s="3" t="str">
        <f t="shared" si="36"/>
        <v/>
      </c>
      <c r="G639" s="3" t="str">
        <f t="shared" si="37"/>
        <v>Summerset</v>
      </c>
      <c r="H639" s="17">
        <f t="shared" si="38"/>
        <v>1034</v>
      </c>
      <c r="I639" s="17">
        <f t="shared" si="39"/>
        <v>1011</v>
      </c>
      <c r="J639">
        <v>10</v>
      </c>
      <c r="K639" s="3" t="str">
        <f>VLOOKUP(J639,'LibSets constants'!$A$4:$B$1000,2,FALSE)</f>
        <v>DLC_SUMMERSET</v>
      </c>
      <c r="L639" s="3" t="str">
        <f>VLOOKUP(J639,'LibSets constants'!$A$4:$C$1000,3,FALSE)</f>
        <v>Summerset</v>
      </c>
    </row>
    <row r="640" spans="1:12" x14ac:dyDescent="0.25">
      <c r="A640" s="12">
        <v>1035</v>
      </c>
      <c r="B640" s="5">
        <f>VLOOKUP(A640,'ESO dumped ZoneData'!$A$3:$D$9995,2,FALSE)</f>
        <v>640</v>
      </c>
      <c r="C640" s="5">
        <f>VLOOKUP(A640,'ESO dumped ZoneData'!$A$3:$D$9995,3,FALSE)</f>
        <v>1011</v>
      </c>
      <c r="D640" s="3" t="str">
        <f>VLOOKUP(A640,'ESO dumped ZoneData'!$A$3:$D$9995,4,FALSE)</f>
        <v>The Spiral Skein</v>
      </c>
      <c r="E640" s="3" t="str">
        <f t="array" ref="E640">IF(OR(EXACT(A640,'ESO Dungeon constants'!$D$3:$D$987)),"X","")</f>
        <v/>
      </c>
      <c r="F640" s="3" t="str">
        <f t="shared" si="36"/>
        <v/>
      </c>
      <c r="G640" s="3" t="str">
        <f t="shared" si="37"/>
        <v>Summerset</v>
      </c>
      <c r="H640" s="17">
        <f t="shared" si="38"/>
        <v>1035</v>
      </c>
      <c r="I640" s="17">
        <f t="shared" si="39"/>
        <v>1011</v>
      </c>
      <c r="J640">
        <v>10</v>
      </c>
      <c r="K640" s="3" t="str">
        <f>VLOOKUP(J640,'LibSets constants'!$A$4:$B$1000,2,FALSE)</f>
        <v>DLC_SUMMERSET</v>
      </c>
      <c r="L640" s="3" t="str">
        <f>VLOOKUP(J640,'LibSets constants'!$A$4:$C$1000,3,FALSE)</f>
        <v>Summerset</v>
      </c>
    </row>
    <row r="641" spans="1:12" x14ac:dyDescent="0.25">
      <c r="A641" s="12">
        <v>1036</v>
      </c>
      <c r="B641" s="5">
        <f>VLOOKUP(A641,'ESO dumped ZoneData'!$A$3:$D$9995,2,FALSE)</f>
        <v>641</v>
      </c>
      <c r="C641" s="5">
        <f>VLOOKUP(A641,'ESO dumped ZoneData'!$A$3:$D$9995,3,FALSE)</f>
        <v>1011</v>
      </c>
      <c r="D641" s="3" t="str">
        <f>VLOOKUP(A641,'ESO dumped ZoneData'!$A$3:$D$9995,4,FALSE)</f>
        <v>Cathedral of Webs</v>
      </c>
      <c r="E641" s="3" t="str">
        <f t="array" ref="E641">IF(OR(EXACT(A641,'ESO Dungeon constants'!$D$3:$D$987)),"X","")</f>
        <v/>
      </c>
      <c r="F641" s="3" t="str">
        <f t="shared" si="36"/>
        <v/>
      </c>
      <c r="G641" s="3" t="str">
        <f t="shared" si="37"/>
        <v>Summerset</v>
      </c>
      <c r="H641" s="17">
        <f t="shared" si="38"/>
        <v>1036</v>
      </c>
      <c r="I641" s="17">
        <f t="shared" si="39"/>
        <v>1011</v>
      </c>
      <c r="J641">
        <v>10</v>
      </c>
      <c r="K641" s="3" t="str">
        <f>VLOOKUP(J641,'LibSets constants'!$A$4:$B$1000,2,FALSE)</f>
        <v>DLC_SUMMERSET</v>
      </c>
      <c r="L641" s="3" t="str">
        <f>VLOOKUP(J641,'LibSets constants'!$A$4:$C$1000,3,FALSE)</f>
        <v>Summerset</v>
      </c>
    </row>
    <row r="642" spans="1:12" x14ac:dyDescent="0.25">
      <c r="A642" s="12">
        <v>1037</v>
      </c>
      <c r="B642" s="5">
        <f>VLOOKUP(A642,'ESO dumped ZoneData'!$A$3:$D$9995,2,FALSE)</f>
        <v>642</v>
      </c>
      <c r="C642" s="5">
        <f>VLOOKUP(A642,'ESO dumped ZoneData'!$A$3:$D$9995,3,FALSE)</f>
        <v>1011</v>
      </c>
      <c r="D642" s="3" t="str">
        <f>VLOOKUP(A642,'ESO dumped ZoneData'!$A$3:$D$9995,4,FALSE)</f>
        <v>The Crystal Tower</v>
      </c>
      <c r="E642" s="3" t="str">
        <f t="array" ref="E642">IF(OR(EXACT(A642,'ESO Dungeon constants'!$D$3:$D$987)),"X","")</f>
        <v/>
      </c>
      <c r="F642" s="3" t="str">
        <f t="shared" ref="F642:F705" si="40">IF(EXACT(A642,C642),"X","")</f>
        <v/>
      </c>
      <c r="G642" s="3" t="str">
        <f t="shared" ref="G642:G705" si="41">IF(A642&lt;&gt;C642,VLOOKUP(C642,$A$2:$D$9949,4,FALSE),"")</f>
        <v>Summerset</v>
      </c>
      <c r="H642" s="17">
        <f t="shared" ref="H642:H705" si="42">A642</f>
        <v>1037</v>
      </c>
      <c r="I642" s="17">
        <f t="shared" ref="I642:I705" si="43">C642</f>
        <v>1011</v>
      </c>
      <c r="J642">
        <v>10</v>
      </c>
      <c r="K642" s="3" t="str">
        <f>VLOOKUP(J642,'LibSets constants'!$A$4:$B$1000,2,FALSE)</f>
        <v>DLC_SUMMERSET</v>
      </c>
      <c r="L642" s="3" t="str">
        <f>VLOOKUP(J642,'LibSets constants'!$A$4:$C$1000,3,FALSE)</f>
        <v>Summerset</v>
      </c>
    </row>
    <row r="643" spans="1:12" x14ac:dyDescent="0.25">
      <c r="A643" s="12">
        <v>1038</v>
      </c>
      <c r="B643" s="5">
        <f>VLOOKUP(A643,'ESO dumped ZoneData'!$A$3:$D$9995,2,FALSE)</f>
        <v>643</v>
      </c>
      <c r="C643" s="5">
        <f>VLOOKUP(A643,'ESO dumped ZoneData'!$A$3:$D$9995,3,FALSE)</f>
        <v>1011</v>
      </c>
      <c r="D643" s="3" t="str">
        <f>VLOOKUP(A643,'ESO dumped ZoneData'!$A$3:$D$9995,4,FALSE)</f>
        <v>Rellenthil Sinkhole</v>
      </c>
      <c r="E643" s="3" t="str">
        <f t="array" ref="E643">IF(OR(EXACT(A643,'ESO Dungeon constants'!$D$3:$D$987)),"X","")</f>
        <v/>
      </c>
      <c r="F643" s="3" t="str">
        <f t="shared" si="40"/>
        <v/>
      </c>
      <c r="G643" s="3" t="str">
        <f t="shared" si="41"/>
        <v>Summerset</v>
      </c>
      <c r="H643" s="17">
        <f t="shared" si="42"/>
        <v>1038</v>
      </c>
      <c r="I643" s="17">
        <f t="shared" si="43"/>
        <v>1011</v>
      </c>
      <c r="J643">
        <v>10</v>
      </c>
      <c r="K643" s="3" t="str">
        <f>VLOOKUP(J643,'LibSets constants'!$A$4:$B$1000,2,FALSE)</f>
        <v>DLC_SUMMERSET</v>
      </c>
      <c r="L643" s="3" t="str">
        <f>VLOOKUP(J643,'LibSets constants'!$A$4:$C$1000,3,FALSE)</f>
        <v>Summerset</v>
      </c>
    </row>
    <row r="644" spans="1:12" x14ac:dyDescent="0.25">
      <c r="A644" s="12">
        <v>1039</v>
      </c>
      <c r="B644" s="5">
        <f>VLOOKUP(A644,'ESO dumped ZoneData'!$A$3:$D$9995,2,FALSE)</f>
        <v>644</v>
      </c>
      <c r="C644" s="5">
        <f>VLOOKUP(A644,'ESO dumped ZoneData'!$A$3:$D$9995,3,FALSE)</f>
        <v>1011</v>
      </c>
      <c r="D644" s="3" t="str">
        <f>VLOOKUP(A644,'ESO dumped ZoneData'!$A$3:$D$9995,4,FALSE)</f>
        <v>Psijic Relic Vaults</v>
      </c>
      <c r="E644" s="3" t="str">
        <f t="array" ref="E644">IF(OR(EXACT(A644,'ESO Dungeon constants'!$D$3:$D$987)),"X","")</f>
        <v/>
      </c>
      <c r="F644" s="3" t="str">
        <f t="shared" si="40"/>
        <v/>
      </c>
      <c r="G644" s="3" t="str">
        <f t="shared" si="41"/>
        <v>Summerset</v>
      </c>
      <c r="H644" s="17">
        <f t="shared" si="42"/>
        <v>1039</v>
      </c>
      <c r="I644" s="17">
        <f t="shared" si="43"/>
        <v>1011</v>
      </c>
      <c r="J644">
        <v>10</v>
      </c>
      <c r="K644" s="3" t="str">
        <f>VLOOKUP(J644,'LibSets constants'!$A$4:$B$1000,2,FALSE)</f>
        <v>DLC_SUMMERSET</v>
      </c>
      <c r="L644" s="3" t="str">
        <f>VLOOKUP(J644,'LibSets constants'!$A$4:$C$1000,3,FALSE)</f>
        <v>Summerset</v>
      </c>
    </row>
    <row r="645" spans="1:12" x14ac:dyDescent="0.25">
      <c r="A645" s="12">
        <v>1040</v>
      </c>
      <c r="B645" s="5">
        <f>VLOOKUP(A645,'ESO dumped ZoneData'!$A$3:$D$9995,2,FALSE)</f>
        <v>645</v>
      </c>
      <c r="C645" s="5">
        <f>VLOOKUP(A645,'ESO dumped ZoneData'!$A$3:$D$9995,3,FALSE)</f>
        <v>1011</v>
      </c>
      <c r="D645" s="3" t="str">
        <f>VLOOKUP(A645,'ESO dumped ZoneData'!$A$3:$D$9995,4,FALSE)</f>
        <v>Evergloam</v>
      </c>
      <c r="E645" s="3" t="str">
        <f t="array" ref="E645">IF(OR(EXACT(A645,'ESO Dungeon constants'!$D$3:$D$987)),"X","")</f>
        <v/>
      </c>
      <c r="F645" s="3" t="str">
        <f t="shared" si="40"/>
        <v/>
      </c>
      <c r="G645" s="3" t="str">
        <f t="shared" si="41"/>
        <v>Summerset</v>
      </c>
      <c r="H645" s="17">
        <f t="shared" si="42"/>
        <v>1040</v>
      </c>
      <c r="I645" s="17">
        <f t="shared" si="43"/>
        <v>1011</v>
      </c>
      <c r="J645">
        <v>10</v>
      </c>
      <c r="K645" s="3" t="str">
        <f>VLOOKUP(J645,'LibSets constants'!$A$4:$B$1000,2,FALSE)</f>
        <v>DLC_SUMMERSET</v>
      </c>
      <c r="L645" s="3" t="str">
        <f>VLOOKUP(J645,'LibSets constants'!$A$4:$C$1000,3,FALSE)</f>
        <v>Summerset</v>
      </c>
    </row>
    <row r="646" spans="1:12" x14ac:dyDescent="0.25">
      <c r="A646" s="12">
        <v>1042</v>
      </c>
      <c r="B646" s="5">
        <f>VLOOKUP(A646,'ESO dumped ZoneData'!$A$3:$D$9995,2,FALSE)</f>
        <v>646</v>
      </c>
      <c r="C646" s="5">
        <f>VLOOKUP(A646,'ESO dumped ZoneData'!$A$3:$D$9995,3,FALSE)</f>
        <v>684</v>
      </c>
      <c r="D646" s="3" t="str">
        <f>VLOOKUP(A646,'ESO dumped ZoneData'!$A$3:$D$9995,4,FALSE)</f>
        <v>Pariah's Pinnacle</v>
      </c>
      <c r="E646" s="3" t="str">
        <f t="array" ref="E646">IF(OR(EXACT(A646,'ESO Dungeon constants'!$D$3:$D$987)),"X","")</f>
        <v/>
      </c>
      <c r="F646" s="3" t="str">
        <f t="shared" si="40"/>
        <v/>
      </c>
      <c r="G646" s="3" t="str">
        <f t="shared" si="41"/>
        <v>Wrothgar</v>
      </c>
      <c r="H646" s="17">
        <f t="shared" si="42"/>
        <v>1042</v>
      </c>
      <c r="I646" s="17">
        <f t="shared" si="43"/>
        <v>684</v>
      </c>
      <c r="J646">
        <v>2</v>
      </c>
      <c r="K646" s="3" t="str">
        <f>VLOOKUP(J646,'LibSets constants'!$A$4:$B$1000,2,FALSE)</f>
        <v>DLC_ORSINIUM</v>
      </c>
      <c r="L646" s="3" t="str">
        <f>VLOOKUP(J646,'LibSets constants'!$A$4:$C$1000,3,FALSE)</f>
        <v>Orsinium</v>
      </c>
    </row>
    <row r="647" spans="1:12" x14ac:dyDescent="0.25">
      <c r="A647" s="12">
        <v>1043</v>
      </c>
      <c r="B647" s="5">
        <f>VLOOKUP(A647,'ESO dumped ZoneData'!$A$3:$D$9995,2,FALSE)</f>
        <v>647</v>
      </c>
      <c r="C647" s="5">
        <f>VLOOKUP(A647,'ESO dumped ZoneData'!$A$3:$D$9995,3,FALSE)</f>
        <v>980</v>
      </c>
      <c r="D647" s="3" t="str">
        <f>VLOOKUP(A647,'ESO dumped ZoneData'!$A$3:$D$9995,4,FALSE)</f>
        <v>The Orbservatory Prior</v>
      </c>
      <c r="E647" s="3" t="str">
        <f t="array" ref="E647">IF(OR(EXACT(A647,'ESO Dungeon constants'!$D$3:$D$987)),"X","")</f>
        <v/>
      </c>
      <c r="F647" s="3" t="str">
        <f t="shared" si="40"/>
        <v/>
      </c>
      <c r="G647" s="3" t="str">
        <f t="shared" si="41"/>
        <v>Clockwork City</v>
      </c>
      <c r="H647" s="17">
        <f t="shared" si="42"/>
        <v>1043</v>
      </c>
      <c r="I647" s="17">
        <f t="shared" si="43"/>
        <v>980</v>
      </c>
      <c r="J647">
        <v>8</v>
      </c>
      <c r="K647" s="3" t="str">
        <f>VLOOKUP(J647,'LibSets constants'!$A$4:$B$1000,2,FALSE)</f>
        <v>DLC_CLOCKWORK_CITY</v>
      </c>
      <c r="L647" s="3" t="str">
        <f>VLOOKUP(J647,'LibSets constants'!$A$4:$C$1000,3,FALSE)</f>
        <v>Clockwork City</v>
      </c>
    </row>
    <row r="648" spans="1:12" x14ac:dyDescent="0.25">
      <c r="A648" s="12">
        <v>1044</v>
      </c>
      <c r="B648" s="5">
        <f>VLOOKUP(A648,'ESO dumped ZoneData'!$A$3:$D$9995,2,FALSE)</f>
        <v>648</v>
      </c>
      <c r="C648" s="5">
        <f>VLOOKUP(A648,'ESO dumped ZoneData'!$A$3:$D$9995,3,FALSE)</f>
        <v>823</v>
      </c>
      <c r="D648" s="3" t="str">
        <f>VLOOKUP(A648,'ESO dumped ZoneData'!$A$3:$D$9995,4,FALSE)</f>
        <v>The Erstwhile Sanctuary</v>
      </c>
      <c r="E648" s="3" t="str">
        <f t="array" ref="E648">IF(OR(EXACT(A648,'ESO Dungeon constants'!$D$3:$D$987)),"X","")</f>
        <v/>
      </c>
      <c r="F648" s="3" t="str">
        <f t="shared" si="40"/>
        <v/>
      </c>
      <c r="G648" s="3" t="str">
        <f t="shared" si="41"/>
        <v>Gold Coast</v>
      </c>
      <c r="H648" s="17">
        <f t="shared" si="42"/>
        <v>1044</v>
      </c>
      <c r="I648" s="17">
        <f t="shared" si="43"/>
        <v>823</v>
      </c>
      <c r="J648">
        <v>4</v>
      </c>
      <c r="K648" s="3" t="str">
        <f>VLOOKUP(J648,'LibSets constants'!$A$4:$B$1000,2,FALSE)</f>
        <v>DLC_DARK_BROTHERHOOD</v>
      </c>
      <c r="L648" s="3" t="str">
        <f>VLOOKUP(J648,'LibSets constants'!$A$4:$C$1000,3,FALSE)</f>
        <v>Dark Brotherhood</v>
      </c>
    </row>
    <row r="649" spans="1:12" x14ac:dyDescent="0.25">
      <c r="A649" s="12">
        <v>1045</v>
      </c>
      <c r="B649" s="5">
        <f>VLOOKUP(A649,'ESO dumped ZoneData'!$A$3:$D$9995,2,FALSE)</f>
        <v>649</v>
      </c>
      <c r="C649" s="5">
        <f>VLOOKUP(A649,'ESO dumped ZoneData'!$A$3:$D$9995,3,FALSE)</f>
        <v>816</v>
      </c>
      <c r="D649" s="3" t="str">
        <f>VLOOKUP(A649,'ESO dumped ZoneData'!$A$3:$D$9995,4,FALSE)</f>
        <v>Princely Dawnlight Palace</v>
      </c>
      <c r="E649" s="3" t="str">
        <f t="array" ref="E649">IF(OR(EXACT(A649,'ESO Dungeon constants'!$D$3:$D$987)),"X","")</f>
        <v/>
      </c>
      <c r="F649" s="3" t="str">
        <f t="shared" si="40"/>
        <v/>
      </c>
      <c r="G649" s="3" t="str">
        <f t="shared" si="41"/>
        <v>Hew's Bane</v>
      </c>
      <c r="H649" s="17">
        <f t="shared" si="42"/>
        <v>1045</v>
      </c>
      <c r="I649" s="17">
        <f t="shared" si="43"/>
        <v>816</v>
      </c>
      <c r="J649">
        <v>3</v>
      </c>
      <c r="K649" s="3" t="str">
        <f>VLOOKUP(J649,'LibSets constants'!$A$4:$B$1000,2,FALSE)</f>
        <v>DLC_THIEVES_GUILD</v>
      </c>
      <c r="L649" s="3" t="str">
        <f>VLOOKUP(J649,'LibSets constants'!$A$4:$C$1000,3,FALSE)</f>
        <v>Thieves Guild</v>
      </c>
    </row>
    <row r="650" spans="1:12" x14ac:dyDescent="0.25">
      <c r="A650" s="12">
        <v>1046</v>
      </c>
      <c r="B650" s="5">
        <f>VLOOKUP(A650,'ESO dumped ZoneData'!$A$3:$D$9995,2,FALSE)</f>
        <v>650</v>
      </c>
      <c r="C650" s="5">
        <f>VLOOKUP(A650,'ESO dumped ZoneData'!$A$3:$D$9995,3,FALSE)</f>
        <v>1011</v>
      </c>
      <c r="D650" s="3" t="str">
        <f>VLOOKUP(A650,'ESO dumped ZoneData'!$A$3:$D$9995,4,FALSE)</f>
        <v>Saltbreeze Cave</v>
      </c>
      <c r="E650" s="3" t="str">
        <f t="array" ref="E650">IF(OR(EXACT(A650,'ESO Dungeon constants'!$D$3:$D$987)),"X","")</f>
        <v/>
      </c>
      <c r="F650" s="3" t="str">
        <f t="shared" si="40"/>
        <v/>
      </c>
      <c r="G650" s="3" t="str">
        <f t="shared" si="41"/>
        <v>Summerset</v>
      </c>
      <c r="H650" s="17">
        <f t="shared" si="42"/>
        <v>1046</v>
      </c>
      <c r="I650" s="17">
        <f t="shared" si="43"/>
        <v>1011</v>
      </c>
      <c r="J650">
        <v>10</v>
      </c>
      <c r="K650" s="3" t="str">
        <f>VLOOKUP(J650,'LibSets constants'!$A$4:$B$1000,2,FALSE)</f>
        <v>DLC_SUMMERSET</v>
      </c>
      <c r="L650" s="3" t="str">
        <f>VLOOKUP(J650,'LibSets constants'!$A$4:$C$1000,3,FALSE)</f>
        <v>Summerset</v>
      </c>
    </row>
    <row r="651" spans="1:12" x14ac:dyDescent="0.25">
      <c r="A651" s="12">
        <v>1047</v>
      </c>
      <c r="B651" s="5">
        <f>VLOOKUP(A651,'ESO dumped ZoneData'!$A$3:$D$9995,2,FALSE)</f>
        <v>651</v>
      </c>
      <c r="C651" s="5">
        <f>VLOOKUP(A651,'ESO dumped ZoneData'!$A$3:$D$9995,3,FALSE)</f>
        <v>1011</v>
      </c>
      <c r="D651" s="3" t="str">
        <f>VLOOKUP(A651,'ESO dumped ZoneData'!$A$3:$D$9995,4,FALSE)</f>
        <v>Monastery of Serene Harmony</v>
      </c>
      <c r="E651" s="3" t="str">
        <f t="array" ref="E651">IF(OR(EXACT(A651,'ESO Dungeon constants'!$D$3:$D$987)),"X","")</f>
        <v/>
      </c>
      <c r="F651" s="3" t="str">
        <f t="shared" si="40"/>
        <v/>
      </c>
      <c r="G651" s="3" t="str">
        <f t="shared" si="41"/>
        <v>Summerset</v>
      </c>
      <c r="H651" s="17">
        <f t="shared" si="42"/>
        <v>1047</v>
      </c>
      <c r="I651" s="17">
        <f t="shared" si="43"/>
        <v>1011</v>
      </c>
      <c r="J651">
        <v>10</v>
      </c>
      <c r="K651" s="3" t="str">
        <f>VLOOKUP(J651,'LibSets constants'!$A$4:$B$1000,2,FALSE)</f>
        <v>DLC_SUMMERSET</v>
      </c>
      <c r="L651" s="3" t="str">
        <f>VLOOKUP(J651,'LibSets constants'!$A$4:$C$1000,3,FALSE)</f>
        <v>Summerset</v>
      </c>
    </row>
    <row r="652" spans="1:12" x14ac:dyDescent="0.25">
      <c r="A652" s="12">
        <v>1048</v>
      </c>
      <c r="B652" s="5">
        <f>VLOOKUP(A652,'ESO dumped ZoneData'!$A$3:$D$9995,2,FALSE)</f>
        <v>652</v>
      </c>
      <c r="C652" s="5">
        <f>VLOOKUP(A652,'ESO dumped ZoneData'!$A$3:$D$9995,3,FALSE)</f>
        <v>1011</v>
      </c>
      <c r="D652" s="3" t="str">
        <f>VLOOKUP(A652,'ESO dumped ZoneData'!$A$3:$D$9995,4,FALSE)</f>
        <v>Alinor Royal Palace</v>
      </c>
      <c r="E652" s="3" t="str">
        <f t="array" ref="E652">IF(OR(EXACT(A652,'ESO Dungeon constants'!$D$3:$D$987)),"X","")</f>
        <v/>
      </c>
      <c r="F652" s="3" t="str">
        <f t="shared" si="40"/>
        <v/>
      </c>
      <c r="G652" s="3" t="str">
        <f t="shared" si="41"/>
        <v>Summerset</v>
      </c>
      <c r="H652" s="17">
        <f t="shared" si="42"/>
        <v>1048</v>
      </c>
      <c r="I652" s="17">
        <f t="shared" si="43"/>
        <v>1011</v>
      </c>
      <c r="J652">
        <v>10</v>
      </c>
      <c r="K652" s="3" t="str">
        <f>VLOOKUP(J652,'LibSets constants'!$A$4:$B$1000,2,FALSE)</f>
        <v>DLC_SUMMERSET</v>
      </c>
      <c r="L652" s="3" t="str">
        <f>VLOOKUP(J652,'LibSets constants'!$A$4:$C$1000,3,FALSE)</f>
        <v>Summerset</v>
      </c>
    </row>
    <row r="653" spans="1:12" x14ac:dyDescent="0.25">
      <c r="A653" s="12">
        <v>1051</v>
      </c>
      <c r="B653" s="5">
        <f>VLOOKUP(A653,'ESO dumped ZoneData'!$A$3:$D$9995,2,FALSE)</f>
        <v>653</v>
      </c>
      <c r="C653" s="5">
        <f>VLOOKUP(A653,'ESO dumped ZoneData'!$A$3:$D$9995,3,FALSE)</f>
        <v>1011</v>
      </c>
      <c r="D653" s="3" t="str">
        <f>VLOOKUP(A653,'ESO dumped ZoneData'!$A$3:$D$9995,4,FALSE)</f>
        <v>Cloudrest</v>
      </c>
      <c r="E653" s="3" t="str">
        <f t="array" ref="E653">IF(OR(EXACT(A653,'ESO Dungeon constants'!$D$3:$D$987)),"X","")</f>
        <v>X</v>
      </c>
      <c r="F653" s="3" t="str">
        <f t="shared" si="40"/>
        <v/>
      </c>
      <c r="G653" s="3" t="str">
        <f t="shared" si="41"/>
        <v>Summerset</v>
      </c>
      <c r="H653" s="17">
        <f t="shared" si="42"/>
        <v>1051</v>
      </c>
      <c r="I653" s="17">
        <f t="shared" si="43"/>
        <v>1011</v>
      </c>
      <c r="J653">
        <v>10</v>
      </c>
      <c r="K653" s="3" t="str">
        <f>VLOOKUP(J653,'LibSets constants'!$A$4:$B$1000,2,FALSE)</f>
        <v>DLC_SUMMERSET</v>
      </c>
      <c r="L653" s="3" t="str">
        <f>VLOOKUP(J653,'LibSets constants'!$A$4:$C$1000,3,FALSE)</f>
        <v>Summerset</v>
      </c>
    </row>
    <row r="654" spans="1:12" x14ac:dyDescent="0.25">
      <c r="A654" s="12">
        <v>1052</v>
      </c>
      <c r="B654" s="5">
        <f>VLOOKUP(A654,'ESO dumped ZoneData'!$A$3:$D$9995,2,FALSE)</f>
        <v>654</v>
      </c>
      <c r="C654" s="5">
        <f>VLOOKUP(A654,'ESO dumped ZoneData'!$A$3:$D$9995,3,FALSE)</f>
        <v>382</v>
      </c>
      <c r="D654" s="3" t="str">
        <f>VLOOKUP(A654,'ESO dumped ZoneData'!$A$3:$D$9995,4,FALSE)</f>
        <v>Moon Hunter Keep</v>
      </c>
      <c r="E654" s="3" t="str">
        <f t="array" ref="E654">IF(OR(EXACT(A654,'ESO Dungeon constants'!$D$3:$D$987)),"X","")</f>
        <v>X</v>
      </c>
      <c r="F654" s="3" t="str">
        <f t="shared" si="40"/>
        <v/>
      </c>
      <c r="G654" s="3" t="str">
        <f t="shared" si="41"/>
        <v>Reaper's March</v>
      </c>
      <c r="H654" s="17">
        <f t="shared" si="42"/>
        <v>1052</v>
      </c>
      <c r="I654" s="17">
        <f t="shared" si="43"/>
        <v>382</v>
      </c>
      <c r="J654">
        <v>0</v>
      </c>
      <c r="K654" s="3" t="str">
        <f>VLOOKUP(J654,'LibSets constants'!$A$4:$B$1000,2,FALSE)</f>
        <v>DLC_BASE_GAME</v>
      </c>
      <c r="L654" s="3" t="str">
        <f>VLOOKUP(J654,'LibSets constants'!$A$4:$C$1000,3,FALSE)</f>
        <v>Included in base game</v>
      </c>
    </row>
    <row r="655" spans="1:12" x14ac:dyDescent="0.25">
      <c r="A655" s="12">
        <v>1055</v>
      </c>
      <c r="B655" s="5">
        <f>VLOOKUP(A655,'ESO dumped ZoneData'!$A$3:$D$9995,2,FALSE)</f>
        <v>655</v>
      </c>
      <c r="C655" s="5">
        <f>VLOOKUP(A655,'ESO dumped ZoneData'!$A$3:$D$9995,3,FALSE)</f>
        <v>108</v>
      </c>
      <c r="D655" s="3" t="str">
        <f>VLOOKUP(A655,'ESO dumped ZoneData'!$A$3:$D$9995,4,FALSE)</f>
        <v>March of Sacrifices</v>
      </c>
      <c r="E655" s="3" t="str">
        <f t="array" ref="E655">IF(OR(EXACT(A655,'ESO Dungeon constants'!$D$3:$D$987)),"X","")</f>
        <v>X</v>
      </c>
      <c r="F655" s="3" t="str">
        <f t="shared" si="40"/>
        <v/>
      </c>
      <c r="G655" s="3" t="str">
        <f t="shared" si="41"/>
        <v>Greenshade</v>
      </c>
      <c r="H655" s="17">
        <f t="shared" si="42"/>
        <v>1055</v>
      </c>
      <c r="I655" s="17">
        <f t="shared" si="43"/>
        <v>108</v>
      </c>
      <c r="J655">
        <v>0</v>
      </c>
      <c r="K655" s="3" t="str">
        <f>VLOOKUP(J655,'LibSets constants'!$A$4:$B$1000,2,FALSE)</f>
        <v>DLC_BASE_GAME</v>
      </c>
      <c r="L655" s="3" t="str">
        <f>VLOOKUP(J655,'LibSets constants'!$A$4:$C$1000,3,FALSE)</f>
        <v>Included in base game</v>
      </c>
    </row>
    <row r="656" spans="1:12" x14ac:dyDescent="0.25">
      <c r="A656" s="12">
        <v>1059</v>
      </c>
      <c r="B656" s="5">
        <f>VLOOKUP(A656,'ESO dumped ZoneData'!$A$3:$D$9995,2,FALSE)</f>
        <v>656</v>
      </c>
      <c r="C656" s="5">
        <f>VLOOKUP(A656,'ESO dumped ZoneData'!$A$3:$D$9995,3,FALSE)</f>
        <v>1011</v>
      </c>
      <c r="D656" s="3" t="str">
        <f>VLOOKUP(A656,'ESO dumped ZoneData'!$A$3:$D$9995,4,FALSE)</f>
        <v>Golden Gryphon Garret</v>
      </c>
      <c r="E656" s="3" t="str">
        <f t="array" ref="E656">IF(OR(EXACT(A656,'ESO Dungeon constants'!$D$3:$D$987)),"X","")</f>
        <v/>
      </c>
      <c r="F656" s="3" t="str">
        <f t="shared" si="40"/>
        <v/>
      </c>
      <c r="G656" s="3" t="str">
        <f t="shared" si="41"/>
        <v>Summerset</v>
      </c>
      <c r="H656" s="17">
        <f t="shared" si="42"/>
        <v>1059</v>
      </c>
      <c r="I656" s="17">
        <f t="shared" si="43"/>
        <v>1011</v>
      </c>
      <c r="J656">
        <v>10</v>
      </c>
      <c r="K656" s="3" t="str">
        <f>VLOOKUP(J656,'LibSets constants'!$A$4:$B$1000,2,FALSE)</f>
        <v>DLC_SUMMERSET</v>
      </c>
      <c r="L656" s="3" t="str">
        <f>VLOOKUP(J656,'LibSets constants'!$A$4:$C$1000,3,FALSE)</f>
        <v>Summerset</v>
      </c>
    </row>
    <row r="657" spans="1:12" x14ac:dyDescent="0.25">
      <c r="A657" s="12">
        <v>1060</v>
      </c>
      <c r="B657" s="5">
        <f>VLOOKUP(A657,'ESO dumped ZoneData'!$A$3:$D$9995,2,FALSE)</f>
        <v>657</v>
      </c>
      <c r="C657" s="5">
        <f>VLOOKUP(A657,'ESO dumped ZoneData'!$A$3:$D$9995,3,FALSE)</f>
        <v>1011</v>
      </c>
      <c r="D657" s="3" t="str">
        <f>VLOOKUP(A657,'ESO dumped ZoneData'!$A$3:$D$9995,4,FALSE)</f>
        <v>Alinor Crest Townhouse</v>
      </c>
      <c r="E657" s="3" t="str">
        <f t="array" ref="E657">IF(OR(EXACT(A657,'ESO Dungeon constants'!$D$3:$D$987)),"X","")</f>
        <v/>
      </c>
      <c r="F657" s="3" t="str">
        <f t="shared" si="40"/>
        <v/>
      </c>
      <c r="G657" s="3" t="str">
        <f t="shared" si="41"/>
        <v>Summerset</v>
      </c>
      <c r="H657" s="17">
        <f t="shared" si="42"/>
        <v>1060</v>
      </c>
      <c r="I657" s="17">
        <f t="shared" si="43"/>
        <v>1011</v>
      </c>
      <c r="J657">
        <v>10</v>
      </c>
      <c r="K657" s="3" t="str">
        <f>VLOOKUP(J657,'LibSets constants'!$A$4:$B$1000,2,FALSE)</f>
        <v>DLC_SUMMERSET</v>
      </c>
      <c r="L657" s="3" t="str">
        <f>VLOOKUP(J657,'LibSets constants'!$A$4:$C$1000,3,FALSE)</f>
        <v>Summerset</v>
      </c>
    </row>
    <row r="658" spans="1:12" x14ac:dyDescent="0.25">
      <c r="A658" s="12">
        <v>1061</v>
      </c>
      <c r="B658" s="5">
        <f>VLOOKUP(A658,'ESO dumped ZoneData'!$A$3:$D$9995,2,FALSE)</f>
        <v>658</v>
      </c>
      <c r="C658" s="5">
        <f>VLOOKUP(A658,'ESO dumped ZoneData'!$A$3:$D$9995,3,FALSE)</f>
        <v>1011</v>
      </c>
      <c r="D658" s="3" t="str">
        <f>VLOOKUP(A658,'ESO dumped ZoneData'!$A$3:$D$9995,4,FALSE)</f>
        <v>Colossal Aldmeri Grotto</v>
      </c>
      <c r="E658" s="3" t="str">
        <f t="array" ref="E658">IF(OR(EXACT(A658,'ESO Dungeon constants'!$D$3:$D$987)),"X","")</f>
        <v/>
      </c>
      <c r="F658" s="3" t="str">
        <f t="shared" si="40"/>
        <v/>
      </c>
      <c r="G658" s="3" t="str">
        <f t="shared" si="41"/>
        <v>Summerset</v>
      </c>
      <c r="H658" s="17">
        <f t="shared" si="42"/>
        <v>1061</v>
      </c>
      <c r="I658" s="17">
        <f t="shared" si="43"/>
        <v>1011</v>
      </c>
      <c r="J658">
        <v>10</v>
      </c>
      <c r="K658" s="3" t="str">
        <f>VLOOKUP(J658,'LibSets constants'!$A$4:$B$1000,2,FALSE)</f>
        <v>DLC_SUMMERSET</v>
      </c>
      <c r="L658" s="3" t="str">
        <f>VLOOKUP(J658,'LibSets constants'!$A$4:$C$1000,3,FALSE)</f>
        <v>Summerset</v>
      </c>
    </row>
    <row r="659" spans="1:12" x14ac:dyDescent="0.25">
      <c r="A659" s="12">
        <v>1063</v>
      </c>
      <c r="B659" s="5">
        <f>VLOOKUP(A659,'ESO dumped ZoneData'!$A$3:$D$9995,2,FALSE)</f>
        <v>659</v>
      </c>
      <c r="C659" s="5">
        <f>VLOOKUP(A659,'ESO dumped ZoneData'!$A$3:$D$9995,3,FALSE)</f>
        <v>1027</v>
      </c>
      <c r="D659" s="3" t="str">
        <f>VLOOKUP(A659,'ESO dumped ZoneData'!$A$3:$D$9995,4,FALSE)</f>
        <v>Grand Psijic Villa</v>
      </c>
      <c r="E659" s="3" t="str">
        <f t="array" ref="E659">IF(OR(EXACT(A659,'ESO Dungeon constants'!$D$3:$D$987)),"X","")</f>
        <v/>
      </c>
      <c r="F659" s="3" t="str">
        <f t="shared" si="40"/>
        <v/>
      </c>
      <c r="G659" s="3" t="str">
        <f t="shared" si="41"/>
        <v>Artaeum</v>
      </c>
      <c r="H659" s="17">
        <f t="shared" si="42"/>
        <v>1063</v>
      </c>
      <c r="I659" s="17">
        <f t="shared" si="43"/>
        <v>1027</v>
      </c>
      <c r="J659">
        <v>10</v>
      </c>
      <c r="K659" s="3" t="str">
        <f>VLOOKUP(J659,'LibSets constants'!$A$4:$B$1000,2,FALSE)</f>
        <v>DLC_SUMMERSET</v>
      </c>
      <c r="L659" s="3" t="str">
        <f>VLOOKUP(J659,'LibSets constants'!$A$4:$C$1000,3,FALSE)</f>
        <v>Summerset</v>
      </c>
    </row>
    <row r="660" spans="1:12" x14ac:dyDescent="0.25">
      <c r="A660" s="12">
        <v>1064</v>
      </c>
      <c r="B660" s="5">
        <f>VLOOKUP(A660,'ESO dumped ZoneData'!$A$3:$D$9995,2,FALSE)</f>
        <v>660</v>
      </c>
      <c r="C660" s="5">
        <f>VLOOKUP(A660,'ESO dumped ZoneData'!$A$3:$D$9995,3,FALSE)</f>
        <v>103</v>
      </c>
      <c r="D660" s="3" t="str">
        <f>VLOOKUP(A660,'ESO dumped ZoneData'!$A$3:$D$9995,4,FALSE)</f>
        <v>Hunter's Glade</v>
      </c>
      <c r="E660" s="3" t="str">
        <f t="array" ref="E660">IF(OR(EXACT(A660,'ESO Dungeon constants'!$D$3:$D$987)),"X","")</f>
        <v/>
      </c>
      <c r="F660" s="3" t="str">
        <f t="shared" si="40"/>
        <v/>
      </c>
      <c r="G660" s="3" t="str">
        <f t="shared" si="41"/>
        <v>The Rift</v>
      </c>
      <c r="H660" s="17">
        <f t="shared" si="42"/>
        <v>1064</v>
      </c>
      <c r="I660" s="17">
        <f t="shared" si="43"/>
        <v>103</v>
      </c>
      <c r="J660">
        <v>0</v>
      </c>
      <c r="K660" s="3" t="str">
        <f>VLOOKUP(J660,'LibSets constants'!$A$4:$B$1000,2,FALSE)</f>
        <v>DLC_BASE_GAME</v>
      </c>
      <c r="L660" s="3" t="str">
        <f>VLOOKUP(J660,'LibSets constants'!$A$4:$C$1000,3,FALSE)</f>
        <v>Included in base game</v>
      </c>
    </row>
    <row r="661" spans="1:12" x14ac:dyDescent="0.25">
      <c r="A661" s="12">
        <v>1065</v>
      </c>
      <c r="B661" s="5">
        <f>VLOOKUP(A661,'ESO dumped ZoneData'!$A$3:$D$9995,2,FALSE)</f>
        <v>661</v>
      </c>
      <c r="C661" s="5">
        <f>VLOOKUP(A661,'ESO dumped ZoneData'!$A$3:$D$9995,3,FALSE)</f>
        <v>726</v>
      </c>
      <c r="D661" s="3" t="str">
        <f>VLOOKUP(A661,'ESO dumped ZoneData'!$A$3:$D$9995,4,FALSE)</f>
        <v>Blight Bog Sump</v>
      </c>
      <c r="E661" s="3" t="str">
        <f t="array" ref="E661">IF(OR(EXACT(A661,'ESO Dungeon constants'!$D$3:$D$987)),"X","")</f>
        <v/>
      </c>
      <c r="F661" s="3" t="str">
        <f t="shared" si="40"/>
        <v/>
      </c>
      <c r="G661" s="3" t="str">
        <f t="shared" si="41"/>
        <v>Murkmire</v>
      </c>
      <c r="H661" s="17">
        <f t="shared" si="42"/>
        <v>1065</v>
      </c>
      <c r="I661" s="17">
        <f t="shared" si="43"/>
        <v>726</v>
      </c>
      <c r="J661">
        <v>12</v>
      </c>
      <c r="K661" s="3" t="str">
        <f>VLOOKUP(J661,'LibSets constants'!$A$4:$B$1000,2,FALSE)</f>
        <v>DLC_MURKMIRE</v>
      </c>
      <c r="L661" s="3" t="str">
        <f>VLOOKUP(J661,'LibSets constants'!$A$4:$C$1000,3,FALSE)</f>
        <v>Murkmire</v>
      </c>
    </row>
    <row r="662" spans="1:12" x14ac:dyDescent="0.25">
      <c r="A662" s="12">
        <v>1066</v>
      </c>
      <c r="B662" s="5">
        <f>VLOOKUP(A662,'ESO dumped ZoneData'!$A$3:$D$9995,2,FALSE)</f>
        <v>662</v>
      </c>
      <c r="C662" s="5">
        <f>VLOOKUP(A662,'ESO dumped ZoneData'!$A$3:$D$9995,3,FALSE)</f>
        <v>726</v>
      </c>
      <c r="D662" s="3" t="str">
        <f>VLOOKUP(A662,'ESO dumped ZoneData'!$A$3:$D$9995,4,FALSE)</f>
        <v>Tsofeer Cavern</v>
      </c>
      <c r="E662" s="3" t="str">
        <f t="array" ref="E662">IF(OR(EXACT(A662,'ESO Dungeon constants'!$D$3:$D$987)),"X","")</f>
        <v/>
      </c>
      <c r="F662" s="3" t="str">
        <f t="shared" si="40"/>
        <v/>
      </c>
      <c r="G662" s="3" t="str">
        <f t="shared" si="41"/>
        <v>Murkmire</v>
      </c>
      <c r="H662" s="17">
        <f t="shared" si="42"/>
        <v>1066</v>
      </c>
      <c r="I662" s="17">
        <f t="shared" si="43"/>
        <v>726</v>
      </c>
      <c r="J662">
        <v>12</v>
      </c>
      <c r="K662" s="3" t="str">
        <f>VLOOKUP(J662,'LibSets constants'!$A$4:$B$1000,2,FALSE)</f>
        <v>DLC_MURKMIRE</v>
      </c>
      <c r="L662" s="3" t="str">
        <f>VLOOKUP(J662,'LibSets constants'!$A$4:$C$1000,3,FALSE)</f>
        <v>Murkmire</v>
      </c>
    </row>
    <row r="663" spans="1:12" x14ac:dyDescent="0.25">
      <c r="A663" s="12">
        <v>1067</v>
      </c>
      <c r="B663" s="5">
        <f>VLOOKUP(A663,'ESO dumped ZoneData'!$A$3:$D$9995,2,FALSE)</f>
        <v>663</v>
      </c>
      <c r="C663" s="5">
        <f>VLOOKUP(A663,'ESO dumped ZoneData'!$A$3:$D$9995,3,FALSE)</f>
        <v>726</v>
      </c>
      <c r="D663" s="3" t="str">
        <f>VLOOKUP(A663,'ESO dumped ZoneData'!$A$3:$D$9995,4,FALSE)</f>
        <v>The Dreaming Nest</v>
      </c>
      <c r="E663" s="3" t="str">
        <f t="array" ref="E663">IF(OR(EXACT(A663,'ESO Dungeon constants'!$D$3:$D$987)),"X","")</f>
        <v/>
      </c>
      <c r="F663" s="3" t="str">
        <f t="shared" si="40"/>
        <v/>
      </c>
      <c r="G663" s="3" t="str">
        <f t="shared" si="41"/>
        <v>Murkmire</v>
      </c>
      <c r="H663" s="17">
        <f t="shared" si="42"/>
        <v>1067</v>
      </c>
      <c r="I663" s="17">
        <f t="shared" si="43"/>
        <v>726</v>
      </c>
      <c r="J663">
        <v>12</v>
      </c>
      <c r="K663" s="3" t="str">
        <f>VLOOKUP(J663,'LibSets constants'!$A$4:$B$1000,2,FALSE)</f>
        <v>DLC_MURKMIRE</v>
      </c>
      <c r="L663" s="3" t="str">
        <f>VLOOKUP(J663,'LibSets constants'!$A$4:$C$1000,3,FALSE)</f>
        <v>Murkmire</v>
      </c>
    </row>
    <row r="664" spans="1:12" x14ac:dyDescent="0.25">
      <c r="A664" s="12">
        <v>1068</v>
      </c>
      <c r="B664" s="5">
        <f>VLOOKUP(A664,'ESO dumped ZoneData'!$A$3:$D$9995,2,FALSE)</f>
        <v>664</v>
      </c>
      <c r="C664" s="5">
        <f>VLOOKUP(A664,'ESO dumped ZoneData'!$A$3:$D$9995,3,FALSE)</f>
        <v>726</v>
      </c>
      <c r="D664" s="3" t="str">
        <f>VLOOKUP(A664,'ESO dumped ZoneData'!$A$3:$D$9995,4,FALSE)</f>
        <v>Ixtaxh Xanmeer</v>
      </c>
      <c r="E664" s="3" t="str">
        <f t="array" ref="E664">IF(OR(EXACT(A664,'ESO Dungeon constants'!$D$3:$D$987)),"X","")</f>
        <v/>
      </c>
      <c r="F664" s="3" t="str">
        <f t="shared" si="40"/>
        <v/>
      </c>
      <c r="G664" s="3" t="str">
        <f t="shared" si="41"/>
        <v>Murkmire</v>
      </c>
      <c r="H664" s="17">
        <f t="shared" si="42"/>
        <v>1068</v>
      </c>
      <c r="I664" s="17">
        <f t="shared" si="43"/>
        <v>726</v>
      </c>
      <c r="J664">
        <v>12</v>
      </c>
      <c r="K664" s="3" t="str">
        <f>VLOOKUP(J664,'LibSets constants'!$A$4:$B$1000,2,FALSE)</f>
        <v>DLC_MURKMIRE</v>
      </c>
      <c r="L664" s="3" t="str">
        <f>VLOOKUP(J664,'LibSets constants'!$A$4:$C$1000,3,FALSE)</f>
        <v>Murkmire</v>
      </c>
    </row>
    <row r="665" spans="1:12" x14ac:dyDescent="0.25">
      <c r="A665" s="12">
        <v>1069</v>
      </c>
      <c r="B665" s="5">
        <f>VLOOKUP(A665,'ESO dumped ZoneData'!$A$3:$D$9995,2,FALSE)</f>
        <v>665</v>
      </c>
      <c r="C665" s="5">
        <f>VLOOKUP(A665,'ESO dumped ZoneData'!$A$3:$D$9995,3,FALSE)</f>
        <v>726</v>
      </c>
      <c r="D665" s="3" t="str">
        <f>VLOOKUP(A665,'ESO dumped ZoneData'!$A$3:$D$9995,4,FALSE)</f>
        <v>Tomb of Many Spears</v>
      </c>
      <c r="E665" s="3" t="str">
        <f t="array" ref="E665">IF(OR(EXACT(A665,'ESO Dungeon constants'!$D$3:$D$987)),"X","")</f>
        <v/>
      </c>
      <c r="F665" s="3" t="str">
        <f t="shared" si="40"/>
        <v/>
      </c>
      <c r="G665" s="3" t="str">
        <f t="shared" si="41"/>
        <v>Murkmire</v>
      </c>
      <c r="H665" s="17">
        <f t="shared" si="42"/>
        <v>1069</v>
      </c>
      <c r="I665" s="17">
        <f t="shared" si="43"/>
        <v>726</v>
      </c>
      <c r="J665">
        <v>12</v>
      </c>
      <c r="K665" s="3" t="str">
        <f>VLOOKUP(J665,'LibSets constants'!$A$4:$B$1000,2,FALSE)</f>
        <v>DLC_MURKMIRE</v>
      </c>
      <c r="L665" s="3" t="str">
        <f>VLOOKUP(J665,'LibSets constants'!$A$4:$C$1000,3,FALSE)</f>
        <v>Murkmire</v>
      </c>
    </row>
    <row r="666" spans="1:12" x14ac:dyDescent="0.25">
      <c r="A666" s="12">
        <v>1070</v>
      </c>
      <c r="B666" s="5">
        <f>VLOOKUP(A666,'ESO dumped ZoneData'!$A$3:$D$9995,2,FALSE)</f>
        <v>666</v>
      </c>
      <c r="C666" s="5">
        <f>VLOOKUP(A666,'ESO dumped ZoneData'!$A$3:$D$9995,3,FALSE)</f>
        <v>726</v>
      </c>
      <c r="D666" s="3" t="str">
        <f>VLOOKUP(A666,'ESO dumped ZoneData'!$A$3:$D$9995,4,FALSE)</f>
        <v>Lilmoth Outlaws Refuge</v>
      </c>
      <c r="E666" s="3" t="str">
        <f t="array" ref="E666">IF(OR(EXACT(A666,'ESO Dungeon constants'!$D$3:$D$987)),"X","")</f>
        <v/>
      </c>
      <c r="F666" s="3" t="str">
        <f t="shared" si="40"/>
        <v/>
      </c>
      <c r="G666" s="3" t="str">
        <f t="shared" si="41"/>
        <v>Murkmire</v>
      </c>
      <c r="H666" s="17">
        <f t="shared" si="42"/>
        <v>1070</v>
      </c>
      <c r="I666" s="17">
        <f t="shared" si="43"/>
        <v>726</v>
      </c>
      <c r="J666">
        <v>12</v>
      </c>
      <c r="K666" s="3" t="str">
        <f>VLOOKUP(J666,'LibSets constants'!$A$4:$B$1000,2,FALSE)</f>
        <v>DLC_MURKMIRE</v>
      </c>
      <c r="L666" s="3" t="str">
        <f>VLOOKUP(J666,'LibSets constants'!$A$4:$C$1000,3,FALSE)</f>
        <v>Murkmire</v>
      </c>
    </row>
    <row r="667" spans="1:12" x14ac:dyDescent="0.25">
      <c r="A667" s="12">
        <v>1071</v>
      </c>
      <c r="B667" s="5">
        <f>VLOOKUP(A667,'ESO dumped ZoneData'!$A$3:$D$9995,2,FALSE)</f>
        <v>667</v>
      </c>
      <c r="C667" s="5">
        <f>VLOOKUP(A667,'ESO dumped ZoneData'!$A$3:$D$9995,3,FALSE)</f>
        <v>726</v>
      </c>
      <c r="D667" s="3" t="str">
        <f>VLOOKUP(A667,'ESO dumped ZoneData'!$A$3:$D$9995,4,FALSE)</f>
        <v>Xul-Thuxis</v>
      </c>
      <c r="E667" s="3" t="str">
        <f t="array" ref="E667">IF(OR(EXACT(A667,'ESO Dungeon constants'!$D$3:$D$987)),"X","")</f>
        <v/>
      </c>
      <c r="F667" s="3" t="str">
        <f t="shared" si="40"/>
        <v/>
      </c>
      <c r="G667" s="3" t="str">
        <f t="shared" si="41"/>
        <v>Murkmire</v>
      </c>
      <c r="H667" s="17">
        <f t="shared" si="42"/>
        <v>1071</v>
      </c>
      <c r="I667" s="17">
        <f t="shared" si="43"/>
        <v>726</v>
      </c>
      <c r="J667">
        <v>12</v>
      </c>
      <c r="K667" s="3" t="str">
        <f>VLOOKUP(J667,'LibSets constants'!$A$4:$B$1000,2,FALSE)</f>
        <v>DLC_MURKMIRE</v>
      </c>
      <c r="L667" s="3" t="str">
        <f>VLOOKUP(J667,'LibSets constants'!$A$4:$C$1000,3,FALSE)</f>
        <v>Murkmire</v>
      </c>
    </row>
    <row r="668" spans="1:12" x14ac:dyDescent="0.25">
      <c r="A668" s="12">
        <v>1072</v>
      </c>
      <c r="B668" s="5">
        <f>VLOOKUP(A668,'ESO dumped ZoneData'!$A$3:$D$9995,2,FALSE)</f>
        <v>668</v>
      </c>
      <c r="C668" s="5">
        <f>VLOOKUP(A668,'ESO dumped ZoneData'!$A$3:$D$9995,3,FALSE)</f>
        <v>117</v>
      </c>
      <c r="D668" s="3" t="str">
        <f>VLOOKUP(A668,'ESO dumped ZoneData'!$A$3:$D$9995,4,FALSE)</f>
        <v>Norg-Tzel</v>
      </c>
      <c r="E668" s="3" t="str">
        <f t="array" ref="E668">IF(OR(EXACT(A668,'ESO Dungeon constants'!$D$3:$D$987)),"X","")</f>
        <v/>
      </c>
      <c r="F668" s="3" t="str">
        <f t="shared" si="40"/>
        <v/>
      </c>
      <c r="G668" s="3" t="str">
        <f t="shared" si="41"/>
        <v>Shadowfen</v>
      </c>
      <c r="H668" s="17">
        <f t="shared" si="42"/>
        <v>1072</v>
      </c>
      <c r="I668" s="17">
        <f t="shared" si="43"/>
        <v>117</v>
      </c>
      <c r="J668">
        <v>0</v>
      </c>
      <c r="K668" s="3" t="str">
        <f>VLOOKUP(J668,'LibSets constants'!$A$4:$B$1000,2,FALSE)</f>
        <v>DLC_BASE_GAME</v>
      </c>
      <c r="L668" s="3" t="str">
        <f>VLOOKUP(J668,'LibSets constants'!$A$4:$C$1000,3,FALSE)</f>
        <v>Included in base game</v>
      </c>
    </row>
    <row r="669" spans="1:12" x14ac:dyDescent="0.25">
      <c r="A669" s="12">
        <v>1073</v>
      </c>
      <c r="B669" s="5">
        <f>VLOOKUP(A669,'ESO dumped ZoneData'!$A$3:$D$9995,2,FALSE)</f>
        <v>669</v>
      </c>
      <c r="C669" s="5">
        <f>VLOOKUP(A669,'ESO dumped ZoneData'!$A$3:$D$9995,3,FALSE)</f>
        <v>726</v>
      </c>
      <c r="D669" s="3" t="str">
        <f>VLOOKUP(A669,'ESO dumped ZoneData'!$A$3:$D$9995,4,FALSE)</f>
        <v>Teeth of Sithis</v>
      </c>
      <c r="E669" s="3" t="str">
        <f t="array" ref="E669">IF(OR(EXACT(A669,'ESO Dungeon constants'!$D$3:$D$987)),"X","")</f>
        <v/>
      </c>
      <c r="F669" s="3" t="str">
        <f t="shared" si="40"/>
        <v/>
      </c>
      <c r="G669" s="3" t="str">
        <f t="shared" si="41"/>
        <v>Murkmire</v>
      </c>
      <c r="H669" s="17">
        <f t="shared" si="42"/>
        <v>1073</v>
      </c>
      <c r="I669" s="17">
        <f t="shared" si="43"/>
        <v>726</v>
      </c>
      <c r="J669">
        <v>12</v>
      </c>
      <c r="K669" s="3" t="str">
        <f>VLOOKUP(J669,'LibSets constants'!$A$4:$B$1000,2,FALSE)</f>
        <v>DLC_MURKMIRE</v>
      </c>
      <c r="L669" s="3" t="str">
        <f>VLOOKUP(J669,'LibSets constants'!$A$4:$C$1000,3,FALSE)</f>
        <v>Murkmire</v>
      </c>
    </row>
    <row r="670" spans="1:12" x14ac:dyDescent="0.25">
      <c r="A670" s="12">
        <v>1074</v>
      </c>
      <c r="B670" s="5">
        <f>VLOOKUP(A670,'ESO dumped ZoneData'!$A$3:$D$9995,2,FALSE)</f>
        <v>670</v>
      </c>
      <c r="C670" s="5">
        <f>VLOOKUP(A670,'ESO dumped ZoneData'!$A$3:$D$9995,3,FALSE)</f>
        <v>41</v>
      </c>
      <c r="D670" s="3" t="str">
        <f>VLOOKUP(A670,'ESO dumped ZoneData'!$A$3:$D$9995,4,FALSE)</f>
        <v>The Sunless Hollow</v>
      </c>
      <c r="E670" s="3" t="str">
        <f t="array" ref="E670">IF(OR(EXACT(A670,'ESO Dungeon constants'!$D$3:$D$987)),"X","")</f>
        <v/>
      </c>
      <c r="F670" s="3" t="str">
        <f t="shared" si="40"/>
        <v/>
      </c>
      <c r="G670" s="3" t="str">
        <f t="shared" si="41"/>
        <v>Stonefalls</v>
      </c>
      <c r="H670" s="17">
        <f t="shared" si="42"/>
        <v>1074</v>
      </c>
      <c r="I670" s="17">
        <f t="shared" si="43"/>
        <v>41</v>
      </c>
      <c r="J670">
        <v>0</v>
      </c>
      <c r="K670" s="3" t="str">
        <f>VLOOKUP(J670,'LibSets constants'!$A$4:$B$1000,2,FALSE)</f>
        <v>DLC_BASE_GAME</v>
      </c>
      <c r="L670" s="3" t="str">
        <f>VLOOKUP(J670,'LibSets constants'!$A$4:$C$1000,3,FALSE)</f>
        <v>Included in base game</v>
      </c>
    </row>
    <row r="671" spans="1:12" x14ac:dyDescent="0.25">
      <c r="A671" s="12">
        <v>1075</v>
      </c>
      <c r="B671" s="5">
        <f>VLOOKUP(A671,'ESO dumped ZoneData'!$A$3:$D$9995,2,FALSE)</f>
        <v>671</v>
      </c>
      <c r="C671" s="5">
        <f>VLOOKUP(A671,'ESO dumped ZoneData'!$A$3:$D$9995,3,FALSE)</f>
        <v>381</v>
      </c>
      <c r="D671" s="3" t="str">
        <f>VLOOKUP(A671,'ESO dumped ZoneData'!$A$3:$D$9995,4,FALSE)</f>
        <v>The Sunless Hollow</v>
      </c>
      <c r="E671" s="3" t="str">
        <f t="array" ref="E671">IF(OR(EXACT(A671,'ESO Dungeon constants'!$D$3:$D$987)),"X","")</f>
        <v/>
      </c>
      <c r="F671" s="3" t="str">
        <f t="shared" si="40"/>
        <v/>
      </c>
      <c r="G671" s="3" t="str">
        <f t="shared" si="41"/>
        <v>Auridon</v>
      </c>
      <c r="H671" s="17">
        <f t="shared" si="42"/>
        <v>1075</v>
      </c>
      <c r="I671" s="17">
        <f t="shared" si="43"/>
        <v>381</v>
      </c>
      <c r="J671">
        <v>0</v>
      </c>
      <c r="K671" s="3" t="str">
        <f>VLOOKUP(J671,'LibSets constants'!$A$4:$B$1000,2,FALSE)</f>
        <v>DLC_BASE_GAME</v>
      </c>
      <c r="L671" s="3" t="str">
        <f>VLOOKUP(J671,'LibSets constants'!$A$4:$C$1000,3,FALSE)</f>
        <v>Included in base game</v>
      </c>
    </row>
    <row r="672" spans="1:12" x14ac:dyDescent="0.25">
      <c r="A672" s="12">
        <v>1076</v>
      </c>
      <c r="B672" s="5">
        <f>VLOOKUP(A672,'ESO dumped ZoneData'!$A$3:$D$9995,2,FALSE)</f>
        <v>672</v>
      </c>
      <c r="C672" s="5">
        <f>VLOOKUP(A672,'ESO dumped ZoneData'!$A$3:$D$9995,3,FALSE)</f>
        <v>3</v>
      </c>
      <c r="D672" s="3" t="str">
        <f>VLOOKUP(A672,'ESO dumped ZoneData'!$A$3:$D$9995,4,FALSE)</f>
        <v>The Sunless Hollow</v>
      </c>
      <c r="E672" s="3" t="str">
        <f t="array" ref="E672">IF(OR(EXACT(A672,'ESO Dungeon constants'!$D$3:$D$987)),"X","")</f>
        <v/>
      </c>
      <c r="F672" s="3" t="str">
        <f t="shared" si="40"/>
        <v/>
      </c>
      <c r="G672" s="3" t="str">
        <f t="shared" si="41"/>
        <v>Glenumbra</v>
      </c>
      <c r="H672" s="17">
        <f t="shared" si="42"/>
        <v>1076</v>
      </c>
      <c r="I672" s="17">
        <f t="shared" si="43"/>
        <v>3</v>
      </c>
      <c r="J672">
        <v>0</v>
      </c>
      <c r="K672" s="3" t="str">
        <f>VLOOKUP(J672,'LibSets constants'!$A$4:$B$1000,2,FALSE)</f>
        <v>DLC_BASE_GAME</v>
      </c>
      <c r="L672" s="3" t="str">
        <f>VLOOKUP(J672,'LibSets constants'!$A$4:$C$1000,3,FALSE)</f>
        <v>Included in base game</v>
      </c>
    </row>
    <row r="673" spans="1:12" x14ac:dyDescent="0.25">
      <c r="A673" s="12">
        <v>1077</v>
      </c>
      <c r="B673" s="5">
        <f>VLOOKUP(A673,'ESO dumped ZoneData'!$A$3:$D$9995,2,FALSE)</f>
        <v>673</v>
      </c>
      <c r="C673" s="5">
        <f>VLOOKUP(A673,'ESO dumped ZoneData'!$A$3:$D$9995,3,FALSE)</f>
        <v>726</v>
      </c>
      <c r="D673" s="3" t="str">
        <f>VLOOKUP(A673,'ESO dumped ZoneData'!$A$3:$D$9995,4,FALSE)</f>
        <v>The Swallowed Grove</v>
      </c>
      <c r="E673" s="3" t="str">
        <f t="array" ref="E673">IF(OR(EXACT(A673,'ESO Dungeon constants'!$D$3:$D$987)),"X","")</f>
        <v/>
      </c>
      <c r="F673" s="3" t="str">
        <f t="shared" si="40"/>
        <v/>
      </c>
      <c r="G673" s="3" t="str">
        <f t="shared" si="41"/>
        <v>Murkmire</v>
      </c>
      <c r="H673" s="17">
        <f t="shared" si="42"/>
        <v>1077</v>
      </c>
      <c r="I673" s="17">
        <f t="shared" si="43"/>
        <v>726</v>
      </c>
      <c r="J673">
        <v>12</v>
      </c>
      <c r="K673" s="3" t="str">
        <f>VLOOKUP(J673,'LibSets constants'!$A$4:$B$1000,2,FALSE)</f>
        <v>DLC_MURKMIRE</v>
      </c>
      <c r="L673" s="3" t="str">
        <f>VLOOKUP(J673,'LibSets constants'!$A$4:$C$1000,3,FALSE)</f>
        <v>Murkmire</v>
      </c>
    </row>
    <row r="674" spans="1:12" x14ac:dyDescent="0.25">
      <c r="A674" s="12">
        <v>1078</v>
      </c>
      <c r="B674" s="5">
        <f>VLOOKUP(A674,'ESO dumped ZoneData'!$A$3:$D$9995,2,FALSE)</f>
        <v>674</v>
      </c>
      <c r="C674" s="5">
        <f>VLOOKUP(A674,'ESO dumped ZoneData'!$A$3:$D$9995,3,FALSE)</f>
        <v>726</v>
      </c>
      <c r="D674" s="3" t="str">
        <f>VLOOKUP(A674,'ESO dumped ZoneData'!$A$3:$D$9995,4,FALSE)</f>
        <v>Remnant of Argon</v>
      </c>
      <c r="E674" s="3" t="str">
        <f t="array" ref="E674">IF(OR(EXACT(A674,'ESO Dungeon constants'!$D$3:$D$987)),"X","")</f>
        <v/>
      </c>
      <c r="F674" s="3" t="str">
        <f t="shared" si="40"/>
        <v/>
      </c>
      <c r="G674" s="3" t="str">
        <f t="shared" si="41"/>
        <v>Murkmire</v>
      </c>
      <c r="H674" s="17">
        <f t="shared" si="42"/>
        <v>1078</v>
      </c>
      <c r="I674" s="17">
        <f t="shared" si="43"/>
        <v>726</v>
      </c>
      <c r="J674">
        <v>12</v>
      </c>
      <c r="K674" s="3" t="str">
        <f>VLOOKUP(J674,'LibSets constants'!$A$4:$B$1000,2,FALSE)</f>
        <v>DLC_MURKMIRE</v>
      </c>
      <c r="L674" s="3" t="str">
        <f>VLOOKUP(J674,'LibSets constants'!$A$4:$C$1000,3,FALSE)</f>
        <v>Murkmire</v>
      </c>
    </row>
    <row r="675" spans="1:12" x14ac:dyDescent="0.25">
      <c r="A675" s="12">
        <v>1079</v>
      </c>
      <c r="B675" s="5">
        <f>VLOOKUP(A675,'ESO dumped ZoneData'!$A$3:$D$9995,2,FALSE)</f>
        <v>675</v>
      </c>
      <c r="C675" s="5">
        <f>VLOOKUP(A675,'ESO dumped ZoneData'!$A$3:$D$9995,3,FALSE)</f>
        <v>726</v>
      </c>
      <c r="D675" s="3" t="str">
        <f>VLOOKUP(A675,'ESO dumped ZoneData'!$A$3:$D$9995,4,FALSE)</f>
        <v>Vakka-Bok Xanmeer</v>
      </c>
      <c r="E675" s="3" t="str">
        <f t="array" ref="E675">IF(OR(EXACT(A675,'ESO Dungeon constants'!$D$3:$D$987)),"X","")</f>
        <v/>
      </c>
      <c r="F675" s="3" t="str">
        <f t="shared" si="40"/>
        <v/>
      </c>
      <c r="G675" s="3" t="str">
        <f t="shared" si="41"/>
        <v>Murkmire</v>
      </c>
      <c r="H675" s="17">
        <f t="shared" si="42"/>
        <v>1079</v>
      </c>
      <c r="I675" s="17">
        <f t="shared" si="43"/>
        <v>726</v>
      </c>
      <c r="J675">
        <v>12</v>
      </c>
      <c r="K675" s="3" t="str">
        <f>VLOOKUP(J675,'LibSets constants'!$A$4:$B$1000,2,FALSE)</f>
        <v>DLC_MURKMIRE</v>
      </c>
      <c r="L675" s="3" t="str">
        <f>VLOOKUP(J675,'LibSets constants'!$A$4:$C$1000,3,FALSE)</f>
        <v>Murkmire</v>
      </c>
    </row>
    <row r="676" spans="1:12" x14ac:dyDescent="0.25">
      <c r="A676" s="12">
        <v>1080</v>
      </c>
      <c r="B676" s="5">
        <f>VLOOKUP(A676,'ESO dumped ZoneData'!$A$3:$D$9995,2,FALSE)</f>
        <v>676</v>
      </c>
      <c r="C676" s="5">
        <f>VLOOKUP(A676,'ESO dumped ZoneData'!$A$3:$D$9995,3,FALSE)</f>
        <v>101</v>
      </c>
      <c r="D676" s="3" t="str">
        <f>VLOOKUP(A676,'ESO dumped ZoneData'!$A$3:$D$9995,4,FALSE)</f>
        <v>Frostvault</v>
      </c>
      <c r="E676" s="3" t="str">
        <f t="array" ref="E676">IF(OR(EXACT(A676,'ESO Dungeon constants'!$D$3:$D$987)),"X","")</f>
        <v>X</v>
      </c>
      <c r="F676" s="3" t="str">
        <f t="shared" si="40"/>
        <v/>
      </c>
      <c r="G676" s="3" t="str">
        <f t="shared" si="41"/>
        <v>Eastmarch</v>
      </c>
      <c r="H676" s="17">
        <f t="shared" si="42"/>
        <v>1080</v>
      </c>
      <c r="I676" s="17">
        <f t="shared" si="43"/>
        <v>101</v>
      </c>
      <c r="J676">
        <v>0</v>
      </c>
      <c r="K676" s="3" t="str">
        <f>VLOOKUP(J676,'LibSets constants'!$A$4:$B$1000,2,FALSE)</f>
        <v>DLC_BASE_GAME</v>
      </c>
      <c r="L676" s="3" t="str">
        <f>VLOOKUP(J676,'LibSets constants'!$A$4:$C$1000,3,FALSE)</f>
        <v>Included in base game</v>
      </c>
    </row>
    <row r="677" spans="1:12" x14ac:dyDescent="0.25">
      <c r="A677" s="12">
        <v>1081</v>
      </c>
      <c r="B677" s="5">
        <f>VLOOKUP(A677,'ESO dumped ZoneData'!$A$3:$D$9995,2,FALSE)</f>
        <v>677</v>
      </c>
      <c r="C677" s="5">
        <f>VLOOKUP(A677,'ESO dumped ZoneData'!$A$3:$D$9995,3,FALSE)</f>
        <v>823</v>
      </c>
      <c r="D677" s="3" t="str">
        <f>VLOOKUP(A677,'ESO dumped ZoneData'!$A$3:$D$9995,4,FALSE)</f>
        <v>Depths of Malatar</v>
      </c>
      <c r="E677" s="3" t="str">
        <f t="array" ref="E677">IF(OR(EXACT(A677,'ESO Dungeon constants'!$D$3:$D$987)),"X","")</f>
        <v>X</v>
      </c>
      <c r="F677" s="3" t="str">
        <f t="shared" si="40"/>
        <v/>
      </c>
      <c r="G677" s="3" t="str">
        <f t="shared" si="41"/>
        <v>Gold Coast</v>
      </c>
      <c r="H677" s="17">
        <f t="shared" si="42"/>
        <v>1081</v>
      </c>
      <c r="I677" s="17">
        <f t="shared" si="43"/>
        <v>823</v>
      </c>
      <c r="J677">
        <v>4</v>
      </c>
      <c r="K677" s="3" t="str">
        <f>VLOOKUP(J677,'LibSets constants'!$A$4:$B$1000,2,FALSE)</f>
        <v>DLC_DARK_BROTHERHOOD</v>
      </c>
      <c r="L677" s="3" t="str">
        <f>VLOOKUP(J677,'LibSets constants'!$A$4:$C$1000,3,FALSE)</f>
        <v>Dark Brotherhood</v>
      </c>
    </row>
    <row r="678" spans="1:12" x14ac:dyDescent="0.25">
      <c r="A678" s="12">
        <v>1082</v>
      </c>
      <c r="B678" s="5">
        <f>VLOOKUP(A678,'ESO dumped ZoneData'!$A$3:$D$9995,2,FALSE)</f>
        <v>678</v>
      </c>
      <c r="C678" s="5">
        <f>VLOOKUP(A678,'ESO dumped ZoneData'!$A$3:$D$9995,3,FALSE)</f>
        <v>726</v>
      </c>
      <c r="D678" s="3" t="str">
        <f>VLOOKUP(A678,'ESO dumped ZoneData'!$A$3:$D$9995,4,FALSE)</f>
        <v>Blackrose Prison</v>
      </c>
      <c r="E678" s="3" t="str">
        <f t="array" ref="E678">IF(OR(EXACT(A678,'ESO Dungeon constants'!$D$3:$D$987)),"X","")</f>
        <v/>
      </c>
      <c r="F678" s="3" t="str">
        <f t="shared" si="40"/>
        <v/>
      </c>
      <c r="G678" s="3" t="str">
        <f t="shared" si="41"/>
        <v>Murkmire</v>
      </c>
      <c r="H678" s="17">
        <f t="shared" si="42"/>
        <v>1082</v>
      </c>
      <c r="I678" s="17">
        <f t="shared" si="43"/>
        <v>726</v>
      </c>
      <c r="J678">
        <v>12</v>
      </c>
      <c r="K678" s="3" t="str">
        <f>VLOOKUP(J678,'LibSets constants'!$A$4:$B$1000,2,FALSE)</f>
        <v>DLC_MURKMIRE</v>
      </c>
      <c r="L678" s="3" t="str">
        <f>VLOOKUP(J678,'LibSets constants'!$A$4:$C$1000,3,FALSE)</f>
        <v>Murkmire</v>
      </c>
    </row>
    <row r="679" spans="1:12" x14ac:dyDescent="0.25">
      <c r="A679" s="12">
        <v>1083</v>
      </c>
      <c r="B679" s="5">
        <f>VLOOKUP(A679,'ESO dumped ZoneData'!$A$3:$D$9995,2,FALSE)</f>
        <v>679</v>
      </c>
      <c r="C679" s="5">
        <f>VLOOKUP(A679,'ESO dumped ZoneData'!$A$3:$D$9995,3,FALSE)</f>
        <v>726</v>
      </c>
      <c r="D679" s="3" t="str">
        <f>VLOOKUP(A679,'ESO dumped ZoneData'!$A$3:$D$9995,4,FALSE)</f>
        <v>Deep-Root</v>
      </c>
      <c r="E679" s="3" t="str">
        <f t="array" ref="E679">IF(OR(EXACT(A679,'ESO Dungeon constants'!$D$3:$D$987)),"X","")</f>
        <v/>
      </c>
      <c r="F679" s="3" t="str">
        <f t="shared" si="40"/>
        <v/>
      </c>
      <c r="G679" s="3" t="str">
        <f t="shared" si="41"/>
        <v>Murkmire</v>
      </c>
      <c r="H679" s="17">
        <f t="shared" si="42"/>
        <v>1083</v>
      </c>
      <c r="I679" s="17">
        <f t="shared" si="43"/>
        <v>726</v>
      </c>
      <c r="J679">
        <v>12</v>
      </c>
      <c r="K679" s="3" t="str">
        <f>VLOOKUP(J679,'LibSets constants'!$A$4:$B$1000,2,FALSE)</f>
        <v>DLC_MURKMIRE</v>
      </c>
      <c r="L679" s="3" t="str">
        <f>VLOOKUP(J679,'LibSets constants'!$A$4:$C$1000,3,FALSE)</f>
        <v>Murkmire</v>
      </c>
    </row>
    <row r="680" spans="1:12" x14ac:dyDescent="0.25">
      <c r="A680" s="12">
        <v>1085</v>
      </c>
      <c r="B680" s="5">
        <f>VLOOKUP(A680,'ESO dumped ZoneData'!$A$3:$D$9995,2,FALSE)</f>
        <v>680</v>
      </c>
      <c r="C680" s="5">
        <f>VLOOKUP(A680,'ESO dumped ZoneData'!$A$3:$D$9995,3,FALSE)</f>
        <v>1085</v>
      </c>
      <c r="D680" s="3" t="str">
        <f>VLOOKUP(A680,'ESO dumped ZoneData'!$A$3:$D$9995,4,FALSE)</f>
        <v>Halls of Colossus</v>
      </c>
      <c r="E680" s="3" t="str">
        <f t="array" ref="E680">IF(OR(EXACT(A680,'ESO Dungeon constants'!$D$3:$D$987)),"X","")</f>
        <v/>
      </c>
      <c r="F680" s="3" t="str">
        <f t="shared" si="40"/>
        <v>X</v>
      </c>
      <c r="G680" s="3" t="str">
        <f t="shared" si="41"/>
        <v/>
      </c>
      <c r="H680" s="17">
        <f t="shared" si="42"/>
        <v>1085</v>
      </c>
      <c r="I680" s="17">
        <f t="shared" si="43"/>
        <v>1085</v>
      </c>
      <c r="J680">
        <v>0</v>
      </c>
      <c r="K680" s="3" t="str">
        <f>VLOOKUP(J680,'LibSets constants'!$A$4:$B$1000,2,FALSE)</f>
        <v>DLC_BASE_GAME</v>
      </c>
      <c r="L680" s="3" t="str">
        <f>VLOOKUP(J680,'LibSets constants'!$A$4:$C$1000,3,FALSE)</f>
        <v>Included in base game</v>
      </c>
    </row>
    <row r="681" spans="1:12" x14ac:dyDescent="0.25">
      <c r="A681" s="12">
        <v>1086</v>
      </c>
      <c r="B681" s="5">
        <f>VLOOKUP(A681,'ESO dumped ZoneData'!$A$3:$D$9995,2,FALSE)</f>
        <v>681</v>
      </c>
      <c r="C681" s="5">
        <f>VLOOKUP(A681,'ESO dumped ZoneData'!$A$3:$D$9995,3,FALSE)</f>
        <v>1086</v>
      </c>
      <c r="D681" s="3" t="str">
        <f>VLOOKUP(A681,'ESO dumped ZoneData'!$A$3:$D$9995,4,FALSE)</f>
        <v>Northern Elsweyr</v>
      </c>
      <c r="E681" s="3" t="str">
        <f t="array" ref="E681">IF(OR(EXACT(A681,'ESO Dungeon constants'!$D$3:$D$987)),"X","")</f>
        <v/>
      </c>
      <c r="F681" s="3" t="str">
        <f t="shared" si="40"/>
        <v>X</v>
      </c>
      <c r="G681" s="3" t="str">
        <f t="shared" si="41"/>
        <v/>
      </c>
      <c r="H681" s="17">
        <f t="shared" si="42"/>
        <v>1086</v>
      </c>
      <c r="I681" s="17">
        <f t="shared" si="43"/>
        <v>1086</v>
      </c>
      <c r="J681">
        <v>14</v>
      </c>
      <c r="K681" s="3" t="str">
        <f>VLOOKUP(J681,'LibSets constants'!$A$4:$B$1000,2,FALSE)</f>
        <v>DLC_ELSWEYR</v>
      </c>
      <c r="L681" s="3" t="str">
        <f>VLOOKUP(J681,'LibSets constants'!$A$4:$C$1000,3,FALSE)</f>
        <v>Elsweyr</v>
      </c>
    </row>
    <row r="682" spans="1:12" x14ac:dyDescent="0.25">
      <c r="A682" s="12">
        <v>1088</v>
      </c>
      <c r="B682" s="5">
        <f>VLOOKUP(A682,'ESO dumped ZoneData'!$A$3:$D$9995,2,FALSE)</f>
        <v>682</v>
      </c>
      <c r="C682" s="5">
        <f>VLOOKUP(A682,'ESO dumped ZoneData'!$A$3:$D$9995,3,FALSE)</f>
        <v>1086</v>
      </c>
      <c r="D682" s="3" t="str">
        <f>VLOOKUP(A682,'ESO dumped ZoneData'!$A$3:$D$9995,4,FALSE)</f>
        <v>Rimmen Outlaws Refuge</v>
      </c>
      <c r="E682" s="3" t="str">
        <f t="array" ref="E682">IF(OR(EXACT(A682,'ESO Dungeon constants'!$D$3:$D$987)),"X","")</f>
        <v/>
      </c>
      <c r="F682" s="3" t="str">
        <f t="shared" si="40"/>
        <v/>
      </c>
      <c r="G682" s="3" t="str">
        <f t="shared" si="41"/>
        <v>Northern Elsweyr</v>
      </c>
      <c r="H682" s="17">
        <f t="shared" si="42"/>
        <v>1088</v>
      </c>
      <c r="I682" s="17">
        <f t="shared" si="43"/>
        <v>1086</v>
      </c>
      <c r="J682">
        <v>14</v>
      </c>
      <c r="K682" s="3" t="str">
        <f>VLOOKUP(J682,'LibSets constants'!$A$4:$B$1000,2,FALSE)</f>
        <v>DLC_ELSWEYR</v>
      </c>
      <c r="L682" s="3" t="str">
        <f>VLOOKUP(J682,'LibSets constants'!$A$4:$C$1000,3,FALSE)</f>
        <v>Elsweyr</v>
      </c>
    </row>
    <row r="683" spans="1:12" x14ac:dyDescent="0.25">
      <c r="A683" s="12">
        <v>1089</v>
      </c>
      <c r="B683" s="5">
        <f>VLOOKUP(A683,'ESO dumped ZoneData'!$A$3:$D$9995,2,FALSE)</f>
        <v>683</v>
      </c>
      <c r="C683" s="5">
        <f>VLOOKUP(A683,'ESO dumped ZoneData'!$A$3:$D$9995,3,FALSE)</f>
        <v>1086</v>
      </c>
      <c r="D683" s="3" t="str">
        <f>VLOOKUP(A683,'ESO dumped ZoneData'!$A$3:$D$9995,4,FALSE)</f>
        <v>Rimmen Necropolis</v>
      </c>
      <c r="E683" s="3" t="str">
        <f t="array" ref="E683">IF(OR(EXACT(A683,'ESO Dungeon constants'!$D$3:$D$987)),"X","")</f>
        <v/>
      </c>
      <c r="F683" s="3" t="str">
        <f t="shared" si="40"/>
        <v/>
      </c>
      <c r="G683" s="3" t="str">
        <f t="shared" si="41"/>
        <v>Northern Elsweyr</v>
      </c>
      <c r="H683" s="17">
        <f t="shared" si="42"/>
        <v>1089</v>
      </c>
      <c r="I683" s="17">
        <f t="shared" si="43"/>
        <v>1086</v>
      </c>
      <c r="J683">
        <v>14</v>
      </c>
      <c r="K683" s="3" t="str">
        <f>VLOOKUP(J683,'LibSets constants'!$A$4:$B$1000,2,FALSE)</f>
        <v>DLC_ELSWEYR</v>
      </c>
      <c r="L683" s="3" t="str">
        <f>VLOOKUP(J683,'LibSets constants'!$A$4:$C$1000,3,FALSE)</f>
        <v>Elsweyr</v>
      </c>
    </row>
    <row r="684" spans="1:12" x14ac:dyDescent="0.25">
      <c r="A684" s="12">
        <v>1090</v>
      </c>
      <c r="B684" s="5">
        <f>VLOOKUP(A684,'ESO dumped ZoneData'!$A$3:$D$9995,2,FALSE)</f>
        <v>684</v>
      </c>
      <c r="C684" s="5">
        <f>VLOOKUP(A684,'ESO dumped ZoneData'!$A$3:$D$9995,3,FALSE)</f>
        <v>1086</v>
      </c>
      <c r="D684" s="3" t="str">
        <f>VLOOKUP(A684,'ESO dumped ZoneData'!$A$3:$D$9995,4,FALSE)</f>
        <v>Orcrest</v>
      </c>
      <c r="E684" s="3" t="str">
        <f t="array" ref="E684">IF(OR(EXACT(A684,'ESO Dungeon constants'!$D$3:$D$987)),"X","")</f>
        <v/>
      </c>
      <c r="F684" s="3" t="str">
        <f t="shared" si="40"/>
        <v/>
      </c>
      <c r="G684" s="3" t="str">
        <f t="shared" si="41"/>
        <v>Northern Elsweyr</v>
      </c>
      <c r="H684" s="17">
        <f t="shared" si="42"/>
        <v>1090</v>
      </c>
      <c r="I684" s="17">
        <f t="shared" si="43"/>
        <v>1086</v>
      </c>
      <c r="J684">
        <v>14</v>
      </c>
      <c r="K684" s="3" t="str">
        <f>VLOOKUP(J684,'LibSets constants'!$A$4:$B$1000,2,FALSE)</f>
        <v>DLC_ELSWEYR</v>
      </c>
      <c r="L684" s="3" t="str">
        <f>VLOOKUP(J684,'LibSets constants'!$A$4:$C$1000,3,FALSE)</f>
        <v>Elsweyr</v>
      </c>
    </row>
    <row r="685" spans="1:12" x14ac:dyDescent="0.25">
      <c r="A685" s="12">
        <v>1091</v>
      </c>
      <c r="B685" s="5">
        <f>VLOOKUP(A685,'ESO dumped ZoneData'!$A$3:$D$9995,2,FALSE)</f>
        <v>685</v>
      </c>
      <c r="C685" s="5">
        <f>VLOOKUP(A685,'ESO dumped ZoneData'!$A$3:$D$9995,3,FALSE)</f>
        <v>1086</v>
      </c>
      <c r="D685" s="3" t="str">
        <f>VLOOKUP(A685,'ESO dumped ZoneData'!$A$3:$D$9995,4,FALSE)</f>
        <v>Abode of Ignominy</v>
      </c>
      <c r="E685" s="3" t="str">
        <f t="array" ref="E685">IF(OR(EXACT(A685,'ESO Dungeon constants'!$D$3:$D$987)),"X","")</f>
        <v/>
      </c>
      <c r="F685" s="3" t="str">
        <f t="shared" si="40"/>
        <v/>
      </c>
      <c r="G685" s="3" t="str">
        <f t="shared" si="41"/>
        <v>Northern Elsweyr</v>
      </c>
      <c r="H685" s="17">
        <f t="shared" si="42"/>
        <v>1091</v>
      </c>
      <c r="I685" s="17">
        <f t="shared" si="43"/>
        <v>1086</v>
      </c>
      <c r="J685">
        <v>14</v>
      </c>
      <c r="K685" s="3" t="str">
        <f>VLOOKUP(J685,'LibSets constants'!$A$4:$B$1000,2,FALSE)</f>
        <v>DLC_ELSWEYR</v>
      </c>
      <c r="L685" s="3" t="str">
        <f>VLOOKUP(J685,'LibSets constants'!$A$4:$C$1000,3,FALSE)</f>
        <v>Elsweyr</v>
      </c>
    </row>
    <row r="686" spans="1:12" x14ac:dyDescent="0.25">
      <c r="A686" s="12">
        <v>1092</v>
      </c>
      <c r="B686" s="5">
        <f>VLOOKUP(A686,'ESO dumped ZoneData'!$A$3:$D$9995,2,FALSE)</f>
        <v>686</v>
      </c>
      <c r="C686" s="5">
        <f>VLOOKUP(A686,'ESO dumped ZoneData'!$A$3:$D$9995,3,FALSE)</f>
        <v>1086</v>
      </c>
      <c r="D686" s="3" t="str">
        <f>VLOOKUP(A686,'ESO dumped ZoneData'!$A$3:$D$9995,4,FALSE)</f>
        <v>Predator Mesa</v>
      </c>
      <c r="E686" s="3" t="str">
        <f t="array" ref="E686">IF(OR(EXACT(A686,'ESO Dungeon constants'!$D$3:$D$987)),"X","")</f>
        <v/>
      </c>
      <c r="F686" s="3" t="str">
        <f t="shared" si="40"/>
        <v/>
      </c>
      <c r="G686" s="3" t="str">
        <f t="shared" si="41"/>
        <v>Northern Elsweyr</v>
      </c>
      <c r="H686" s="17">
        <f t="shared" si="42"/>
        <v>1092</v>
      </c>
      <c r="I686" s="17">
        <f t="shared" si="43"/>
        <v>1086</v>
      </c>
      <c r="J686">
        <v>14</v>
      </c>
      <c r="K686" s="3" t="str">
        <f>VLOOKUP(J686,'LibSets constants'!$A$4:$B$1000,2,FALSE)</f>
        <v>DLC_ELSWEYR</v>
      </c>
      <c r="L686" s="3" t="str">
        <f>VLOOKUP(J686,'LibSets constants'!$A$4:$C$1000,3,FALSE)</f>
        <v>Elsweyr</v>
      </c>
    </row>
    <row r="687" spans="1:12" x14ac:dyDescent="0.25">
      <c r="A687" s="12">
        <v>1094</v>
      </c>
      <c r="B687" s="5">
        <f>VLOOKUP(A687,'ESO dumped ZoneData'!$A$3:$D$9995,2,FALSE)</f>
        <v>687</v>
      </c>
      <c r="C687" s="5">
        <f>VLOOKUP(A687,'ESO dumped ZoneData'!$A$3:$D$9995,3,FALSE)</f>
        <v>1086</v>
      </c>
      <c r="D687" s="3" t="str">
        <f>VLOOKUP(A687,'ESO dumped ZoneData'!$A$3:$D$9995,4,FALSE)</f>
        <v>Tomb of the Serpents</v>
      </c>
      <c r="E687" s="3" t="str">
        <f t="array" ref="E687">IF(OR(EXACT(A687,'ESO Dungeon constants'!$D$3:$D$987)),"X","")</f>
        <v/>
      </c>
      <c r="F687" s="3" t="str">
        <f t="shared" si="40"/>
        <v/>
      </c>
      <c r="G687" s="3" t="str">
        <f t="shared" si="41"/>
        <v>Northern Elsweyr</v>
      </c>
      <c r="H687" s="17">
        <f t="shared" si="42"/>
        <v>1094</v>
      </c>
      <c r="I687" s="17">
        <f t="shared" si="43"/>
        <v>1086</v>
      </c>
      <c r="J687">
        <v>14</v>
      </c>
      <c r="K687" s="3" t="str">
        <f>VLOOKUP(J687,'LibSets constants'!$A$4:$B$1000,2,FALSE)</f>
        <v>DLC_ELSWEYR</v>
      </c>
      <c r="L687" s="3" t="str">
        <f>VLOOKUP(J687,'LibSets constants'!$A$4:$C$1000,3,FALSE)</f>
        <v>Elsweyr</v>
      </c>
    </row>
    <row r="688" spans="1:12" x14ac:dyDescent="0.25">
      <c r="A688" s="12">
        <v>1095</v>
      </c>
      <c r="B688" s="5">
        <f>VLOOKUP(A688,'ESO dumped ZoneData'!$A$3:$D$9995,2,FALSE)</f>
        <v>688</v>
      </c>
      <c r="C688" s="5">
        <f>VLOOKUP(A688,'ESO dumped ZoneData'!$A$3:$D$9995,3,FALSE)</f>
        <v>1086</v>
      </c>
      <c r="D688" s="3" t="str">
        <f>VLOOKUP(A688,'ESO dumped ZoneData'!$A$3:$D$9995,4,FALSE)</f>
        <v>Darkpool Mine</v>
      </c>
      <c r="E688" s="3" t="str">
        <f t="array" ref="E688">IF(OR(EXACT(A688,'ESO Dungeon constants'!$D$3:$D$987)),"X","")</f>
        <v/>
      </c>
      <c r="F688" s="3" t="str">
        <f t="shared" si="40"/>
        <v/>
      </c>
      <c r="G688" s="3" t="str">
        <f t="shared" si="41"/>
        <v>Northern Elsweyr</v>
      </c>
      <c r="H688" s="17">
        <f t="shared" si="42"/>
        <v>1095</v>
      </c>
      <c r="I688" s="17">
        <f t="shared" si="43"/>
        <v>1086</v>
      </c>
      <c r="J688">
        <v>14</v>
      </c>
      <c r="K688" s="3" t="str">
        <f>VLOOKUP(J688,'LibSets constants'!$A$4:$B$1000,2,FALSE)</f>
        <v>DLC_ELSWEYR</v>
      </c>
      <c r="L688" s="3" t="str">
        <f>VLOOKUP(J688,'LibSets constants'!$A$4:$C$1000,3,FALSE)</f>
        <v>Elsweyr</v>
      </c>
    </row>
    <row r="689" spans="1:12" x14ac:dyDescent="0.25">
      <c r="A689" s="12">
        <v>1096</v>
      </c>
      <c r="B689" s="5">
        <f>VLOOKUP(A689,'ESO dumped ZoneData'!$A$3:$D$9995,2,FALSE)</f>
        <v>689</v>
      </c>
      <c r="C689" s="5">
        <f>VLOOKUP(A689,'ESO dumped ZoneData'!$A$3:$D$9995,3,FALSE)</f>
        <v>1086</v>
      </c>
      <c r="D689" s="3" t="str">
        <f>VLOOKUP(A689,'ESO dumped ZoneData'!$A$3:$D$9995,4,FALSE)</f>
        <v>The Tangle</v>
      </c>
      <c r="E689" s="3" t="str">
        <f t="array" ref="E689">IF(OR(EXACT(A689,'ESO Dungeon constants'!$D$3:$D$987)),"X","")</f>
        <v/>
      </c>
      <c r="F689" s="3" t="str">
        <f t="shared" si="40"/>
        <v/>
      </c>
      <c r="G689" s="3" t="str">
        <f t="shared" si="41"/>
        <v>Northern Elsweyr</v>
      </c>
      <c r="H689" s="17">
        <f t="shared" si="42"/>
        <v>1096</v>
      </c>
      <c r="I689" s="17">
        <f t="shared" si="43"/>
        <v>1086</v>
      </c>
      <c r="J689">
        <v>14</v>
      </c>
      <c r="K689" s="3" t="str">
        <f>VLOOKUP(J689,'LibSets constants'!$A$4:$B$1000,2,FALSE)</f>
        <v>DLC_ELSWEYR</v>
      </c>
      <c r="L689" s="3" t="str">
        <f>VLOOKUP(J689,'LibSets constants'!$A$4:$C$1000,3,FALSE)</f>
        <v>Elsweyr</v>
      </c>
    </row>
    <row r="690" spans="1:12" x14ac:dyDescent="0.25">
      <c r="A690" s="12">
        <v>1097</v>
      </c>
      <c r="B690" s="5">
        <f>VLOOKUP(A690,'ESO dumped ZoneData'!$A$3:$D$9995,2,FALSE)</f>
        <v>690</v>
      </c>
      <c r="C690" s="5">
        <f>VLOOKUP(A690,'ESO dumped ZoneData'!$A$3:$D$9995,3,FALSE)</f>
        <v>1086</v>
      </c>
      <c r="D690" s="3" t="str">
        <f>VLOOKUP(A690,'ESO dumped ZoneData'!$A$3:$D$9995,4,FALSE)</f>
        <v>Sleepy Senche Mine</v>
      </c>
      <c r="E690" s="3" t="str">
        <f t="array" ref="E690">IF(OR(EXACT(A690,'ESO Dungeon constants'!$D$3:$D$987)),"X","")</f>
        <v/>
      </c>
      <c r="F690" s="3" t="str">
        <f t="shared" si="40"/>
        <v/>
      </c>
      <c r="G690" s="3" t="str">
        <f t="shared" si="41"/>
        <v>Northern Elsweyr</v>
      </c>
      <c r="H690" s="17">
        <f t="shared" si="42"/>
        <v>1097</v>
      </c>
      <c r="I690" s="17">
        <f t="shared" si="43"/>
        <v>1086</v>
      </c>
      <c r="J690">
        <v>14</v>
      </c>
      <c r="K690" s="3" t="str">
        <f>VLOOKUP(J690,'LibSets constants'!$A$4:$B$1000,2,FALSE)</f>
        <v>DLC_ELSWEYR</v>
      </c>
      <c r="L690" s="3" t="str">
        <f>VLOOKUP(J690,'LibSets constants'!$A$4:$C$1000,3,FALSE)</f>
        <v>Elsweyr</v>
      </c>
    </row>
    <row r="691" spans="1:12" x14ac:dyDescent="0.25">
      <c r="A691" s="12">
        <v>1098</v>
      </c>
      <c r="B691" s="5">
        <f>VLOOKUP(A691,'ESO dumped ZoneData'!$A$3:$D$9995,2,FALSE)</f>
        <v>691</v>
      </c>
      <c r="C691" s="5">
        <f>VLOOKUP(A691,'ESO dumped ZoneData'!$A$3:$D$9995,3,FALSE)</f>
        <v>1086</v>
      </c>
      <c r="D691" s="3" t="str">
        <f>VLOOKUP(A691,'ESO dumped ZoneData'!$A$3:$D$9995,4,FALSE)</f>
        <v>Riverhold</v>
      </c>
      <c r="E691" s="3" t="str">
        <f t="array" ref="E691">IF(OR(EXACT(A691,'ESO Dungeon constants'!$D$3:$D$987)),"X","")</f>
        <v/>
      </c>
      <c r="F691" s="3" t="str">
        <f t="shared" si="40"/>
        <v/>
      </c>
      <c r="G691" s="3" t="str">
        <f t="shared" si="41"/>
        <v>Northern Elsweyr</v>
      </c>
      <c r="H691" s="17">
        <f t="shared" si="42"/>
        <v>1098</v>
      </c>
      <c r="I691" s="17">
        <f t="shared" si="43"/>
        <v>1086</v>
      </c>
      <c r="J691">
        <v>14</v>
      </c>
      <c r="K691" s="3" t="str">
        <f>VLOOKUP(J691,'LibSets constants'!$A$4:$B$1000,2,FALSE)</f>
        <v>DLC_ELSWEYR</v>
      </c>
      <c r="L691" s="3" t="str">
        <f>VLOOKUP(J691,'LibSets constants'!$A$4:$C$1000,3,FALSE)</f>
        <v>Elsweyr</v>
      </c>
    </row>
    <row r="692" spans="1:12" x14ac:dyDescent="0.25">
      <c r="A692" s="12">
        <v>1099</v>
      </c>
      <c r="B692" s="5">
        <f>VLOOKUP(A692,'ESO dumped ZoneData'!$A$3:$D$9995,2,FALSE)</f>
        <v>692</v>
      </c>
      <c r="C692" s="5">
        <f>VLOOKUP(A692,'ESO dumped ZoneData'!$A$3:$D$9995,3,FALSE)</f>
        <v>1086</v>
      </c>
      <c r="D692" s="3" t="str">
        <f>VLOOKUP(A692,'ESO dumped ZoneData'!$A$3:$D$9995,4,FALSE)</f>
        <v>Rimmen Palace</v>
      </c>
      <c r="E692" s="3" t="str">
        <f t="array" ref="E692">IF(OR(EXACT(A692,'ESO Dungeon constants'!$D$3:$D$987)),"X","")</f>
        <v/>
      </c>
      <c r="F692" s="3" t="str">
        <f t="shared" si="40"/>
        <v/>
      </c>
      <c r="G692" s="3" t="str">
        <f t="shared" si="41"/>
        <v>Northern Elsweyr</v>
      </c>
      <c r="H692" s="17">
        <f t="shared" si="42"/>
        <v>1099</v>
      </c>
      <c r="I692" s="17">
        <f t="shared" si="43"/>
        <v>1086</v>
      </c>
      <c r="J692">
        <v>14</v>
      </c>
      <c r="K692" s="3" t="str">
        <f>VLOOKUP(J692,'LibSets constants'!$A$4:$B$1000,2,FALSE)</f>
        <v>DLC_ELSWEYR</v>
      </c>
      <c r="L692" s="3" t="str">
        <f>VLOOKUP(J692,'LibSets constants'!$A$4:$C$1000,3,FALSE)</f>
        <v>Elsweyr</v>
      </c>
    </row>
    <row r="693" spans="1:12" x14ac:dyDescent="0.25">
      <c r="A693" s="12">
        <v>1101</v>
      </c>
      <c r="B693" s="5">
        <f>VLOOKUP(A693,'ESO dumped ZoneData'!$A$3:$D$9995,2,FALSE)</f>
        <v>693</v>
      </c>
      <c r="C693" s="5">
        <f>VLOOKUP(A693,'ESO dumped ZoneData'!$A$3:$D$9995,3,FALSE)</f>
        <v>1086</v>
      </c>
      <c r="D693" s="3" t="str">
        <f>VLOOKUP(A693,'ESO dumped ZoneData'!$A$3:$D$9995,4,FALSE)</f>
        <v>Rimmen Palace Recesses</v>
      </c>
      <c r="E693" s="3" t="str">
        <f t="array" ref="E693">IF(OR(EXACT(A693,'ESO Dungeon constants'!$D$3:$D$987)),"X","")</f>
        <v/>
      </c>
      <c r="F693" s="3" t="str">
        <f t="shared" si="40"/>
        <v/>
      </c>
      <c r="G693" s="3" t="str">
        <f t="shared" si="41"/>
        <v>Northern Elsweyr</v>
      </c>
      <c r="H693" s="17">
        <f t="shared" si="42"/>
        <v>1101</v>
      </c>
      <c r="I693" s="17">
        <f t="shared" si="43"/>
        <v>1086</v>
      </c>
      <c r="J693">
        <v>14</v>
      </c>
      <c r="K693" s="3" t="str">
        <f>VLOOKUP(J693,'LibSets constants'!$A$4:$B$1000,2,FALSE)</f>
        <v>DLC_ELSWEYR</v>
      </c>
      <c r="L693" s="3" t="str">
        <f>VLOOKUP(J693,'LibSets constants'!$A$4:$C$1000,3,FALSE)</f>
        <v>Elsweyr</v>
      </c>
    </row>
    <row r="694" spans="1:12" x14ac:dyDescent="0.25">
      <c r="A694" s="12">
        <v>1102</v>
      </c>
      <c r="B694" s="5">
        <f>VLOOKUP(A694,'ESO dumped ZoneData'!$A$3:$D$9995,2,FALSE)</f>
        <v>694</v>
      </c>
      <c r="C694" s="5">
        <f>VLOOKUP(A694,'ESO dumped ZoneData'!$A$3:$D$9995,3,FALSE)</f>
        <v>1086</v>
      </c>
      <c r="D694" s="3" t="str">
        <f>VLOOKUP(A694,'ESO dumped ZoneData'!$A$3:$D$9995,4,FALSE)</f>
        <v>Sepulcher of Mischance</v>
      </c>
      <c r="E694" s="3" t="str">
        <f t="array" ref="E694">IF(OR(EXACT(A694,'ESO Dungeon constants'!$D$3:$D$987)),"X","")</f>
        <v/>
      </c>
      <c r="F694" s="3" t="str">
        <f t="shared" si="40"/>
        <v/>
      </c>
      <c r="G694" s="3" t="str">
        <f t="shared" si="41"/>
        <v>Northern Elsweyr</v>
      </c>
      <c r="H694" s="17">
        <f t="shared" si="42"/>
        <v>1102</v>
      </c>
      <c r="I694" s="17">
        <f t="shared" si="43"/>
        <v>1086</v>
      </c>
      <c r="J694">
        <v>14</v>
      </c>
      <c r="K694" s="3" t="str">
        <f>VLOOKUP(J694,'LibSets constants'!$A$4:$B$1000,2,FALSE)</f>
        <v>DLC_ELSWEYR</v>
      </c>
      <c r="L694" s="3" t="str">
        <f>VLOOKUP(J694,'LibSets constants'!$A$4:$C$1000,3,FALSE)</f>
        <v>Elsweyr</v>
      </c>
    </row>
    <row r="695" spans="1:12" x14ac:dyDescent="0.25">
      <c r="A695" s="12">
        <v>1103</v>
      </c>
      <c r="B695" s="5">
        <f>VLOOKUP(A695,'ESO dumped ZoneData'!$A$3:$D$9995,2,FALSE)</f>
        <v>695</v>
      </c>
      <c r="C695" s="5">
        <f>VLOOKUP(A695,'ESO dumped ZoneData'!$A$3:$D$9995,3,FALSE)</f>
        <v>1086</v>
      </c>
      <c r="D695" s="3" t="str">
        <f>VLOOKUP(A695,'ESO dumped ZoneData'!$A$3:$D$9995,4,FALSE)</f>
        <v>Moon Gate of Anequina</v>
      </c>
      <c r="E695" s="3" t="str">
        <f t="array" ref="E695">IF(OR(EXACT(A695,'ESO Dungeon constants'!$D$3:$D$987)),"X","")</f>
        <v/>
      </c>
      <c r="F695" s="3" t="str">
        <f t="shared" si="40"/>
        <v/>
      </c>
      <c r="G695" s="3" t="str">
        <f t="shared" si="41"/>
        <v>Northern Elsweyr</v>
      </c>
      <c r="H695" s="17">
        <f t="shared" si="42"/>
        <v>1103</v>
      </c>
      <c r="I695" s="17">
        <f t="shared" si="43"/>
        <v>1086</v>
      </c>
      <c r="J695">
        <v>14</v>
      </c>
      <c r="K695" s="3" t="str">
        <f>VLOOKUP(J695,'LibSets constants'!$A$4:$B$1000,2,FALSE)</f>
        <v>DLC_ELSWEYR</v>
      </c>
      <c r="L695" s="3" t="str">
        <f>VLOOKUP(J695,'LibSets constants'!$A$4:$C$1000,3,FALSE)</f>
        <v>Elsweyr</v>
      </c>
    </row>
    <row r="696" spans="1:12" x14ac:dyDescent="0.25">
      <c r="A696" s="12">
        <v>1105</v>
      </c>
      <c r="B696" s="5">
        <f>VLOOKUP(A696,'ESO dumped ZoneData'!$A$3:$D$9995,2,FALSE)</f>
        <v>696</v>
      </c>
      <c r="C696" s="5">
        <f>VLOOKUP(A696,'ESO dumped ZoneData'!$A$3:$D$9995,3,FALSE)</f>
        <v>1086</v>
      </c>
      <c r="D696" s="3" t="str">
        <f>VLOOKUP(A696,'ESO dumped ZoneData'!$A$3:$D$9995,4,FALSE)</f>
        <v>Skooma Cat's Cloister</v>
      </c>
      <c r="E696" s="3" t="str">
        <f t="array" ref="E696">IF(OR(EXACT(A696,'ESO Dungeon constants'!$D$3:$D$987)),"X","")</f>
        <v/>
      </c>
      <c r="F696" s="3" t="str">
        <f t="shared" si="40"/>
        <v/>
      </c>
      <c r="G696" s="3" t="str">
        <f t="shared" si="41"/>
        <v>Northern Elsweyr</v>
      </c>
      <c r="H696" s="17">
        <f t="shared" si="42"/>
        <v>1105</v>
      </c>
      <c r="I696" s="17">
        <f t="shared" si="43"/>
        <v>1086</v>
      </c>
      <c r="J696">
        <v>14</v>
      </c>
      <c r="K696" s="3" t="str">
        <f>VLOOKUP(J696,'LibSets constants'!$A$4:$B$1000,2,FALSE)</f>
        <v>DLC_ELSWEYR</v>
      </c>
      <c r="L696" s="3" t="str">
        <f>VLOOKUP(J696,'LibSets constants'!$A$4:$C$1000,3,FALSE)</f>
        <v>Elsweyr</v>
      </c>
    </row>
    <row r="697" spans="1:12" x14ac:dyDescent="0.25">
      <c r="A697" s="12">
        <v>1106</v>
      </c>
      <c r="B697" s="5">
        <f>VLOOKUP(A697,'ESO dumped ZoneData'!$A$3:$D$9995,2,FALSE)</f>
        <v>697</v>
      </c>
      <c r="C697" s="5">
        <f>VLOOKUP(A697,'ESO dumped ZoneData'!$A$3:$D$9995,3,FALSE)</f>
        <v>1086</v>
      </c>
      <c r="D697" s="3" t="str">
        <f>VLOOKUP(A697,'ESO dumped ZoneData'!$A$3:$D$9995,4,FALSE)</f>
        <v>Star Haven Adeptorium</v>
      </c>
      <c r="E697" s="3" t="str">
        <f t="array" ref="E697">IF(OR(EXACT(A697,'ESO Dungeon constants'!$D$3:$D$987)),"X","")</f>
        <v/>
      </c>
      <c r="F697" s="3" t="str">
        <f t="shared" si="40"/>
        <v/>
      </c>
      <c r="G697" s="3" t="str">
        <f t="shared" si="41"/>
        <v>Northern Elsweyr</v>
      </c>
      <c r="H697" s="17">
        <f t="shared" si="42"/>
        <v>1106</v>
      </c>
      <c r="I697" s="17">
        <f t="shared" si="43"/>
        <v>1086</v>
      </c>
      <c r="J697">
        <v>14</v>
      </c>
      <c r="K697" s="3" t="str">
        <f>VLOOKUP(J697,'LibSets constants'!$A$4:$B$1000,2,FALSE)</f>
        <v>DLC_ELSWEYR</v>
      </c>
      <c r="L697" s="3" t="str">
        <f>VLOOKUP(J697,'LibSets constants'!$A$4:$C$1000,3,FALSE)</f>
        <v>Elsweyr</v>
      </c>
    </row>
    <row r="698" spans="1:12" x14ac:dyDescent="0.25">
      <c r="A698" s="12">
        <v>1107</v>
      </c>
      <c r="B698" s="5">
        <f>VLOOKUP(A698,'ESO dumped ZoneData'!$A$3:$D$9995,2,FALSE)</f>
        <v>698</v>
      </c>
      <c r="C698" s="5">
        <f>VLOOKUP(A698,'ESO dumped ZoneData'!$A$3:$D$9995,3,FALSE)</f>
        <v>1107</v>
      </c>
      <c r="D698" s="3" t="str">
        <f>VLOOKUP(A698,'ESO dumped ZoneData'!$A$3:$D$9995,4,FALSE)</f>
        <v>ZWicksTest</v>
      </c>
      <c r="E698" s="3" t="str">
        <f t="array" ref="E698">IF(OR(EXACT(A698,'ESO Dungeon constants'!$D$3:$D$987)),"X","")</f>
        <v/>
      </c>
      <c r="F698" s="3" t="str">
        <f t="shared" si="40"/>
        <v>X</v>
      </c>
      <c r="G698" s="3" t="str">
        <f t="shared" si="41"/>
        <v/>
      </c>
      <c r="H698" s="17">
        <f t="shared" si="42"/>
        <v>1107</v>
      </c>
      <c r="I698" s="17">
        <f t="shared" si="43"/>
        <v>1107</v>
      </c>
      <c r="J698">
        <v>0</v>
      </c>
      <c r="K698" s="3" t="str">
        <f>VLOOKUP(J698,'LibSets constants'!$A$4:$B$1000,2,FALSE)</f>
        <v>DLC_BASE_GAME</v>
      </c>
      <c r="L698" s="3" t="str">
        <f>VLOOKUP(J698,'LibSets constants'!$A$4:$C$1000,3,FALSE)</f>
        <v>Included in base game</v>
      </c>
    </row>
    <row r="699" spans="1:12" x14ac:dyDescent="0.25">
      <c r="A699" s="12">
        <v>1108</v>
      </c>
      <c r="B699" s="5">
        <f>VLOOKUP(A699,'ESO dumped ZoneData'!$A$3:$D$9995,2,FALSE)</f>
        <v>699</v>
      </c>
      <c r="C699" s="5">
        <f>VLOOKUP(A699,'ESO dumped ZoneData'!$A$3:$D$9995,3,FALSE)</f>
        <v>1108</v>
      </c>
      <c r="D699" s="3" t="str">
        <f>VLOOKUP(A699,'ESO dumped ZoneData'!$A$3:$D$9995,4,FALSE)</f>
        <v>Lakemire Xanmeer Manor</v>
      </c>
      <c r="E699" s="3" t="str">
        <f t="array" ref="E699">IF(OR(EXACT(A699,'ESO Dungeon constants'!$D$3:$D$987)),"X","")</f>
        <v/>
      </c>
      <c r="F699" s="3" t="str">
        <f t="shared" si="40"/>
        <v>X</v>
      </c>
      <c r="G699" s="3" t="str">
        <f t="shared" si="41"/>
        <v/>
      </c>
      <c r="H699" s="17">
        <f t="shared" si="42"/>
        <v>1108</v>
      </c>
      <c r="I699" s="17">
        <f t="shared" si="43"/>
        <v>1108</v>
      </c>
      <c r="J699">
        <v>0</v>
      </c>
      <c r="K699" s="3" t="str">
        <f>VLOOKUP(J699,'LibSets constants'!$A$4:$B$1000,2,FALSE)</f>
        <v>DLC_BASE_GAME</v>
      </c>
      <c r="L699" s="3" t="str">
        <f>VLOOKUP(J699,'LibSets constants'!$A$4:$C$1000,3,FALSE)</f>
        <v>Included in base game</v>
      </c>
    </row>
    <row r="700" spans="1:12" x14ac:dyDescent="0.25">
      <c r="A700" s="12">
        <v>1109</v>
      </c>
      <c r="B700" s="5">
        <f>VLOOKUP(A700,'ESO dumped ZoneData'!$A$3:$D$9995,2,FALSE)</f>
        <v>700</v>
      </c>
      <c r="C700" s="5">
        <f>VLOOKUP(A700,'ESO dumped ZoneData'!$A$3:$D$9995,3,FALSE)</f>
        <v>1109</v>
      </c>
      <c r="D700" s="3" t="str">
        <f>VLOOKUP(A700,'ESO dumped ZoneData'!$A$3:$D$9995,4,FALSE)</f>
        <v>Enchanted Snow Globe Home</v>
      </c>
      <c r="E700" s="3" t="str">
        <f t="array" ref="E700">IF(OR(EXACT(A700,'ESO Dungeon constants'!$D$3:$D$987)),"X","")</f>
        <v/>
      </c>
      <c r="F700" s="3" t="str">
        <f t="shared" si="40"/>
        <v>X</v>
      </c>
      <c r="G700" s="3" t="str">
        <f t="shared" si="41"/>
        <v/>
      </c>
      <c r="H700" s="17">
        <f t="shared" si="42"/>
        <v>1109</v>
      </c>
      <c r="I700" s="17">
        <f t="shared" si="43"/>
        <v>1109</v>
      </c>
      <c r="J700">
        <v>0</v>
      </c>
      <c r="K700" s="3" t="str">
        <f>VLOOKUP(J700,'LibSets constants'!$A$4:$B$1000,2,FALSE)</f>
        <v>DLC_BASE_GAME</v>
      </c>
      <c r="L700" s="3" t="str">
        <f>VLOOKUP(J700,'LibSets constants'!$A$4:$C$1000,3,FALSE)</f>
        <v>Included in base game</v>
      </c>
    </row>
    <row r="701" spans="1:12" x14ac:dyDescent="0.25">
      <c r="A701" s="12">
        <v>1110</v>
      </c>
      <c r="B701" s="5">
        <f>VLOOKUP(A701,'ESO dumped ZoneData'!$A$3:$D$9995,2,FALSE)</f>
        <v>701</v>
      </c>
      <c r="C701" s="5">
        <f>VLOOKUP(A701,'ESO dumped ZoneData'!$A$3:$D$9995,3,FALSE)</f>
        <v>1086</v>
      </c>
      <c r="D701" s="3" t="str">
        <f>VLOOKUP(A701,'ESO dumped ZoneData'!$A$3:$D$9995,4,FALSE)</f>
        <v>Dov-Vahl Shrine</v>
      </c>
      <c r="E701" s="3" t="str">
        <f t="array" ref="E701">IF(OR(EXACT(A701,'ESO Dungeon constants'!$D$3:$D$987)),"X","")</f>
        <v/>
      </c>
      <c r="F701" s="3" t="str">
        <f t="shared" si="40"/>
        <v/>
      </c>
      <c r="G701" s="3" t="str">
        <f t="shared" si="41"/>
        <v>Northern Elsweyr</v>
      </c>
      <c r="H701" s="17">
        <f t="shared" si="42"/>
        <v>1110</v>
      </c>
      <c r="I701" s="17">
        <f t="shared" si="43"/>
        <v>1086</v>
      </c>
      <c r="J701">
        <v>14</v>
      </c>
      <c r="K701" s="3" t="str">
        <f>VLOOKUP(J701,'LibSets constants'!$A$4:$B$1000,2,FALSE)</f>
        <v>DLC_ELSWEYR</v>
      </c>
      <c r="L701" s="3" t="str">
        <f>VLOOKUP(J701,'LibSets constants'!$A$4:$C$1000,3,FALSE)</f>
        <v>Elsweyr</v>
      </c>
    </row>
    <row r="702" spans="1:12" x14ac:dyDescent="0.25">
      <c r="A702" s="12">
        <v>1111</v>
      </c>
      <c r="B702" s="5">
        <f>VLOOKUP(A702,'ESO dumped ZoneData'!$A$3:$D$9995,2,FALSE)</f>
        <v>702</v>
      </c>
      <c r="C702" s="5">
        <f>VLOOKUP(A702,'ESO dumped ZoneData'!$A$3:$D$9995,3,FALSE)</f>
        <v>1086</v>
      </c>
      <c r="D702" s="3" t="str">
        <f>VLOOKUP(A702,'ESO dumped ZoneData'!$A$3:$D$9995,4,FALSE)</f>
        <v>Cicatrice Caverns</v>
      </c>
      <c r="E702" s="3" t="str">
        <f t="array" ref="E702">IF(OR(EXACT(A702,'ESO Dungeon constants'!$D$3:$D$987)),"X","")</f>
        <v/>
      </c>
      <c r="F702" s="3" t="str">
        <f t="shared" si="40"/>
        <v/>
      </c>
      <c r="G702" s="3" t="str">
        <f t="shared" si="41"/>
        <v>Northern Elsweyr</v>
      </c>
      <c r="H702" s="17">
        <f t="shared" si="42"/>
        <v>1111</v>
      </c>
      <c r="I702" s="17">
        <f t="shared" si="43"/>
        <v>1086</v>
      </c>
      <c r="J702">
        <v>14</v>
      </c>
      <c r="K702" s="3" t="str">
        <f>VLOOKUP(J702,'LibSets constants'!$A$4:$B$1000,2,FALSE)</f>
        <v>DLC_ELSWEYR</v>
      </c>
      <c r="L702" s="3" t="str">
        <f>VLOOKUP(J702,'LibSets constants'!$A$4:$C$1000,3,FALSE)</f>
        <v>Elsweyr</v>
      </c>
    </row>
    <row r="703" spans="1:12" x14ac:dyDescent="0.25">
      <c r="A703" s="12">
        <v>1112</v>
      </c>
      <c r="B703" s="5">
        <f>VLOOKUP(A703,'ESO dumped ZoneData'!$A$3:$D$9995,2,FALSE)</f>
        <v>703</v>
      </c>
      <c r="C703" s="5">
        <f>VLOOKUP(A703,'ESO dumped ZoneData'!$A$3:$D$9995,3,FALSE)</f>
        <v>1086</v>
      </c>
      <c r="D703" s="3" t="str">
        <f>VLOOKUP(A703,'ESO dumped ZoneData'!$A$3:$D$9995,4,FALSE)</f>
        <v>Tenarr Zalviit Ossuary</v>
      </c>
      <c r="E703" s="3" t="str">
        <f t="array" ref="E703">IF(OR(EXACT(A703,'ESO Dungeon constants'!$D$3:$D$987)),"X","")</f>
        <v/>
      </c>
      <c r="F703" s="3" t="str">
        <f t="shared" si="40"/>
        <v/>
      </c>
      <c r="G703" s="3" t="str">
        <f t="shared" si="41"/>
        <v>Northern Elsweyr</v>
      </c>
      <c r="H703" s="17">
        <f t="shared" si="42"/>
        <v>1112</v>
      </c>
      <c r="I703" s="17">
        <f t="shared" si="43"/>
        <v>1086</v>
      </c>
      <c r="J703">
        <v>14</v>
      </c>
      <c r="K703" s="3" t="str">
        <f>VLOOKUP(J703,'LibSets constants'!$A$4:$B$1000,2,FALSE)</f>
        <v>DLC_ELSWEYR</v>
      </c>
      <c r="L703" s="3" t="str">
        <f>VLOOKUP(J703,'LibSets constants'!$A$4:$C$1000,3,FALSE)</f>
        <v>Elsweyr</v>
      </c>
    </row>
    <row r="704" spans="1:12" x14ac:dyDescent="0.25">
      <c r="A704" s="12">
        <v>1113</v>
      </c>
      <c r="B704" s="5">
        <f>VLOOKUP(A704,'ESO dumped ZoneData'!$A$3:$D$9995,2,FALSE)</f>
        <v>704</v>
      </c>
      <c r="C704" s="5">
        <f>VLOOKUP(A704,'ESO dumped ZoneData'!$A$3:$D$9995,3,FALSE)</f>
        <v>1086</v>
      </c>
      <c r="D704" s="3" t="str">
        <f>VLOOKUP(A704,'ESO dumped ZoneData'!$A$3:$D$9995,4,FALSE)</f>
        <v>Hidden Moon Crypts</v>
      </c>
      <c r="E704" s="3" t="str">
        <f t="array" ref="E704">IF(OR(EXACT(A704,'ESO Dungeon constants'!$D$3:$D$987)),"X","")</f>
        <v/>
      </c>
      <c r="F704" s="3" t="str">
        <f t="shared" si="40"/>
        <v/>
      </c>
      <c r="G704" s="3" t="str">
        <f t="shared" si="41"/>
        <v>Northern Elsweyr</v>
      </c>
      <c r="H704" s="17">
        <f t="shared" si="42"/>
        <v>1113</v>
      </c>
      <c r="I704" s="17">
        <f t="shared" si="43"/>
        <v>1086</v>
      </c>
      <c r="J704">
        <v>14</v>
      </c>
      <c r="K704" s="3" t="str">
        <f>VLOOKUP(J704,'LibSets constants'!$A$4:$B$1000,2,FALSE)</f>
        <v>DLC_ELSWEYR</v>
      </c>
      <c r="L704" s="3" t="str">
        <f>VLOOKUP(J704,'LibSets constants'!$A$4:$C$1000,3,FALSE)</f>
        <v>Elsweyr</v>
      </c>
    </row>
    <row r="705" spans="1:12" x14ac:dyDescent="0.25">
      <c r="A705" s="12">
        <v>1114</v>
      </c>
      <c r="B705" s="5">
        <f>VLOOKUP(A705,'ESO dumped ZoneData'!$A$3:$D$9995,2,FALSE)</f>
        <v>705</v>
      </c>
      <c r="C705" s="5">
        <f>VLOOKUP(A705,'ESO dumped ZoneData'!$A$3:$D$9995,3,FALSE)</f>
        <v>1086</v>
      </c>
      <c r="D705" s="3" t="str">
        <f>VLOOKUP(A705,'ESO dumped ZoneData'!$A$3:$D$9995,4,FALSE)</f>
        <v>Hakoshae Tombs</v>
      </c>
      <c r="E705" s="3" t="str">
        <f t="array" ref="E705">IF(OR(EXACT(A705,'ESO Dungeon constants'!$D$3:$D$987)),"X","")</f>
        <v/>
      </c>
      <c r="F705" s="3" t="str">
        <f t="shared" si="40"/>
        <v/>
      </c>
      <c r="G705" s="3" t="str">
        <f t="shared" si="41"/>
        <v>Northern Elsweyr</v>
      </c>
      <c r="H705" s="17">
        <f t="shared" si="42"/>
        <v>1114</v>
      </c>
      <c r="I705" s="17">
        <f t="shared" si="43"/>
        <v>1086</v>
      </c>
      <c r="J705">
        <v>14</v>
      </c>
      <c r="K705" s="3" t="str">
        <f>VLOOKUP(J705,'LibSets constants'!$A$4:$B$1000,2,FALSE)</f>
        <v>DLC_ELSWEYR</v>
      </c>
      <c r="L705" s="3" t="str">
        <f>VLOOKUP(J705,'LibSets constants'!$A$4:$C$1000,3,FALSE)</f>
        <v>Elsweyr</v>
      </c>
    </row>
    <row r="706" spans="1:12" x14ac:dyDescent="0.25">
      <c r="A706" s="12">
        <v>1115</v>
      </c>
      <c r="B706" s="5">
        <f>VLOOKUP(A706,'ESO dumped ZoneData'!$A$3:$D$9995,2,FALSE)</f>
        <v>706</v>
      </c>
      <c r="C706" s="5">
        <f>VLOOKUP(A706,'ESO dumped ZoneData'!$A$3:$D$9995,3,FALSE)</f>
        <v>1086</v>
      </c>
      <c r="D706" s="3" t="str">
        <f>VLOOKUP(A706,'ESO dumped ZoneData'!$A$3:$D$9995,4,FALSE)</f>
        <v>Merryvale Sugar Farm Caves</v>
      </c>
      <c r="E706" s="3" t="str">
        <f t="array" ref="E706">IF(OR(EXACT(A706,'ESO Dungeon constants'!$D$3:$D$987)),"X","")</f>
        <v/>
      </c>
      <c r="F706" s="3" t="str">
        <f t="shared" ref="F706:F769" si="44">IF(EXACT(A706,C706),"X","")</f>
        <v/>
      </c>
      <c r="G706" s="3" t="str">
        <f t="shared" ref="G706:G769" si="45">IF(A706&lt;&gt;C706,VLOOKUP(C706,$A$2:$D$9949,4,FALSE),"")</f>
        <v>Northern Elsweyr</v>
      </c>
      <c r="H706" s="17">
        <f t="shared" ref="H706:H769" si="46">A706</f>
        <v>1115</v>
      </c>
      <c r="I706" s="17">
        <f t="shared" ref="I706:I769" si="47">C706</f>
        <v>1086</v>
      </c>
      <c r="J706">
        <v>14</v>
      </c>
      <c r="K706" s="3" t="str">
        <f>VLOOKUP(J706,'LibSets constants'!$A$4:$B$1000,2,FALSE)</f>
        <v>DLC_ELSWEYR</v>
      </c>
      <c r="L706" s="3" t="str">
        <f>VLOOKUP(J706,'LibSets constants'!$A$4:$C$1000,3,FALSE)</f>
        <v>Elsweyr</v>
      </c>
    </row>
    <row r="707" spans="1:12" x14ac:dyDescent="0.25">
      <c r="A707" s="12">
        <v>1116</v>
      </c>
      <c r="B707" s="5">
        <f>VLOOKUP(A707,'ESO dumped ZoneData'!$A$3:$D$9995,2,FALSE)</f>
        <v>707</v>
      </c>
      <c r="C707" s="5">
        <f>VLOOKUP(A707,'ESO dumped ZoneData'!$A$3:$D$9995,3,FALSE)</f>
        <v>1116</v>
      </c>
      <c r="D707" s="3" t="str">
        <f>VLOOKUP(A707,'ESO dumped ZoneData'!$A$3:$D$9995,4,FALSE)</f>
        <v>Moon Gate</v>
      </c>
      <c r="E707" s="3" t="str">
        <f t="array" ref="E707">IF(OR(EXACT(A707,'ESO Dungeon constants'!$D$3:$D$987)),"X","")</f>
        <v/>
      </c>
      <c r="F707" s="3" t="str">
        <f t="shared" si="44"/>
        <v>X</v>
      </c>
      <c r="G707" s="3" t="str">
        <f t="shared" si="45"/>
        <v/>
      </c>
      <c r="H707" s="17">
        <f t="shared" si="46"/>
        <v>1116</v>
      </c>
      <c r="I707" s="17">
        <f t="shared" si="47"/>
        <v>1116</v>
      </c>
      <c r="J707">
        <v>0</v>
      </c>
      <c r="K707" s="3" t="str">
        <f>VLOOKUP(J707,'LibSets constants'!$A$4:$B$1000,2,FALSE)</f>
        <v>DLC_BASE_GAME</v>
      </c>
      <c r="L707" s="3" t="str">
        <f>VLOOKUP(J707,'LibSets constants'!$A$4:$C$1000,3,FALSE)</f>
        <v>Included in base game</v>
      </c>
    </row>
    <row r="708" spans="1:12" x14ac:dyDescent="0.25">
      <c r="A708" s="12">
        <v>1117</v>
      </c>
      <c r="B708" s="5">
        <f>VLOOKUP(A708,'ESO dumped ZoneData'!$A$3:$D$9995,2,FALSE)</f>
        <v>708</v>
      </c>
      <c r="C708" s="5">
        <f>VLOOKUP(A708,'ESO dumped ZoneData'!$A$3:$D$9995,3,FALSE)</f>
        <v>1086</v>
      </c>
      <c r="D708" s="3" t="str">
        <f>VLOOKUP(A708,'ESO dumped ZoneData'!$A$3:$D$9995,4,FALSE)</f>
        <v>Shadow Dance Temple</v>
      </c>
      <c r="E708" s="3" t="str">
        <f t="array" ref="E708">IF(OR(EXACT(A708,'ESO Dungeon constants'!$D$3:$D$987)),"X","")</f>
        <v/>
      </c>
      <c r="F708" s="3" t="str">
        <f t="shared" si="44"/>
        <v/>
      </c>
      <c r="G708" s="3" t="str">
        <f t="shared" si="45"/>
        <v>Northern Elsweyr</v>
      </c>
      <c r="H708" s="17">
        <f t="shared" si="46"/>
        <v>1117</v>
      </c>
      <c r="I708" s="17">
        <f t="shared" si="47"/>
        <v>1086</v>
      </c>
      <c r="J708">
        <v>14</v>
      </c>
      <c r="K708" s="3" t="str">
        <f>VLOOKUP(J708,'LibSets constants'!$A$4:$B$1000,2,FALSE)</f>
        <v>DLC_ELSWEYR</v>
      </c>
      <c r="L708" s="3" t="str">
        <f>VLOOKUP(J708,'LibSets constants'!$A$4:$C$1000,3,FALSE)</f>
        <v>Elsweyr</v>
      </c>
    </row>
    <row r="709" spans="1:12" x14ac:dyDescent="0.25">
      <c r="A709" s="12">
        <v>1118</v>
      </c>
      <c r="B709" s="5">
        <f>VLOOKUP(A709,'ESO dumped ZoneData'!$A$3:$D$9995,2,FALSE)</f>
        <v>709</v>
      </c>
      <c r="C709" s="5">
        <f>VLOOKUP(A709,'ESO dumped ZoneData'!$A$3:$D$9995,3,FALSE)</f>
        <v>1086</v>
      </c>
      <c r="D709" s="3" t="str">
        <f>VLOOKUP(A709,'ESO dumped ZoneData'!$A$3:$D$9995,4,FALSE)</f>
        <v>Vault of the Heavenly Scourge</v>
      </c>
      <c r="E709" s="3" t="str">
        <f t="array" ref="E709">IF(OR(EXACT(A709,'ESO Dungeon constants'!$D$3:$D$987)),"X","")</f>
        <v/>
      </c>
      <c r="F709" s="3" t="str">
        <f t="shared" si="44"/>
        <v/>
      </c>
      <c r="G709" s="3" t="str">
        <f t="shared" si="45"/>
        <v>Northern Elsweyr</v>
      </c>
      <c r="H709" s="17">
        <f t="shared" si="46"/>
        <v>1118</v>
      </c>
      <c r="I709" s="17">
        <f t="shared" si="47"/>
        <v>1086</v>
      </c>
      <c r="J709">
        <v>14</v>
      </c>
      <c r="K709" s="3" t="str">
        <f>VLOOKUP(J709,'LibSets constants'!$A$4:$B$1000,2,FALSE)</f>
        <v>DLC_ELSWEYR</v>
      </c>
      <c r="L709" s="3" t="str">
        <f>VLOOKUP(J709,'LibSets constants'!$A$4:$C$1000,3,FALSE)</f>
        <v>Elsweyr</v>
      </c>
    </row>
    <row r="710" spans="1:12" x14ac:dyDescent="0.25">
      <c r="A710" s="12">
        <v>1119</v>
      </c>
      <c r="B710" s="5">
        <f>VLOOKUP(A710,'ESO dumped ZoneData'!$A$3:$D$9995,2,FALSE)</f>
        <v>710</v>
      </c>
      <c r="C710" s="5">
        <f>VLOOKUP(A710,'ESO dumped ZoneData'!$A$3:$D$9995,3,FALSE)</f>
        <v>1086</v>
      </c>
      <c r="D710" s="3" t="str">
        <f>VLOOKUP(A710,'ESO dumped ZoneData'!$A$3:$D$9995,4,FALSE)</f>
        <v>Desert Wind Caverns</v>
      </c>
      <c r="E710" s="3" t="str">
        <f t="array" ref="E710">IF(OR(EXACT(A710,'ESO Dungeon constants'!$D$3:$D$987)),"X","")</f>
        <v/>
      </c>
      <c r="F710" s="3" t="str">
        <f t="shared" si="44"/>
        <v/>
      </c>
      <c r="G710" s="3" t="str">
        <f t="shared" si="45"/>
        <v>Northern Elsweyr</v>
      </c>
      <c r="H710" s="17">
        <f t="shared" si="46"/>
        <v>1119</v>
      </c>
      <c r="I710" s="17">
        <f t="shared" si="47"/>
        <v>1086</v>
      </c>
      <c r="J710">
        <v>14</v>
      </c>
      <c r="K710" s="3" t="str">
        <f>VLOOKUP(J710,'LibSets constants'!$A$4:$B$1000,2,FALSE)</f>
        <v>DLC_ELSWEYR</v>
      </c>
      <c r="L710" s="3" t="str">
        <f>VLOOKUP(J710,'LibSets constants'!$A$4:$C$1000,3,FALSE)</f>
        <v>Elsweyr</v>
      </c>
    </row>
    <row r="711" spans="1:12" x14ac:dyDescent="0.25">
      <c r="A711" s="12">
        <v>1120</v>
      </c>
      <c r="B711" s="5">
        <f>VLOOKUP(A711,'ESO dumped ZoneData'!$A$3:$D$9995,2,FALSE)</f>
        <v>711</v>
      </c>
      <c r="C711" s="5">
        <f>VLOOKUP(A711,'ESO dumped ZoneData'!$A$3:$D$9995,3,FALSE)</f>
        <v>1086</v>
      </c>
      <c r="D711" s="3" t="str">
        <f>VLOOKUP(A711,'ESO dumped ZoneData'!$A$3:$D$9995,4,FALSE)</f>
        <v>Meirvale Keep</v>
      </c>
      <c r="E711" s="3" t="str">
        <f t="array" ref="E711">IF(OR(EXACT(A711,'ESO Dungeon constants'!$D$3:$D$987)),"X","")</f>
        <v/>
      </c>
      <c r="F711" s="3" t="str">
        <f t="shared" si="44"/>
        <v/>
      </c>
      <c r="G711" s="3" t="str">
        <f t="shared" si="45"/>
        <v>Northern Elsweyr</v>
      </c>
      <c r="H711" s="17">
        <f t="shared" si="46"/>
        <v>1120</v>
      </c>
      <c r="I711" s="17">
        <f t="shared" si="47"/>
        <v>1086</v>
      </c>
      <c r="J711">
        <v>14</v>
      </c>
      <c r="K711" s="3" t="str">
        <f>VLOOKUP(J711,'LibSets constants'!$A$4:$B$1000,2,FALSE)</f>
        <v>DLC_ELSWEYR</v>
      </c>
      <c r="L711" s="3" t="str">
        <f>VLOOKUP(J711,'LibSets constants'!$A$4:$C$1000,3,FALSE)</f>
        <v>Elsweyr</v>
      </c>
    </row>
    <row r="712" spans="1:12" x14ac:dyDescent="0.25">
      <c r="A712" s="12">
        <v>1121</v>
      </c>
      <c r="B712" s="5">
        <f>VLOOKUP(A712,'ESO dumped ZoneData'!$A$3:$D$9995,2,FALSE)</f>
        <v>712</v>
      </c>
      <c r="C712" s="5">
        <f>VLOOKUP(A712,'ESO dumped ZoneData'!$A$3:$D$9995,3,FALSE)</f>
        <v>1086</v>
      </c>
      <c r="D712" s="3" t="str">
        <f>VLOOKUP(A712,'ESO dumped ZoneData'!$A$3:$D$9995,4,FALSE)</f>
        <v>Sunspire</v>
      </c>
      <c r="E712" s="3" t="str">
        <f t="array" ref="E712">IF(OR(EXACT(A712,'ESO Dungeon constants'!$D$3:$D$987)),"X","")</f>
        <v>X</v>
      </c>
      <c r="F712" s="3" t="str">
        <f t="shared" si="44"/>
        <v/>
      </c>
      <c r="G712" s="3" t="str">
        <f t="shared" si="45"/>
        <v>Northern Elsweyr</v>
      </c>
      <c r="H712" s="17">
        <f t="shared" si="46"/>
        <v>1121</v>
      </c>
      <c r="I712" s="17">
        <f t="shared" si="47"/>
        <v>1086</v>
      </c>
      <c r="J712">
        <v>14</v>
      </c>
      <c r="K712" s="3" t="str">
        <f>VLOOKUP(J712,'LibSets constants'!$A$4:$B$1000,2,FALSE)</f>
        <v>DLC_ELSWEYR</v>
      </c>
      <c r="L712" s="3" t="str">
        <f>VLOOKUP(J712,'LibSets constants'!$A$4:$C$1000,3,FALSE)</f>
        <v>Elsweyr</v>
      </c>
    </row>
    <row r="713" spans="1:12" x14ac:dyDescent="0.25">
      <c r="A713" s="12">
        <v>1122</v>
      </c>
      <c r="B713" s="5">
        <f>VLOOKUP(A713,'ESO dumped ZoneData'!$A$3:$D$9995,2,FALSE)</f>
        <v>713</v>
      </c>
      <c r="C713" s="5">
        <f>VLOOKUP(A713,'ESO dumped ZoneData'!$A$3:$D$9995,3,FALSE)</f>
        <v>1086</v>
      </c>
      <c r="D713" s="3" t="str">
        <f>VLOOKUP(A713,'ESO dumped ZoneData'!$A$3:$D$9995,4,FALSE)</f>
        <v>Moongrave Fane</v>
      </c>
      <c r="E713" s="3" t="str">
        <f t="array" ref="E713">IF(OR(EXACT(A713,'ESO Dungeon constants'!$D$3:$D$987)),"X","")</f>
        <v>X</v>
      </c>
      <c r="F713" s="3" t="str">
        <f t="shared" si="44"/>
        <v/>
      </c>
      <c r="G713" s="3" t="str">
        <f t="shared" si="45"/>
        <v>Northern Elsweyr</v>
      </c>
      <c r="H713" s="17">
        <f t="shared" si="46"/>
        <v>1122</v>
      </c>
      <c r="I713" s="17">
        <f t="shared" si="47"/>
        <v>1086</v>
      </c>
      <c r="J713">
        <v>15</v>
      </c>
      <c r="K713" s="3" t="str">
        <f>VLOOKUP(J713,'LibSets constants'!$A$4:$B$1000,2,FALSE)</f>
        <v>DLC_SCALEBREAKER</v>
      </c>
      <c r="L713" s="3" t="str">
        <f>VLOOKUP(J713,'LibSets constants'!$A$4:$C$1000,3,FALSE)</f>
        <v>Scalebraker</v>
      </c>
    </row>
    <row r="714" spans="1:12" x14ac:dyDescent="0.25">
      <c r="A714" s="12">
        <v>1123</v>
      </c>
      <c r="B714" s="5">
        <f>VLOOKUP(A714,'ESO dumped ZoneData'!$A$3:$D$9995,2,FALSE)</f>
        <v>714</v>
      </c>
      <c r="C714" s="5">
        <f>VLOOKUP(A714,'ESO dumped ZoneData'!$A$3:$D$9995,3,FALSE)</f>
        <v>383</v>
      </c>
      <c r="D714" s="3" t="str">
        <f>VLOOKUP(A714,'ESO dumped ZoneData'!$A$3:$D$9995,4,FALSE)</f>
        <v>Lair of Maarselok</v>
      </c>
      <c r="E714" s="3" t="str">
        <f t="array" ref="E714">IF(OR(EXACT(A714,'ESO Dungeon constants'!$D$3:$D$987)),"X","")</f>
        <v>X</v>
      </c>
      <c r="F714" s="3" t="str">
        <f t="shared" si="44"/>
        <v/>
      </c>
      <c r="G714" s="3" t="str">
        <f t="shared" si="45"/>
        <v>Grahtwood</v>
      </c>
      <c r="H714" s="17">
        <f t="shared" si="46"/>
        <v>1123</v>
      </c>
      <c r="I714" s="17">
        <f t="shared" si="47"/>
        <v>383</v>
      </c>
      <c r="J714">
        <v>15</v>
      </c>
      <c r="K714" s="3" t="str">
        <f>VLOOKUP(J714,'LibSets constants'!$A$4:$B$1000,2,FALSE)</f>
        <v>DLC_SCALEBREAKER</v>
      </c>
      <c r="L714" s="3" t="str">
        <f>VLOOKUP(J714,'LibSets constants'!$A$4:$C$1000,3,FALSE)</f>
        <v>Scalebraker</v>
      </c>
    </row>
    <row r="715" spans="1:12" x14ac:dyDescent="0.25">
      <c r="A715" s="12">
        <v>1125</v>
      </c>
      <c r="B715" s="5">
        <f>VLOOKUP(A715,'ESO dumped ZoneData'!$A$3:$D$9995,2,FALSE)</f>
        <v>715</v>
      </c>
      <c r="C715" s="5">
        <f>VLOOKUP(A715,'ESO dumped ZoneData'!$A$3:$D$9995,3,FALSE)</f>
        <v>101</v>
      </c>
      <c r="D715" s="3" t="str">
        <f>VLOOKUP(A715,'ESO dumped ZoneData'!$A$3:$D$9995,4,FALSE)</f>
        <v>Frostvault Chasm</v>
      </c>
      <c r="E715" s="3" t="str">
        <f t="array" ref="E715">IF(OR(EXACT(A715,'ESO Dungeon constants'!$D$3:$D$987)),"X","")</f>
        <v/>
      </c>
      <c r="F715" s="3" t="str">
        <f t="shared" si="44"/>
        <v/>
      </c>
      <c r="G715" s="3" t="str">
        <f t="shared" si="45"/>
        <v>Eastmarch</v>
      </c>
      <c r="H715" s="17">
        <f t="shared" si="46"/>
        <v>1125</v>
      </c>
      <c r="I715" s="17">
        <f t="shared" si="47"/>
        <v>101</v>
      </c>
      <c r="J715">
        <v>0</v>
      </c>
      <c r="K715" s="3" t="str">
        <f>VLOOKUP(J715,'LibSets constants'!$A$4:$B$1000,2,FALSE)</f>
        <v>DLC_BASE_GAME</v>
      </c>
      <c r="L715" s="3" t="str">
        <f>VLOOKUP(J715,'LibSets constants'!$A$4:$C$1000,3,FALSE)</f>
        <v>Included in base game</v>
      </c>
    </row>
    <row r="716" spans="1:12" x14ac:dyDescent="0.25">
      <c r="A716" s="12">
        <v>1126</v>
      </c>
      <c r="B716" s="5">
        <f>VLOOKUP(A716,'ESO dumped ZoneData'!$A$3:$D$9995,2,FALSE)</f>
        <v>716</v>
      </c>
      <c r="C716" s="5">
        <f>VLOOKUP(A716,'ESO dumped ZoneData'!$A$3:$D$9995,3,FALSE)</f>
        <v>888</v>
      </c>
      <c r="D716" s="3" t="str">
        <f>VLOOKUP(A716,'ESO dumped ZoneData'!$A$3:$D$9995,4,FALSE)</f>
        <v>Elinhir Private Arena</v>
      </c>
      <c r="E716" s="3" t="str">
        <f t="array" ref="E716">IF(OR(EXACT(A716,'ESO Dungeon constants'!$D$3:$D$987)),"X","")</f>
        <v/>
      </c>
      <c r="F716" s="3" t="str">
        <f t="shared" si="44"/>
        <v/>
      </c>
      <c r="G716" s="3" t="str">
        <f t="shared" si="45"/>
        <v>Craglorn</v>
      </c>
      <c r="H716" s="17">
        <f t="shared" si="46"/>
        <v>1126</v>
      </c>
      <c r="I716" s="17">
        <f t="shared" si="47"/>
        <v>888</v>
      </c>
      <c r="J716">
        <v>0</v>
      </c>
      <c r="K716" s="3" t="str">
        <f>VLOOKUP(J716,'LibSets constants'!$A$4:$B$1000,2,FALSE)</f>
        <v>DLC_BASE_GAME</v>
      </c>
      <c r="L716" s="3" t="str">
        <f>VLOOKUP(J716,'LibSets constants'!$A$4:$C$1000,3,FALSE)</f>
        <v>Included in base game</v>
      </c>
    </row>
    <row r="717" spans="1:12" x14ac:dyDescent="0.25">
      <c r="A717" s="12">
        <v>1128</v>
      </c>
      <c r="B717" s="5">
        <f>VLOOKUP(A717,'ESO dumped ZoneData'!$A$3:$D$9995,2,FALSE)</f>
        <v>717</v>
      </c>
      <c r="C717" s="5">
        <f>VLOOKUP(A717,'ESO dumped ZoneData'!$A$3:$D$9995,3,FALSE)</f>
        <v>1086</v>
      </c>
      <c r="D717" s="3" t="str">
        <f>VLOOKUP(A717,'ESO dumped ZoneData'!$A$3:$D$9995,4,FALSE)</f>
        <v>Sugar Bowl Suite</v>
      </c>
      <c r="E717" s="3" t="str">
        <f t="array" ref="E717">IF(OR(EXACT(A717,'ESO Dungeon constants'!$D$3:$D$987)),"X","")</f>
        <v/>
      </c>
      <c r="F717" s="3" t="str">
        <f t="shared" si="44"/>
        <v/>
      </c>
      <c r="G717" s="3" t="str">
        <f t="shared" si="45"/>
        <v>Northern Elsweyr</v>
      </c>
      <c r="H717" s="17">
        <f t="shared" si="46"/>
        <v>1128</v>
      </c>
      <c r="I717" s="17">
        <f t="shared" si="47"/>
        <v>1086</v>
      </c>
      <c r="J717">
        <v>14</v>
      </c>
      <c r="K717" s="3" t="str">
        <f>VLOOKUP(J717,'LibSets constants'!$A$4:$B$1000,2,FALSE)</f>
        <v>DLC_ELSWEYR</v>
      </c>
      <c r="L717" s="3" t="str">
        <f>VLOOKUP(J717,'LibSets constants'!$A$4:$C$1000,3,FALSE)</f>
        <v>Elsweyr</v>
      </c>
    </row>
    <row r="718" spans="1:12" x14ac:dyDescent="0.25">
      <c r="A718" s="12">
        <v>1129</v>
      </c>
      <c r="B718" s="5">
        <f>VLOOKUP(A718,'ESO dumped ZoneData'!$A$3:$D$9995,2,FALSE)</f>
        <v>718</v>
      </c>
      <c r="C718" s="5">
        <f>VLOOKUP(A718,'ESO dumped ZoneData'!$A$3:$D$9995,3,FALSE)</f>
        <v>1086</v>
      </c>
      <c r="D718" s="3" t="str">
        <f>VLOOKUP(A718,'ESO dumped ZoneData'!$A$3:$D$9995,4,FALSE)</f>
        <v>Hall of the Lunar Champion</v>
      </c>
      <c r="E718" s="3" t="str">
        <f t="array" ref="E718">IF(OR(EXACT(A718,'ESO Dungeon constants'!$D$3:$D$987)),"X","")</f>
        <v/>
      </c>
      <c r="F718" s="3" t="str">
        <f t="shared" si="44"/>
        <v/>
      </c>
      <c r="G718" s="3" t="str">
        <f t="shared" si="45"/>
        <v>Northern Elsweyr</v>
      </c>
      <c r="H718" s="17">
        <f t="shared" si="46"/>
        <v>1129</v>
      </c>
      <c r="I718" s="17">
        <f t="shared" si="47"/>
        <v>1086</v>
      </c>
      <c r="J718">
        <v>14</v>
      </c>
      <c r="K718" s="3" t="str">
        <f>VLOOKUP(J718,'LibSets constants'!$A$4:$B$1000,2,FALSE)</f>
        <v>DLC_ELSWEYR</v>
      </c>
      <c r="L718" s="3" t="str">
        <f>VLOOKUP(J718,'LibSets constants'!$A$4:$C$1000,3,FALSE)</f>
        <v>Elsweyr</v>
      </c>
    </row>
    <row r="719" spans="1:12" x14ac:dyDescent="0.25">
      <c r="A719" s="12">
        <v>1130</v>
      </c>
      <c r="B719" s="5">
        <f>VLOOKUP(A719,'ESO dumped ZoneData'!$A$3:$D$9995,2,FALSE)</f>
        <v>719</v>
      </c>
      <c r="C719" s="5">
        <f>VLOOKUP(A719,'ESO dumped ZoneData'!$A$3:$D$9995,3,FALSE)</f>
        <v>1086</v>
      </c>
      <c r="D719" s="3" t="str">
        <f>VLOOKUP(A719,'ESO dumped ZoneData'!$A$3:$D$9995,4,FALSE)</f>
        <v>Jode's Embrace</v>
      </c>
      <c r="E719" s="3" t="str">
        <f t="array" ref="E719">IF(OR(EXACT(A719,'ESO Dungeon constants'!$D$3:$D$987)),"X","")</f>
        <v/>
      </c>
      <c r="F719" s="3" t="str">
        <f t="shared" si="44"/>
        <v/>
      </c>
      <c r="G719" s="3" t="str">
        <f t="shared" si="45"/>
        <v>Northern Elsweyr</v>
      </c>
      <c r="H719" s="17">
        <f t="shared" si="46"/>
        <v>1130</v>
      </c>
      <c r="I719" s="17">
        <f t="shared" si="47"/>
        <v>1086</v>
      </c>
      <c r="J719">
        <v>14</v>
      </c>
      <c r="K719" s="3" t="str">
        <f>VLOOKUP(J719,'LibSets constants'!$A$4:$B$1000,2,FALSE)</f>
        <v>DLC_ELSWEYR</v>
      </c>
      <c r="L719" s="3" t="str">
        <f>VLOOKUP(J719,'LibSets constants'!$A$4:$C$1000,3,FALSE)</f>
        <v>Elsweyr</v>
      </c>
    </row>
    <row r="720" spans="1:12" x14ac:dyDescent="0.25">
      <c r="A720" s="12">
        <v>1133</v>
      </c>
      <c r="B720" s="5">
        <f>VLOOKUP(A720,'ESO dumped ZoneData'!$A$3:$D$9995,2,FALSE)</f>
        <v>720</v>
      </c>
      <c r="C720" s="5">
        <f>VLOOKUP(A720,'ESO dumped ZoneData'!$A$3:$D$9995,3,FALSE)</f>
        <v>1133</v>
      </c>
      <c r="D720" s="3" t="str">
        <f>VLOOKUP(A720,'ESO dumped ZoneData'!$A$3:$D$9995,4,FALSE)</f>
        <v>Southern Elsweyr</v>
      </c>
      <c r="E720" s="3" t="str">
        <f t="array" ref="E720">IF(OR(EXACT(A720,'ESO Dungeon constants'!$D$3:$D$987)),"X","")</f>
        <v/>
      </c>
      <c r="F720" s="3" t="str">
        <f t="shared" si="44"/>
        <v>X</v>
      </c>
      <c r="G720" s="3" t="str">
        <f t="shared" si="45"/>
        <v/>
      </c>
      <c r="H720" s="17">
        <f t="shared" si="46"/>
        <v>1133</v>
      </c>
      <c r="I720" s="17">
        <f t="shared" si="47"/>
        <v>1133</v>
      </c>
      <c r="J720">
        <v>16</v>
      </c>
      <c r="K720" s="3" t="str">
        <f>VLOOKUP(J720,'LibSets constants'!$A$4:$B$1000,2,FALSE)</f>
        <v>DLC_DRAGONHOLD</v>
      </c>
      <c r="L720" s="3" t="str">
        <f>VLOOKUP(J720,'LibSets constants'!$A$4:$C$1000,3,FALSE)</f>
        <v>Dragonhold</v>
      </c>
    </row>
    <row r="721" spans="1:12" x14ac:dyDescent="0.25">
      <c r="A721" s="12">
        <v>1134</v>
      </c>
      <c r="B721" s="5">
        <f>VLOOKUP(A721,'ESO dumped ZoneData'!$A$3:$D$9995,2,FALSE)</f>
        <v>721</v>
      </c>
      <c r="C721" s="5">
        <f>VLOOKUP(A721,'ESO dumped ZoneData'!$A$3:$D$9995,3,FALSE)</f>
        <v>1133</v>
      </c>
      <c r="D721" s="3" t="str">
        <f>VLOOKUP(A721,'ESO dumped ZoneData'!$A$3:$D$9995,4,FALSE)</f>
        <v>Forsaken Citadel</v>
      </c>
      <c r="E721" s="3" t="str">
        <f t="array" ref="E721">IF(OR(EXACT(A721,'ESO Dungeon constants'!$D$3:$D$987)),"X","")</f>
        <v/>
      </c>
      <c r="F721" s="3" t="str">
        <f t="shared" si="44"/>
        <v/>
      </c>
      <c r="G721" s="3" t="str">
        <f t="shared" si="45"/>
        <v>Southern Elsweyr</v>
      </c>
      <c r="H721" s="17">
        <f t="shared" si="46"/>
        <v>1134</v>
      </c>
      <c r="I721" s="17">
        <f t="shared" si="47"/>
        <v>1133</v>
      </c>
      <c r="J721">
        <v>16</v>
      </c>
      <c r="K721" s="3" t="str">
        <f>VLOOKUP(J721,'LibSets constants'!$A$4:$B$1000,2,FALSE)</f>
        <v>DLC_DRAGONHOLD</v>
      </c>
      <c r="L721" s="3" t="str">
        <f>VLOOKUP(J721,'LibSets constants'!$A$4:$C$1000,3,FALSE)</f>
        <v>Dragonhold</v>
      </c>
    </row>
    <row r="722" spans="1:12" x14ac:dyDescent="0.25">
      <c r="A722" s="12">
        <v>1135</v>
      </c>
      <c r="B722" s="5">
        <f>VLOOKUP(A722,'ESO dumped ZoneData'!$A$3:$D$9995,2,FALSE)</f>
        <v>722</v>
      </c>
      <c r="C722" s="5">
        <f>VLOOKUP(A722,'ESO dumped ZoneData'!$A$3:$D$9995,3,FALSE)</f>
        <v>1133</v>
      </c>
      <c r="D722" s="3" t="str">
        <f>VLOOKUP(A722,'ESO dumped ZoneData'!$A$3:$D$9995,4,FALSE)</f>
        <v>Moonlit Cove</v>
      </c>
      <c r="E722" s="3" t="str">
        <f t="array" ref="E722">IF(OR(EXACT(A722,'ESO Dungeon constants'!$D$3:$D$987)),"X","")</f>
        <v/>
      </c>
      <c r="F722" s="3" t="str">
        <f t="shared" si="44"/>
        <v/>
      </c>
      <c r="G722" s="3" t="str">
        <f t="shared" si="45"/>
        <v>Southern Elsweyr</v>
      </c>
      <c r="H722" s="17">
        <f t="shared" si="46"/>
        <v>1135</v>
      </c>
      <c r="I722" s="17">
        <f t="shared" si="47"/>
        <v>1133</v>
      </c>
      <c r="J722">
        <v>16</v>
      </c>
      <c r="K722" s="3" t="str">
        <f>VLOOKUP(J722,'LibSets constants'!$A$4:$B$1000,2,FALSE)</f>
        <v>DLC_DRAGONHOLD</v>
      </c>
      <c r="L722" s="3" t="str">
        <f>VLOOKUP(J722,'LibSets constants'!$A$4:$C$1000,3,FALSE)</f>
        <v>Dragonhold</v>
      </c>
    </row>
    <row r="723" spans="1:12" x14ac:dyDescent="0.25">
      <c r="A723" s="12">
        <v>1136</v>
      </c>
      <c r="B723" s="5">
        <f>VLOOKUP(A723,'ESO dumped ZoneData'!$A$3:$D$9995,2,FALSE)</f>
        <v>723</v>
      </c>
      <c r="C723" s="5">
        <f>VLOOKUP(A723,'ESO dumped ZoneData'!$A$3:$D$9995,3,FALSE)</f>
        <v>1133</v>
      </c>
      <c r="D723" s="3" t="str">
        <f>VLOOKUP(A723,'ESO dumped ZoneData'!$A$3:$D$9995,4,FALSE)</f>
        <v>Zazaradi's Quarry and Mine</v>
      </c>
      <c r="E723" s="3" t="str">
        <f t="array" ref="E723">IF(OR(EXACT(A723,'ESO Dungeon constants'!$D$3:$D$987)),"X","")</f>
        <v/>
      </c>
      <c r="F723" s="3" t="str">
        <f t="shared" si="44"/>
        <v/>
      </c>
      <c r="G723" s="3" t="str">
        <f t="shared" si="45"/>
        <v>Southern Elsweyr</v>
      </c>
      <c r="H723" s="17">
        <f t="shared" si="46"/>
        <v>1136</v>
      </c>
      <c r="I723" s="17">
        <f t="shared" si="47"/>
        <v>1133</v>
      </c>
      <c r="J723">
        <v>16</v>
      </c>
      <c r="K723" s="3" t="str">
        <f>VLOOKUP(J723,'LibSets constants'!$A$4:$B$1000,2,FALSE)</f>
        <v>DLC_DRAGONHOLD</v>
      </c>
      <c r="L723" s="3" t="str">
        <f>VLOOKUP(J723,'LibSets constants'!$A$4:$C$1000,3,FALSE)</f>
        <v>Dragonhold</v>
      </c>
    </row>
    <row r="724" spans="1:12" x14ac:dyDescent="0.25">
      <c r="A724" s="12">
        <v>1137</v>
      </c>
      <c r="B724" s="5">
        <f>VLOOKUP(A724,'ESO dumped ZoneData'!$A$3:$D$9995,2,FALSE)</f>
        <v>724</v>
      </c>
      <c r="C724" s="5">
        <f>VLOOKUP(A724,'ESO dumped ZoneData'!$A$3:$D$9995,3,FALSE)</f>
        <v>1133</v>
      </c>
      <c r="D724" s="3" t="str">
        <f>VLOOKUP(A724,'ESO dumped ZoneData'!$A$3:$D$9995,4,FALSE)</f>
        <v>Path of Pride</v>
      </c>
      <c r="E724" s="3" t="str">
        <f t="array" ref="E724">IF(OR(EXACT(A724,'ESO Dungeon constants'!$D$3:$D$987)),"X","")</f>
        <v/>
      </c>
      <c r="F724" s="3" t="str">
        <f t="shared" si="44"/>
        <v/>
      </c>
      <c r="G724" s="3" t="str">
        <f t="shared" si="45"/>
        <v>Southern Elsweyr</v>
      </c>
      <c r="H724" s="17">
        <f t="shared" si="46"/>
        <v>1137</v>
      </c>
      <c r="I724" s="17">
        <f t="shared" si="47"/>
        <v>1133</v>
      </c>
      <c r="J724">
        <v>16</v>
      </c>
      <c r="K724" s="3" t="str">
        <f>VLOOKUP(J724,'LibSets constants'!$A$4:$B$1000,2,FALSE)</f>
        <v>DLC_DRAGONHOLD</v>
      </c>
      <c r="L724" s="3" t="str">
        <f>VLOOKUP(J724,'LibSets constants'!$A$4:$C$1000,3,FALSE)</f>
        <v>Dragonhold</v>
      </c>
    </row>
    <row r="725" spans="1:12" x14ac:dyDescent="0.25">
      <c r="A725" s="12">
        <v>1138</v>
      </c>
      <c r="B725" s="5">
        <f>VLOOKUP(A725,'ESO dumped ZoneData'!$A$3:$D$9995,2,FALSE)</f>
        <v>725</v>
      </c>
      <c r="C725" s="5">
        <f>VLOOKUP(A725,'ESO dumped ZoneData'!$A$3:$D$9995,3,FALSE)</f>
        <v>1133</v>
      </c>
      <c r="D725" s="3" t="str">
        <f>VLOOKUP(A725,'ESO dumped ZoneData'!$A$3:$D$9995,4,FALSE)</f>
        <v>Dragonhold</v>
      </c>
      <c r="E725" s="3" t="str">
        <f t="array" ref="E725">IF(OR(EXACT(A725,'ESO Dungeon constants'!$D$3:$D$987)),"X","")</f>
        <v/>
      </c>
      <c r="F725" s="3" t="str">
        <f t="shared" si="44"/>
        <v/>
      </c>
      <c r="G725" s="3" t="str">
        <f t="shared" si="45"/>
        <v>Southern Elsweyr</v>
      </c>
      <c r="H725" s="17">
        <f t="shared" si="46"/>
        <v>1138</v>
      </c>
      <c r="I725" s="17">
        <f t="shared" si="47"/>
        <v>1133</v>
      </c>
      <c r="J725">
        <v>16</v>
      </c>
      <c r="K725" s="3" t="str">
        <f>VLOOKUP(J725,'LibSets constants'!$A$4:$B$1000,2,FALSE)</f>
        <v>DLC_DRAGONHOLD</v>
      </c>
      <c r="L725" s="3" t="str">
        <f>VLOOKUP(J725,'LibSets constants'!$A$4:$C$1000,3,FALSE)</f>
        <v>Dragonhold</v>
      </c>
    </row>
    <row r="726" spans="1:12" x14ac:dyDescent="0.25">
      <c r="A726" s="12">
        <v>1139</v>
      </c>
      <c r="B726" s="5">
        <f>VLOOKUP(A726,'ESO dumped ZoneData'!$A$3:$D$9995,2,FALSE)</f>
        <v>726</v>
      </c>
      <c r="C726" s="5">
        <f>VLOOKUP(A726,'ESO dumped ZoneData'!$A$3:$D$9995,3,FALSE)</f>
        <v>1133</v>
      </c>
      <c r="D726" s="3" t="str">
        <f>VLOOKUP(A726,'ESO dumped ZoneData'!$A$3:$D$9995,4,FALSE)</f>
        <v>Senchal Outlaws Refuge</v>
      </c>
      <c r="E726" s="3" t="str">
        <f t="array" ref="E726">IF(OR(EXACT(A726,'ESO Dungeon constants'!$D$3:$D$987)),"X","")</f>
        <v/>
      </c>
      <c r="F726" s="3" t="str">
        <f t="shared" si="44"/>
        <v/>
      </c>
      <c r="G726" s="3" t="str">
        <f t="shared" si="45"/>
        <v>Southern Elsweyr</v>
      </c>
      <c r="H726" s="17">
        <f t="shared" si="46"/>
        <v>1139</v>
      </c>
      <c r="I726" s="17">
        <f t="shared" si="47"/>
        <v>1133</v>
      </c>
      <c r="J726">
        <v>16</v>
      </c>
      <c r="K726" s="3" t="str">
        <f>VLOOKUP(J726,'LibSets constants'!$A$4:$B$1000,2,FALSE)</f>
        <v>DLC_DRAGONHOLD</v>
      </c>
      <c r="L726" s="3" t="str">
        <f>VLOOKUP(J726,'LibSets constants'!$A$4:$C$1000,3,FALSE)</f>
        <v>Dragonhold</v>
      </c>
    </row>
    <row r="727" spans="1:12" x14ac:dyDescent="0.25">
      <c r="A727" s="12">
        <v>1140</v>
      </c>
      <c r="B727" s="5">
        <f>VLOOKUP(A727,'ESO dumped ZoneData'!$A$3:$D$9995,2,FALSE)</f>
        <v>727</v>
      </c>
      <c r="C727" s="5">
        <f>VLOOKUP(A727,'ESO dumped ZoneData'!$A$3:$D$9995,3,FALSE)</f>
        <v>104</v>
      </c>
      <c r="D727" s="3" t="str">
        <f>VLOOKUP(A727,'ESO dumped ZoneData'!$A$3:$D$9995,4,FALSE)</f>
        <v>Wind Scour Temple</v>
      </c>
      <c r="E727" s="3" t="str">
        <f t="array" ref="E727">IF(OR(EXACT(A727,'ESO Dungeon constants'!$D$3:$D$987)),"X","")</f>
        <v/>
      </c>
      <c r="F727" s="3" t="str">
        <f t="shared" si="44"/>
        <v/>
      </c>
      <c r="G727" s="3" t="str">
        <f t="shared" si="45"/>
        <v>Alik'r Desert</v>
      </c>
      <c r="H727" s="17">
        <f t="shared" si="46"/>
        <v>1140</v>
      </c>
      <c r="I727" s="17">
        <f t="shared" si="47"/>
        <v>104</v>
      </c>
      <c r="J727">
        <v>15</v>
      </c>
      <c r="K727" s="3" t="str">
        <f>VLOOKUP(J727,'LibSets constants'!$A$4:$B$1000,2,FALSE)</f>
        <v>DLC_SCALEBREAKER</v>
      </c>
      <c r="L727" s="3" t="str">
        <f>VLOOKUP(J727,'LibSets constants'!$A$4:$C$1000,3,FALSE)</f>
        <v>Scalebraker</v>
      </c>
    </row>
    <row r="728" spans="1:12" x14ac:dyDescent="0.25">
      <c r="A728" s="12">
        <v>1141</v>
      </c>
      <c r="B728" s="5">
        <f>VLOOKUP(A728,'ESO dumped ZoneData'!$A$3:$D$9995,2,FALSE)</f>
        <v>728</v>
      </c>
      <c r="C728" s="5">
        <f>VLOOKUP(A728,'ESO dumped ZoneData'!$A$3:$D$9995,3,FALSE)</f>
        <v>101</v>
      </c>
      <c r="D728" s="3" t="str">
        <f>VLOOKUP(A728,'ESO dumped ZoneData'!$A$3:$D$9995,4,FALSE)</f>
        <v>Dark Water Temple</v>
      </c>
      <c r="E728" s="3" t="str">
        <f t="array" ref="E728">IF(OR(EXACT(A728,'ESO Dungeon constants'!$D$3:$D$987)),"X","")</f>
        <v/>
      </c>
      <c r="F728" s="3" t="str">
        <f t="shared" si="44"/>
        <v/>
      </c>
      <c r="G728" s="3" t="str">
        <f t="shared" si="45"/>
        <v>Eastmarch</v>
      </c>
      <c r="H728" s="17">
        <f t="shared" si="46"/>
        <v>1141</v>
      </c>
      <c r="I728" s="17">
        <f t="shared" si="47"/>
        <v>101</v>
      </c>
      <c r="J728">
        <v>15</v>
      </c>
      <c r="K728" s="3" t="str">
        <f>VLOOKUP(J728,'LibSets constants'!$A$4:$B$1000,2,FALSE)</f>
        <v>DLC_SCALEBREAKER</v>
      </c>
      <c r="L728" s="3" t="str">
        <f>VLOOKUP(J728,'LibSets constants'!$A$4:$C$1000,3,FALSE)</f>
        <v>Scalebraker</v>
      </c>
    </row>
    <row r="729" spans="1:12" x14ac:dyDescent="0.25">
      <c r="A729" s="12">
        <v>1142</v>
      </c>
      <c r="B729" s="5">
        <f>VLOOKUP(A729,'ESO dumped ZoneData'!$A$3:$D$9995,2,FALSE)</f>
        <v>729</v>
      </c>
      <c r="C729" s="5">
        <f>VLOOKUP(A729,'ESO dumped ZoneData'!$A$3:$D$9995,3,FALSE)</f>
        <v>1142</v>
      </c>
      <c r="D729" s="3" t="str">
        <f>VLOOKUP(A729,'ESO dumped ZoneData'!$A$3:$D$9995,4,FALSE)</f>
        <v>The Valley of Blades</v>
      </c>
      <c r="E729" s="3" t="str">
        <f t="array" ref="E729">IF(OR(EXACT(A729,'ESO Dungeon constants'!$D$3:$D$987)),"X","")</f>
        <v/>
      </c>
      <c r="F729" s="3" t="str">
        <f t="shared" si="44"/>
        <v>X</v>
      </c>
      <c r="G729" s="3" t="str">
        <f t="shared" si="45"/>
        <v/>
      </c>
      <c r="H729" s="17">
        <f t="shared" si="46"/>
        <v>1142</v>
      </c>
      <c r="I729" s="17">
        <f t="shared" si="47"/>
        <v>1142</v>
      </c>
      <c r="J729">
        <v>15</v>
      </c>
      <c r="K729" s="3" t="str">
        <f>VLOOKUP(J729,'LibSets constants'!$A$4:$B$1000,2,FALSE)</f>
        <v>DLC_SCALEBREAKER</v>
      </c>
      <c r="L729" s="3" t="str">
        <f>VLOOKUP(J729,'LibSets constants'!$A$4:$C$1000,3,FALSE)</f>
        <v>Scalebraker</v>
      </c>
    </row>
    <row r="730" spans="1:12" x14ac:dyDescent="0.25">
      <c r="A730" s="12">
        <v>1143</v>
      </c>
      <c r="B730" s="5">
        <f>VLOOKUP(A730,'ESO dumped ZoneData'!$A$3:$D$9995,2,FALSE)</f>
        <v>730</v>
      </c>
      <c r="C730" s="5">
        <f>VLOOKUP(A730,'ESO dumped ZoneData'!$A$3:$D$9995,3,FALSE)</f>
        <v>19</v>
      </c>
      <c r="D730" s="3" t="str">
        <f>VLOOKUP(A730,'ESO dumped ZoneData'!$A$3:$D$9995,4,FALSE)</f>
        <v>Storm Talon Temple</v>
      </c>
      <c r="E730" s="3" t="str">
        <f t="array" ref="E730">IF(OR(EXACT(A730,'ESO Dungeon constants'!$D$3:$D$987)),"X","")</f>
        <v/>
      </c>
      <c r="F730" s="3" t="str">
        <f t="shared" si="44"/>
        <v/>
      </c>
      <c r="G730" s="3" t="str">
        <f t="shared" si="45"/>
        <v>Stormhaven</v>
      </c>
      <c r="H730" s="17">
        <f t="shared" si="46"/>
        <v>1143</v>
      </c>
      <c r="I730" s="17">
        <f t="shared" si="47"/>
        <v>19</v>
      </c>
      <c r="J730">
        <v>15</v>
      </c>
      <c r="K730" s="3" t="str">
        <f>VLOOKUP(J730,'LibSets constants'!$A$4:$B$1000,2,FALSE)</f>
        <v>DLC_SCALEBREAKER</v>
      </c>
      <c r="L730" s="3" t="str">
        <f>VLOOKUP(J730,'LibSets constants'!$A$4:$C$1000,3,FALSE)</f>
        <v>Scalebraker</v>
      </c>
    </row>
    <row r="731" spans="1:12" x14ac:dyDescent="0.25">
      <c r="A731" s="12">
        <v>1144</v>
      </c>
      <c r="B731" s="5">
        <f>VLOOKUP(A731,'ESO dumped ZoneData'!$A$3:$D$9995,2,FALSE)</f>
        <v>731</v>
      </c>
      <c r="C731" s="5">
        <f>VLOOKUP(A731,'ESO dumped ZoneData'!$A$3:$D$9995,3,FALSE)</f>
        <v>1144</v>
      </c>
      <c r="D731" s="3" t="str">
        <f>VLOOKUP(A731,'ESO dumped ZoneData'!$A$3:$D$9995,4,FALSE)</f>
        <v>Vahlokzin's Lair</v>
      </c>
      <c r="E731" s="3" t="str">
        <f t="array" ref="E731">IF(OR(EXACT(A731,'ESO Dungeon constants'!$D$3:$D$987)),"X","")</f>
        <v/>
      </c>
      <c r="F731" s="3" t="str">
        <f t="shared" si="44"/>
        <v>X</v>
      </c>
      <c r="G731" s="3" t="str">
        <f t="shared" si="45"/>
        <v/>
      </c>
      <c r="H731" s="17">
        <f t="shared" si="46"/>
        <v>1144</v>
      </c>
      <c r="I731" s="17">
        <f t="shared" si="47"/>
        <v>1144</v>
      </c>
      <c r="J731">
        <v>15</v>
      </c>
      <c r="K731" s="3" t="str">
        <f>VLOOKUP(J731,'LibSets constants'!$A$4:$B$1000,2,FALSE)</f>
        <v>DLC_SCALEBREAKER</v>
      </c>
      <c r="L731" s="3" t="str">
        <f>VLOOKUP(J731,'LibSets constants'!$A$4:$C$1000,3,FALSE)</f>
        <v>Scalebraker</v>
      </c>
    </row>
    <row r="732" spans="1:12" x14ac:dyDescent="0.25">
      <c r="A732" s="12">
        <v>1145</v>
      </c>
      <c r="B732" s="5">
        <f>VLOOKUP(A732,'ESO dumped ZoneData'!$A$3:$D$9995,2,FALSE)</f>
        <v>732</v>
      </c>
      <c r="C732" s="5">
        <f>VLOOKUP(A732,'ESO dumped ZoneData'!$A$3:$D$9995,3,FALSE)</f>
        <v>1133</v>
      </c>
      <c r="D732" s="3" t="str">
        <f>VLOOKUP(A732,'ESO dumped ZoneData'!$A$3:$D$9995,4,FALSE)</f>
        <v>Passage of Dad'na Ghaten</v>
      </c>
      <c r="E732" s="3" t="str">
        <f t="array" ref="E732">IF(OR(EXACT(A732,'ESO Dungeon constants'!$D$3:$D$987)),"X","")</f>
        <v/>
      </c>
      <c r="F732" s="3" t="str">
        <f t="shared" si="44"/>
        <v/>
      </c>
      <c r="G732" s="3" t="str">
        <f t="shared" si="45"/>
        <v>Southern Elsweyr</v>
      </c>
      <c r="H732" s="17">
        <f t="shared" si="46"/>
        <v>1145</v>
      </c>
      <c r="I732" s="17">
        <f t="shared" si="47"/>
        <v>1133</v>
      </c>
      <c r="J732">
        <v>16</v>
      </c>
      <c r="K732" s="3" t="str">
        <f>VLOOKUP(J732,'LibSets constants'!$A$4:$B$1000,2,FALSE)</f>
        <v>DLC_DRAGONHOLD</v>
      </c>
      <c r="L732" s="3" t="str">
        <f>VLOOKUP(J732,'LibSets constants'!$A$4:$C$1000,3,FALSE)</f>
        <v>Dragonhold</v>
      </c>
    </row>
    <row r="733" spans="1:12" x14ac:dyDescent="0.25">
      <c r="A733" s="12">
        <v>1146</v>
      </c>
      <c r="B733" s="5">
        <f>VLOOKUP(A733,'ESO dumped ZoneData'!$A$3:$D$9995,2,FALSE)</f>
        <v>733</v>
      </c>
      <c r="C733" s="5">
        <f>VLOOKUP(A733,'ESO dumped ZoneData'!$A$3:$D$9995,3,FALSE)</f>
        <v>1133</v>
      </c>
      <c r="D733" s="3" t="str">
        <f>VLOOKUP(A733,'ESO dumped ZoneData'!$A$3:$D$9995,4,FALSE)</f>
        <v>Tideholm</v>
      </c>
      <c r="E733" s="3" t="str">
        <f t="array" ref="E733">IF(OR(EXACT(A733,'ESO Dungeon constants'!$D$3:$D$987)),"X","")</f>
        <v/>
      </c>
      <c r="F733" s="3" t="str">
        <f t="shared" si="44"/>
        <v/>
      </c>
      <c r="G733" s="3" t="str">
        <f t="shared" si="45"/>
        <v>Southern Elsweyr</v>
      </c>
      <c r="H733" s="17">
        <f t="shared" si="46"/>
        <v>1146</v>
      </c>
      <c r="I733" s="17">
        <f t="shared" si="47"/>
        <v>1133</v>
      </c>
      <c r="J733">
        <v>16</v>
      </c>
      <c r="K733" s="3" t="str">
        <f>VLOOKUP(J733,'LibSets constants'!$A$4:$B$1000,2,FALSE)</f>
        <v>DLC_DRAGONHOLD</v>
      </c>
      <c r="L733" s="3" t="str">
        <f>VLOOKUP(J733,'LibSets constants'!$A$4:$C$1000,3,FALSE)</f>
        <v>Dragonhold</v>
      </c>
    </row>
    <row r="734" spans="1:12" x14ac:dyDescent="0.25">
      <c r="A734" s="12">
        <v>1147</v>
      </c>
      <c r="B734" s="5">
        <f>VLOOKUP(A734,'ESO dumped ZoneData'!$A$3:$D$9995,2,FALSE)</f>
        <v>734</v>
      </c>
      <c r="C734" s="5">
        <f>VLOOKUP(A734,'ESO dumped ZoneData'!$A$3:$D$9995,3,FALSE)</f>
        <v>1133</v>
      </c>
      <c r="D734" s="3" t="str">
        <f>VLOOKUP(A734,'ESO dumped ZoneData'!$A$3:$D$9995,4,FALSE)</f>
        <v>New Moon Fortress</v>
      </c>
      <c r="E734" s="3" t="str">
        <f t="array" ref="E734">IF(OR(EXACT(A734,'ESO Dungeon constants'!$D$3:$D$987)),"X","")</f>
        <v/>
      </c>
      <c r="F734" s="3" t="str">
        <f t="shared" si="44"/>
        <v/>
      </c>
      <c r="G734" s="3" t="str">
        <f t="shared" si="45"/>
        <v>Southern Elsweyr</v>
      </c>
      <c r="H734" s="17">
        <f t="shared" si="46"/>
        <v>1147</v>
      </c>
      <c r="I734" s="17">
        <f t="shared" si="47"/>
        <v>1133</v>
      </c>
      <c r="J734">
        <v>16</v>
      </c>
      <c r="K734" s="3" t="str">
        <f>VLOOKUP(J734,'LibSets constants'!$A$4:$B$1000,2,FALSE)</f>
        <v>DLC_DRAGONHOLD</v>
      </c>
      <c r="L734" s="3" t="str">
        <f>VLOOKUP(J734,'LibSets constants'!$A$4:$C$1000,3,FALSE)</f>
        <v>Dragonhold</v>
      </c>
    </row>
    <row r="735" spans="1:12" x14ac:dyDescent="0.25">
      <c r="A735" s="12">
        <v>1148</v>
      </c>
      <c r="B735" s="5">
        <f>VLOOKUP(A735,'ESO dumped ZoneData'!$A$3:$D$9995,2,FALSE)</f>
        <v>735</v>
      </c>
      <c r="C735" s="5">
        <f>VLOOKUP(A735,'ESO dumped ZoneData'!$A$3:$D$9995,3,FALSE)</f>
        <v>1133</v>
      </c>
      <c r="D735" s="3" t="str">
        <f>VLOOKUP(A735,'ESO dumped ZoneData'!$A$3:$D$9995,4,FALSE)</f>
        <v>Halls of the Highmane</v>
      </c>
      <c r="E735" s="3" t="str">
        <f t="array" ref="E735">IF(OR(EXACT(A735,'ESO Dungeon constants'!$D$3:$D$987)),"X","")</f>
        <v/>
      </c>
      <c r="F735" s="3" t="str">
        <f t="shared" si="44"/>
        <v/>
      </c>
      <c r="G735" s="3" t="str">
        <f t="shared" si="45"/>
        <v>Southern Elsweyr</v>
      </c>
      <c r="H735" s="17">
        <f t="shared" si="46"/>
        <v>1148</v>
      </c>
      <c r="I735" s="17">
        <f t="shared" si="47"/>
        <v>1133</v>
      </c>
      <c r="J735">
        <v>16</v>
      </c>
      <c r="K735" s="3" t="str">
        <f>VLOOKUP(J735,'LibSets constants'!$A$4:$B$1000,2,FALSE)</f>
        <v>DLC_DRAGONHOLD</v>
      </c>
      <c r="L735" s="3" t="str">
        <f>VLOOKUP(J735,'LibSets constants'!$A$4:$C$1000,3,FALSE)</f>
        <v>Dragonhold</v>
      </c>
    </row>
    <row r="736" spans="1:12" x14ac:dyDescent="0.25">
      <c r="A736" s="12">
        <v>1149</v>
      </c>
      <c r="B736" s="5">
        <f>VLOOKUP(A736,'ESO dumped ZoneData'!$A$3:$D$9995,2,FALSE)</f>
        <v>736</v>
      </c>
      <c r="C736" s="5">
        <f>VLOOKUP(A736,'ESO dumped ZoneData'!$A$3:$D$9995,3,FALSE)</f>
        <v>1133</v>
      </c>
      <c r="D736" s="3" t="str">
        <f>VLOOKUP(A736,'ESO dumped ZoneData'!$A$3:$D$9995,4,FALSE)</f>
        <v>Doomstone Keep</v>
      </c>
      <c r="E736" s="3" t="str">
        <f t="array" ref="E736">IF(OR(EXACT(A736,'ESO Dungeon constants'!$D$3:$D$987)),"X","")</f>
        <v/>
      </c>
      <c r="F736" s="3" t="str">
        <f t="shared" si="44"/>
        <v/>
      </c>
      <c r="G736" s="3" t="str">
        <f t="shared" si="45"/>
        <v>Southern Elsweyr</v>
      </c>
      <c r="H736" s="17">
        <f t="shared" si="46"/>
        <v>1149</v>
      </c>
      <c r="I736" s="17">
        <f t="shared" si="47"/>
        <v>1133</v>
      </c>
      <c r="J736">
        <v>16</v>
      </c>
      <c r="K736" s="3" t="str">
        <f>VLOOKUP(J736,'LibSets constants'!$A$4:$B$1000,2,FALSE)</f>
        <v>DLC_DRAGONHOLD</v>
      </c>
      <c r="L736" s="3" t="str">
        <f>VLOOKUP(J736,'LibSets constants'!$A$4:$C$1000,3,FALSE)</f>
        <v>Dragonhold</v>
      </c>
    </row>
    <row r="737" spans="1:12" x14ac:dyDescent="0.25">
      <c r="A737" s="12">
        <v>1150</v>
      </c>
      <c r="B737" s="5">
        <f>VLOOKUP(A737,'ESO dumped ZoneData'!$A$3:$D$9995,2,FALSE)</f>
        <v>737</v>
      </c>
      <c r="C737" s="5">
        <f>VLOOKUP(A737,'ESO dumped ZoneData'!$A$3:$D$9995,3,FALSE)</f>
        <v>1133</v>
      </c>
      <c r="D737" s="3" t="str">
        <f>VLOOKUP(A737,'ESO dumped ZoneData'!$A$3:$D$9995,4,FALSE)</f>
        <v>Doomstone Caverns</v>
      </c>
      <c r="E737" s="3" t="str">
        <f t="array" ref="E737">IF(OR(EXACT(A737,'ESO Dungeon constants'!$D$3:$D$987)),"X","")</f>
        <v/>
      </c>
      <c r="F737" s="3" t="str">
        <f t="shared" si="44"/>
        <v/>
      </c>
      <c r="G737" s="3" t="str">
        <f t="shared" si="45"/>
        <v>Southern Elsweyr</v>
      </c>
      <c r="H737" s="17">
        <f t="shared" si="46"/>
        <v>1150</v>
      </c>
      <c r="I737" s="17">
        <f t="shared" si="47"/>
        <v>1133</v>
      </c>
      <c r="J737">
        <v>16</v>
      </c>
      <c r="K737" s="3" t="str">
        <f>VLOOKUP(J737,'LibSets constants'!$A$4:$B$1000,2,FALSE)</f>
        <v>DLC_DRAGONHOLD</v>
      </c>
      <c r="L737" s="3" t="str">
        <f>VLOOKUP(J737,'LibSets constants'!$A$4:$C$1000,3,FALSE)</f>
        <v>Dragonhold</v>
      </c>
    </row>
    <row r="738" spans="1:12" x14ac:dyDescent="0.25">
      <c r="A738" s="12">
        <v>1151</v>
      </c>
      <c r="B738" s="5">
        <f>VLOOKUP(A738,'ESO dumped ZoneData'!$A$3:$D$9995,2,FALSE)</f>
        <v>738</v>
      </c>
      <c r="C738" s="5">
        <f>VLOOKUP(A738,'ESO dumped ZoneData'!$A$3:$D$9995,3,FALSE)</f>
        <v>1133</v>
      </c>
      <c r="D738" s="3" t="str">
        <f>VLOOKUP(A738,'ESO dumped ZoneData'!$A$3:$D$9995,4,FALSE)</f>
        <v>Dragonhold Ruins</v>
      </c>
      <c r="E738" s="3" t="str">
        <f t="array" ref="E738">IF(OR(EXACT(A738,'ESO Dungeon constants'!$D$3:$D$987)),"X","")</f>
        <v/>
      </c>
      <c r="F738" s="3" t="str">
        <f t="shared" si="44"/>
        <v/>
      </c>
      <c r="G738" s="3" t="str">
        <f t="shared" si="45"/>
        <v>Southern Elsweyr</v>
      </c>
      <c r="H738" s="17">
        <f t="shared" si="46"/>
        <v>1151</v>
      </c>
      <c r="I738" s="17">
        <f t="shared" si="47"/>
        <v>1133</v>
      </c>
      <c r="J738">
        <v>16</v>
      </c>
      <c r="K738" s="3" t="str">
        <f>VLOOKUP(J738,'LibSets constants'!$A$4:$B$1000,2,FALSE)</f>
        <v>DLC_DRAGONHOLD</v>
      </c>
      <c r="L738" s="3" t="str">
        <f>VLOOKUP(J738,'LibSets constants'!$A$4:$C$1000,3,FALSE)</f>
        <v>Dragonhold</v>
      </c>
    </row>
    <row r="739" spans="1:12" x14ac:dyDescent="0.25">
      <c r="A739" s="12">
        <v>1152</v>
      </c>
      <c r="B739" s="5">
        <f>VLOOKUP(A739,'ESO dumped ZoneData'!$A$3:$D$9995,2,FALSE)</f>
        <v>739</v>
      </c>
      <c r="C739" s="5">
        <f>VLOOKUP(A739,'ESO dumped ZoneData'!$A$3:$D$9995,3,FALSE)</f>
        <v>684</v>
      </c>
      <c r="D739" s="3" t="str">
        <f>VLOOKUP(A739,'ESO dumped ZoneData'!$A$3:$D$9995,4,FALSE)</f>
        <v>Icereach</v>
      </c>
      <c r="E739" s="3" t="str">
        <f t="array" ref="E739">IF(OR(EXACT(A739,'ESO Dungeon constants'!$D$3:$D$987)),"X","")</f>
        <v>X</v>
      </c>
      <c r="F739" s="3" t="str">
        <f t="shared" si="44"/>
        <v/>
      </c>
      <c r="G739" s="3" t="str">
        <f t="shared" si="45"/>
        <v>Wrothgar</v>
      </c>
      <c r="H739" s="17">
        <f t="shared" si="46"/>
        <v>1152</v>
      </c>
      <c r="I739" s="17">
        <f t="shared" si="47"/>
        <v>684</v>
      </c>
      <c r="J739">
        <v>17</v>
      </c>
      <c r="K739" s="3" t="str">
        <f>VLOOKUP(J739,'LibSets constants'!$A$4:$B$1000,2,FALSE)</f>
        <v>DLC_HARROWSTORM</v>
      </c>
      <c r="L739" s="3" t="str">
        <f>VLOOKUP(J739,'LibSets constants'!$A$4:$C$1000,3,FALSE)</f>
        <v>Harrowstorm</v>
      </c>
    </row>
    <row r="740" spans="1:12" x14ac:dyDescent="0.25">
      <c r="A740" s="12">
        <v>1153</v>
      </c>
      <c r="B740" s="5">
        <f>VLOOKUP(A740,'ESO dumped ZoneData'!$A$3:$D$9995,2,FALSE)</f>
        <v>740</v>
      </c>
      <c r="C740" s="5">
        <f>VLOOKUP(A740,'ESO dumped ZoneData'!$A$3:$D$9995,3,FALSE)</f>
        <v>92</v>
      </c>
      <c r="D740" s="3" t="str">
        <f>VLOOKUP(A740,'ESO dumped ZoneData'!$A$3:$D$9995,4,FALSE)</f>
        <v>Unhallowed Grave</v>
      </c>
      <c r="E740" s="3" t="str">
        <f t="array" ref="E740">IF(OR(EXACT(A740,'ESO Dungeon constants'!$D$3:$D$987)),"X","")</f>
        <v>X</v>
      </c>
      <c r="F740" s="3" t="str">
        <f t="shared" si="44"/>
        <v/>
      </c>
      <c r="G740" s="3" t="str">
        <f t="shared" si="45"/>
        <v>Bangkorai</v>
      </c>
      <c r="H740" s="17">
        <f t="shared" si="46"/>
        <v>1153</v>
      </c>
      <c r="I740" s="17">
        <f t="shared" si="47"/>
        <v>92</v>
      </c>
      <c r="J740">
        <v>17</v>
      </c>
      <c r="K740" s="3" t="str">
        <f>VLOOKUP(J740,'LibSets constants'!$A$4:$B$1000,2,FALSE)</f>
        <v>DLC_HARROWSTORM</v>
      </c>
      <c r="L740" s="3" t="str">
        <f>VLOOKUP(J740,'LibSets constants'!$A$4:$C$1000,3,FALSE)</f>
        <v>Harrowstorm</v>
      </c>
    </row>
    <row r="741" spans="1:12" x14ac:dyDescent="0.25">
      <c r="A741" s="12">
        <v>1154</v>
      </c>
      <c r="B741" s="5">
        <f>VLOOKUP(A741,'ESO dumped ZoneData'!$A$3:$D$9995,2,FALSE)</f>
        <v>741</v>
      </c>
      <c r="C741" s="5">
        <f>VLOOKUP(A741,'ESO dumped ZoneData'!$A$3:$D$9995,3,FALSE)</f>
        <v>1086</v>
      </c>
      <c r="D741" s="3" t="str">
        <f>VLOOKUP(A741,'ESO dumped ZoneData'!$A$3:$D$9995,4,FALSE)</f>
        <v>Moon-Sugar Meadow</v>
      </c>
      <c r="E741" s="3" t="str">
        <f t="array" ref="E741">IF(OR(EXACT(A741,'ESO Dungeon constants'!$D$3:$D$987)),"X","")</f>
        <v/>
      </c>
      <c r="F741" s="3" t="str">
        <f t="shared" si="44"/>
        <v/>
      </c>
      <c r="G741" s="3" t="str">
        <f t="shared" si="45"/>
        <v>Northern Elsweyr</v>
      </c>
      <c r="H741" s="17">
        <f t="shared" si="46"/>
        <v>1154</v>
      </c>
      <c r="I741" s="17">
        <f t="shared" si="47"/>
        <v>1086</v>
      </c>
      <c r="J741">
        <v>15</v>
      </c>
      <c r="K741" s="3" t="str">
        <f>VLOOKUP(J741,'LibSets constants'!$A$4:$B$1000,2,FALSE)</f>
        <v>DLC_SCALEBREAKER</v>
      </c>
      <c r="L741" s="3" t="str">
        <f>VLOOKUP(J741,'LibSets constants'!$A$4:$C$1000,3,FALSE)</f>
        <v>Scalebraker</v>
      </c>
    </row>
    <row r="742" spans="1:12" x14ac:dyDescent="0.25">
      <c r="A742" s="12">
        <v>1155</v>
      </c>
      <c r="B742" s="5">
        <f>VLOOKUP(A742,'ESO dumped ZoneData'!$A$3:$D$9995,2,FALSE)</f>
        <v>742</v>
      </c>
      <c r="C742" s="5">
        <f>VLOOKUP(A742,'ESO dumped ZoneData'!$A$3:$D$9995,3,FALSE)</f>
        <v>20</v>
      </c>
      <c r="D742" s="3" t="str">
        <f>VLOOKUP(A742,'ESO dumped ZoneData'!$A$3:$D$9995,4,FALSE)</f>
        <v>Wraithhome</v>
      </c>
      <c r="E742" s="3" t="str">
        <f t="array" ref="E742">IF(OR(EXACT(A742,'ESO Dungeon constants'!$D$3:$D$987)),"X","")</f>
        <v/>
      </c>
      <c r="F742" s="3" t="str">
        <f t="shared" si="44"/>
        <v/>
      </c>
      <c r="G742" s="3" t="str">
        <f t="shared" si="45"/>
        <v>Rivenspire</v>
      </c>
      <c r="H742" s="17">
        <f t="shared" si="46"/>
        <v>1155</v>
      </c>
      <c r="I742" s="17">
        <f t="shared" si="47"/>
        <v>20</v>
      </c>
      <c r="J742">
        <v>15</v>
      </c>
      <c r="K742" s="3" t="str">
        <f>VLOOKUP(J742,'LibSets constants'!$A$4:$B$1000,2,FALSE)</f>
        <v>DLC_SCALEBREAKER</v>
      </c>
      <c r="L742" s="3" t="str">
        <f>VLOOKUP(J742,'LibSets constants'!$A$4:$C$1000,3,FALSE)</f>
        <v>Scalebraker</v>
      </c>
    </row>
    <row r="743" spans="1:12" x14ac:dyDescent="0.25">
      <c r="A743" s="12">
        <v>1160</v>
      </c>
      <c r="B743" s="5">
        <v>743</v>
      </c>
      <c r="C743" s="5">
        <v>1160</v>
      </c>
      <c r="D743" s="3" t="str">
        <f>VLOOKUP(A743,'ESO dumped ZoneData'!$A$3:$D$9995,4,FALSE)</f>
        <v>Western Skyrim</v>
      </c>
      <c r="E743" s="3" t="str">
        <f t="array" ref="E743">IF(OR(EXACT(A743,'ESO Dungeon constants'!$D$3:$D$987)),"X","")</f>
        <v/>
      </c>
      <c r="F743" s="3" t="str">
        <f t="shared" si="44"/>
        <v>X</v>
      </c>
      <c r="G743" s="3" t="str">
        <f t="shared" si="45"/>
        <v/>
      </c>
      <c r="H743" s="17">
        <f t="shared" si="46"/>
        <v>1160</v>
      </c>
      <c r="I743" s="17">
        <f t="shared" si="47"/>
        <v>1160</v>
      </c>
      <c r="J743">
        <v>18</v>
      </c>
      <c r="K743" s="3" t="str">
        <f>VLOOKUP(J743,'LibSets constants'!$A$4:$B$1000,2,FALSE)</f>
        <v>DLC_GREYMOOR</v>
      </c>
      <c r="L743" s="3" t="str">
        <f>VLOOKUP(J743,'LibSets constants'!$A$4:$C$1000,3,FALSE)</f>
        <v>Greymoor</v>
      </c>
    </row>
    <row r="744" spans="1:12" x14ac:dyDescent="0.25">
      <c r="A744" s="12">
        <v>1161</v>
      </c>
      <c r="B744" s="5">
        <v>744</v>
      </c>
      <c r="C744" s="5">
        <v>1161</v>
      </c>
      <c r="D744" s="3" t="str">
        <f>VLOOKUP(A744,'ESO dumped ZoneData'!$A$3:$D$9995,4,FALSE)</f>
        <v>Blackreach: Greymoor Caverns</v>
      </c>
      <c r="E744" s="3" t="str">
        <f t="array" ref="E744">IF(OR(EXACT(A744,'ESO Dungeon constants'!$D$3:$D$987)),"X","")</f>
        <v/>
      </c>
      <c r="F744" s="3" t="str">
        <f t="shared" si="44"/>
        <v>X</v>
      </c>
      <c r="G744" s="3" t="str">
        <f t="shared" si="45"/>
        <v/>
      </c>
      <c r="H744" s="17">
        <f t="shared" si="46"/>
        <v>1161</v>
      </c>
      <c r="I744" s="17">
        <f t="shared" si="47"/>
        <v>1161</v>
      </c>
      <c r="J744">
        <v>18</v>
      </c>
      <c r="K744" s="3" t="str">
        <f>VLOOKUP(J744,'LibSets constants'!$A$4:$B$1000,2,FALSE)</f>
        <v>DLC_GREYMOOR</v>
      </c>
      <c r="L744" s="3" t="str">
        <f>VLOOKUP(J744,'LibSets constants'!$A$4:$C$1000,3,FALSE)</f>
        <v>Greymoor</v>
      </c>
    </row>
    <row r="745" spans="1:12" x14ac:dyDescent="0.25">
      <c r="A745" s="12">
        <v>1165</v>
      </c>
      <c r="B745" s="5">
        <v>745</v>
      </c>
      <c r="C745" s="5">
        <v>1161</v>
      </c>
      <c r="D745" s="3" t="str">
        <f>VLOOKUP(A745,'ESO dumped ZoneData'!$A$3:$D$9995,4,FALSE)</f>
        <v>The Scraps</v>
      </c>
      <c r="E745" s="3" t="str">
        <f t="array" ref="E745">IF(OR(EXACT(A745,'ESO Dungeon constants'!$D$3:$D$987)),"X","")</f>
        <v/>
      </c>
      <c r="F745" s="3" t="str">
        <f t="shared" si="44"/>
        <v/>
      </c>
      <c r="G745" s="3" t="str">
        <f t="shared" si="45"/>
        <v>Blackreach: Greymoor Caverns</v>
      </c>
      <c r="H745" s="17">
        <f t="shared" si="46"/>
        <v>1165</v>
      </c>
      <c r="I745" s="17">
        <f t="shared" si="47"/>
        <v>1161</v>
      </c>
      <c r="J745">
        <v>18</v>
      </c>
      <c r="K745" s="3" t="str">
        <f>VLOOKUP(J745,'LibSets constants'!$A$4:$B$1000,2,FALSE)</f>
        <v>DLC_GREYMOOR</v>
      </c>
      <c r="L745" s="3" t="str">
        <f>VLOOKUP(J745,'LibSets constants'!$A$4:$C$1000,3,FALSE)</f>
        <v>Greymoor</v>
      </c>
    </row>
    <row r="746" spans="1:12" x14ac:dyDescent="0.25">
      <c r="A746" s="12">
        <v>1166</v>
      </c>
      <c r="B746" s="5">
        <v>746</v>
      </c>
      <c r="C746" s="5">
        <v>1160</v>
      </c>
      <c r="D746" s="3" t="str">
        <f>VLOOKUP(A746,'ESO dumped ZoneData'!$A$3:$D$9995,4,FALSE)</f>
        <v>Chillwind Depths</v>
      </c>
      <c r="E746" s="3" t="str">
        <f t="array" ref="E746">IF(OR(EXACT(A746,'ESO Dungeon constants'!$D$3:$D$987)),"X","")</f>
        <v/>
      </c>
      <c r="F746" s="3" t="str">
        <f t="shared" si="44"/>
        <v/>
      </c>
      <c r="G746" s="3" t="str">
        <f t="shared" si="45"/>
        <v>Western Skyrim</v>
      </c>
      <c r="H746" s="17">
        <f t="shared" si="46"/>
        <v>1166</v>
      </c>
      <c r="I746" s="17">
        <f t="shared" si="47"/>
        <v>1160</v>
      </c>
      <c r="J746">
        <v>18</v>
      </c>
      <c r="K746" s="3" t="str">
        <f>VLOOKUP(J746,'LibSets constants'!$A$4:$B$1000,2,FALSE)</f>
        <v>DLC_GREYMOOR</v>
      </c>
      <c r="L746" s="3" t="str">
        <f>VLOOKUP(J746,'LibSets constants'!$A$4:$C$1000,3,FALSE)</f>
        <v>Greymoor</v>
      </c>
    </row>
    <row r="747" spans="1:12" x14ac:dyDescent="0.25">
      <c r="A747" s="12">
        <v>1167</v>
      </c>
      <c r="B747" s="5">
        <v>747</v>
      </c>
      <c r="C747" s="5">
        <v>1160</v>
      </c>
      <c r="D747" s="3" t="str">
        <f>VLOOKUP(A747,'ESO dumped ZoneData'!$A$3:$D$9995,4,FALSE)</f>
        <v>Dragonhome</v>
      </c>
      <c r="E747" s="3" t="str">
        <f t="array" ref="E747">IF(OR(EXACT(A747,'ESO Dungeon constants'!$D$3:$D$987)),"X","")</f>
        <v/>
      </c>
      <c r="F747" s="3" t="str">
        <f t="shared" si="44"/>
        <v/>
      </c>
      <c r="G747" s="3" t="str">
        <f t="shared" si="45"/>
        <v>Western Skyrim</v>
      </c>
      <c r="H747" s="17">
        <f t="shared" si="46"/>
        <v>1167</v>
      </c>
      <c r="I747" s="17">
        <f t="shared" si="47"/>
        <v>1160</v>
      </c>
      <c r="J747">
        <v>18</v>
      </c>
      <c r="K747" s="3" t="str">
        <f>VLOOKUP(J747,'LibSets constants'!$A$4:$B$1000,2,FALSE)</f>
        <v>DLC_GREYMOOR</v>
      </c>
      <c r="L747" s="3" t="str">
        <f>VLOOKUP(J747,'LibSets constants'!$A$4:$C$1000,3,FALSE)</f>
        <v>Greymoor</v>
      </c>
    </row>
    <row r="748" spans="1:12" x14ac:dyDescent="0.25">
      <c r="A748" s="12">
        <v>1168</v>
      </c>
      <c r="B748" s="5">
        <v>748</v>
      </c>
      <c r="C748" s="5">
        <v>1160</v>
      </c>
      <c r="D748" s="3" t="str">
        <f>VLOOKUP(A748,'ESO dumped ZoneData'!$A$3:$D$9995,4,FALSE)</f>
        <v>Frozen Coast</v>
      </c>
      <c r="E748" s="3" t="str">
        <f t="array" ref="E748">IF(OR(EXACT(A748,'ESO Dungeon constants'!$D$3:$D$987)),"X","")</f>
        <v/>
      </c>
      <c r="F748" s="3" t="str">
        <f t="shared" si="44"/>
        <v/>
      </c>
      <c r="G748" s="3" t="str">
        <f t="shared" si="45"/>
        <v>Western Skyrim</v>
      </c>
      <c r="H748" s="17">
        <f t="shared" si="46"/>
        <v>1168</v>
      </c>
      <c r="I748" s="17">
        <f t="shared" si="47"/>
        <v>1160</v>
      </c>
      <c r="J748">
        <v>18</v>
      </c>
      <c r="K748" s="3" t="str">
        <f>VLOOKUP(J748,'LibSets constants'!$A$4:$B$1000,2,FALSE)</f>
        <v>DLC_GREYMOOR</v>
      </c>
      <c r="L748" s="3" t="str">
        <f>VLOOKUP(J748,'LibSets constants'!$A$4:$C$1000,3,FALSE)</f>
        <v>Greymoor</v>
      </c>
    </row>
    <row r="749" spans="1:12" x14ac:dyDescent="0.25">
      <c r="A749" s="12">
        <v>1169</v>
      </c>
      <c r="B749" s="5">
        <v>749</v>
      </c>
      <c r="C749" s="5">
        <v>1160</v>
      </c>
      <c r="D749" s="3" t="str">
        <f>VLOOKUP(A749,'ESO dumped ZoneData'!$A$3:$D$9995,4,FALSE)</f>
        <v>Midnight Barrow</v>
      </c>
      <c r="E749" s="3" t="str">
        <f t="array" ref="E749">IF(OR(EXACT(A749,'ESO Dungeon constants'!$D$3:$D$987)),"X","")</f>
        <v/>
      </c>
      <c r="F749" s="3" t="str">
        <f t="shared" si="44"/>
        <v/>
      </c>
      <c r="G749" s="3" t="str">
        <f t="shared" si="45"/>
        <v>Western Skyrim</v>
      </c>
      <c r="H749" s="17">
        <f t="shared" si="46"/>
        <v>1169</v>
      </c>
      <c r="I749" s="17">
        <f t="shared" si="47"/>
        <v>1160</v>
      </c>
      <c r="J749">
        <v>18</v>
      </c>
      <c r="K749" s="3" t="str">
        <f>VLOOKUP(J749,'LibSets constants'!$A$4:$B$1000,2,FALSE)</f>
        <v>DLC_GREYMOOR</v>
      </c>
      <c r="L749" s="3" t="str">
        <f>VLOOKUP(J749,'LibSets constants'!$A$4:$C$1000,3,FALSE)</f>
        <v>Greymoor</v>
      </c>
    </row>
    <row r="750" spans="1:12" x14ac:dyDescent="0.25">
      <c r="A750" s="12">
        <v>1170</v>
      </c>
      <c r="B750" s="5">
        <v>750</v>
      </c>
      <c r="C750" s="5">
        <v>1160</v>
      </c>
      <c r="D750" s="3" t="str">
        <f>VLOOKUP(A750,'ESO dumped ZoneData'!$A$3:$D$9995,4,FALSE)</f>
        <v>Shadowgreen</v>
      </c>
      <c r="E750" s="3" t="str">
        <f t="array" ref="E750">IF(OR(EXACT(A750,'ESO Dungeon constants'!$D$3:$D$987)),"X","")</f>
        <v/>
      </c>
      <c r="F750" s="3" t="str">
        <f t="shared" si="44"/>
        <v/>
      </c>
      <c r="G750" s="3" t="str">
        <f t="shared" si="45"/>
        <v>Western Skyrim</v>
      </c>
      <c r="H750" s="17">
        <f t="shared" si="46"/>
        <v>1170</v>
      </c>
      <c r="I750" s="17">
        <f t="shared" si="47"/>
        <v>1160</v>
      </c>
      <c r="J750">
        <v>18</v>
      </c>
      <c r="K750" s="3" t="str">
        <f>VLOOKUP(J750,'LibSets constants'!$A$4:$B$1000,2,FALSE)</f>
        <v>DLC_GREYMOOR</v>
      </c>
      <c r="L750" s="3" t="str">
        <f>VLOOKUP(J750,'LibSets constants'!$A$4:$C$1000,3,FALSE)</f>
        <v>Greymoor</v>
      </c>
    </row>
    <row r="751" spans="1:12" x14ac:dyDescent="0.25">
      <c r="A751" s="12">
        <v>1171</v>
      </c>
      <c r="B751" s="5">
        <v>751</v>
      </c>
      <c r="C751" s="5">
        <v>1161</v>
      </c>
      <c r="D751" s="3" t="str">
        <f>VLOOKUP(A751,'ESO dumped ZoneData'!$A$3:$D$9995,4,FALSE)</f>
        <v>Not Used/REUSE?</v>
      </c>
      <c r="E751" s="3" t="str">
        <f t="array" ref="E751">IF(OR(EXACT(A751,'ESO Dungeon constants'!$D$3:$D$987)),"X","")</f>
        <v/>
      </c>
      <c r="F751" s="3" t="str">
        <f t="shared" si="44"/>
        <v/>
      </c>
      <c r="G751" s="3" t="str">
        <f t="shared" si="45"/>
        <v>Blackreach: Greymoor Caverns</v>
      </c>
      <c r="H751" s="17">
        <f t="shared" si="46"/>
        <v>1171</v>
      </c>
      <c r="I751" s="17">
        <f t="shared" si="47"/>
        <v>1161</v>
      </c>
      <c r="J751">
        <v>18</v>
      </c>
      <c r="K751" s="3" t="str">
        <f>VLOOKUP(J751,'LibSets constants'!$A$4:$B$1000,2,FALSE)</f>
        <v>DLC_GREYMOOR</v>
      </c>
      <c r="L751" s="3" t="str">
        <f>VLOOKUP(J751,'LibSets constants'!$A$4:$C$1000,3,FALSE)</f>
        <v>Greymoor</v>
      </c>
    </row>
    <row r="752" spans="1:12" x14ac:dyDescent="0.25">
      <c r="A752" s="12">
        <v>1172</v>
      </c>
      <c r="B752" s="5">
        <v>752</v>
      </c>
      <c r="C752" s="5">
        <v>1161</v>
      </c>
      <c r="D752" s="3" t="str">
        <f>VLOOKUP(A752,'ESO dumped ZoneData'!$A$3:$D$9995,4,FALSE)</f>
        <v>Greymoor Keep</v>
      </c>
      <c r="E752" s="3" t="str">
        <f t="array" ref="E752">IF(OR(EXACT(A752,'ESO Dungeon constants'!$D$3:$D$987)),"X","")</f>
        <v/>
      </c>
      <c r="F752" s="3" t="str">
        <f t="shared" si="44"/>
        <v/>
      </c>
      <c r="G752" s="3" t="str">
        <f t="shared" si="45"/>
        <v>Blackreach: Greymoor Caverns</v>
      </c>
      <c r="H752" s="17">
        <f t="shared" si="46"/>
        <v>1172</v>
      </c>
      <c r="I752" s="17">
        <f t="shared" si="47"/>
        <v>1161</v>
      </c>
      <c r="J752">
        <v>18</v>
      </c>
      <c r="K752" s="3" t="str">
        <f>VLOOKUP(J752,'LibSets constants'!$A$4:$B$1000,2,FALSE)</f>
        <v>DLC_GREYMOOR</v>
      </c>
      <c r="L752" s="3" t="str">
        <f>VLOOKUP(J752,'LibSets constants'!$A$4:$C$1000,3,FALSE)</f>
        <v>Greymoor</v>
      </c>
    </row>
    <row r="753" spans="1:12" x14ac:dyDescent="0.25">
      <c r="A753" s="12">
        <v>1173</v>
      </c>
      <c r="B753" s="5">
        <v>753</v>
      </c>
      <c r="C753" s="5">
        <v>1161</v>
      </c>
      <c r="D753" s="3" t="str">
        <f>VLOOKUP(A753,'ESO dumped ZoneData'!$A$3:$D$9995,4,FALSE)</f>
        <v>Greymoor Keep: West Wing</v>
      </c>
      <c r="E753" s="3" t="str">
        <f t="array" ref="E753">IF(OR(EXACT(A753,'ESO Dungeon constants'!$D$3:$D$987)),"X","")</f>
        <v/>
      </c>
      <c r="F753" s="3" t="str">
        <f t="shared" si="44"/>
        <v/>
      </c>
      <c r="G753" s="3" t="str">
        <f t="shared" si="45"/>
        <v>Blackreach: Greymoor Caverns</v>
      </c>
      <c r="H753" s="17">
        <f t="shared" si="46"/>
        <v>1173</v>
      </c>
      <c r="I753" s="17">
        <f t="shared" si="47"/>
        <v>1161</v>
      </c>
      <c r="J753">
        <v>18</v>
      </c>
      <c r="K753" s="3" t="str">
        <f>VLOOKUP(J753,'LibSets constants'!$A$4:$B$1000,2,FALSE)</f>
        <v>DLC_GREYMOOR</v>
      </c>
      <c r="L753" s="3" t="str">
        <f>VLOOKUP(J753,'LibSets constants'!$A$4:$C$1000,3,FALSE)</f>
        <v>Greymoor</v>
      </c>
    </row>
    <row r="754" spans="1:12" x14ac:dyDescent="0.25">
      <c r="A754" s="12">
        <v>1174</v>
      </c>
      <c r="B754" s="5">
        <v>754</v>
      </c>
      <c r="C754" s="5">
        <v>1160</v>
      </c>
      <c r="D754" s="3" t="str">
        <f>VLOOKUP(A754,'ESO dumped ZoneData'!$A$3:$D$9995,4,FALSE)</f>
        <v>Verglas Hollow</v>
      </c>
      <c r="E754" s="3" t="str">
        <f t="array" ref="E754">IF(OR(EXACT(A754,'ESO Dungeon constants'!$D$3:$D$987)),"X","")</f>
        <v/>
      </c>
      <c r="F754" s="3" t="str">
        <f t="shared" si="44"/>
        <v/>
      </c>
      <c r="G754" s="3" t="str">
        <f t="shared" si="45"/>
        <v>Western Skyrim</v>
      </c>
      <c r="H754" s="17">
        <f t="shared" si="46"/>
        <v>1174</v>
      </c>
      <c r="I754" s="17">
        <f t="shared" si="47"/>
        <v>1160</v>
      </c>
      <c r="J754">
        <v>18</v>
      </c>
      <c r="K754" s="3" t="str">
        <f>VLOOKUP(J754,'LibSets constants'!$A$4:$B$1000,2,FALSE)</f>
        <v>DLC_GREYMOOR</v>
      </c>
      <c r="L754" s="3" t="str">
        <f>VLOOKUP(J754,'LibSets constants'!$A$4:$C$1000,3,FALSE)</f>
        <v>Greymoor</v>
      </c>
    </row>
    <row r="755" spans="1:12" x14ac:dyDescent="0.25">
      <c r="A755" s="12">
        <v>1175</v>
      </c>
      <c r="B755" s="5">
        <v>755</v>
      </c>
      <c r="C755" s="5">
        <v>1175</v>
      </c>
      <c r="D755" s="3" t="str">
        <f>VLOOKUP(A755,'ESO dumped ZoneData'!$A$3:$D$9995,4,FALSE)</f>
        <v>Not used/REUSE?</v>
      </c>
      <c r="E755" s="3" t="str">
        <f t="array" ref="E755">IF(OR(EXACT(A755,'ESO Dungeon constants'!$D$3:$D$987)),"X","")</f>
        <v/>
      </c>
      <c r="F755" s="3" t="str">
        <f t="shared" si="44"/>
        <v>X</v>
      </c>
      <c r="G755" s="3" t="str">
        <f t="shared" si="45"/>
        <v/>
      </c>
      <c r="H755" s="17">
        <f t="shared" si="46"/>
        <v>1175</v>
      </c>
      <c r="I755" s="17">
        <f t="shared" si="47"/>
        <v>1175</v>
      </c>
      <c r="J755">
        <v>18</v>
      </c>
      <c r="K755" s="3" t="str">
        <f>VLOOKUP(J755,'LibSets constants'!$A$4:$B$1000,2,FALSE)</f>
        <v>DLC_GREYMOOR</v>
      </c>
      <c r="L755" s="3" t="str">
        <f>VLOOKUP(J755,'LibSets constants'!$A$4:$C$1000,3,FALSE)</f>
        <v>Greymoor</v>
      </c>
    </row>
    <row r="756" spans="1:12" x14ac:dyDescent="0.25">
      <c r="A756" s="12">
        <v>1176</v>
      </c>
      <c r="B756" s="5">
        <v>756</v>
      </c>
      <c r="C756" s="5">
        <v>1160</v>
      </c>
      <c r="D756" s="3" t="str">
        <f>VLOOKUP(A756,'ESO dumped ZoneData'!$A$3:$D$9995,4,FALSE)</f>
        <v>Kilkreath Temple</v>
      </c>
      <c r="E756" s="3" t="str">
        <f t="array" ref="E756">IF(OR(EXACT(A756,'ESO Dungeon constants'!$D$3:$D$987)),"X","")</f>
        <v/>
      </c>
      <c r="F756" s="3" t="str">
        <f t="shared" si="44"/>
        <v/>
      </c>
      <c r="G756" s="3" t="str">
        <f t="shared" si="45"/>
        <v>Western Skyrim</v>
      </c>
      <c r="H756" s="17">
        <f t="shared" si="46"/>
        <v>1176</v>
      </c>
      <c r="I756" s="17">
        <f t="shared" si="47"/>
        <v>1160</v>
      </c>
      <c r="J756">
        <v>18</v>
      </c>
      <c r="K756" s="3" t="str">
        <f>VLOOKUP(J756,'LibSets constants'!$A$4:$B$1000,2,FALSE)</f>
        <v>DLC_GREYMOOR</v>
      </c>
      <c r="L756" s="3" t="str">
        <f>VLOOKUP(J756,'LibSets constants'!$A$4:$C$1000,3,FALSE)</f>
        <v>Greymoor</v>
      </c>
    </row>
    <row r="757" spans="1:12" x14ac:dyDescent="0.25">
      <c r="A757" s="12">
        <v>1177</v>
      </c>
      <c r="B757" s="5">
        <v>757</v>
      </c>
      <c r="C757" s="5">
        <v>1160</v>
      </c>
      <c r="D757" s="3" t="str">
        <f>VLOOKUP(A757,'ESO dumped ZoneData'!$A$3:$D$9995,4,FALSE)</f>
        <v>Bleakridge Barrow</v>
      </c>
      <c r="E757" s="3" t="str">
        <f t="array" ref="E757">IF(OR(EXACT(A757,'ESO Dungeon constants'!$D$3:$D$987)),"X","")</f>
        <v/>
      </c>
      <c r="F757" s="3" t="str">
        <f t="shared" si="44"/>
        <v/>
      </c>
      <c r="G757" s="3" t="str">
        <f t="shared" si="45"/>
        <v>Western Skyrim</v>
      </c>
      <c r="H757" s="17">
        <f t="shared" si="46"/>
        <v>1177</v>
      </c>
      <c r="I757" s="17">
        <f t="shared" si="47"/>
        <v>1160</v>
      </c>
      <c r="J757">
        <v>18</v>
      </c>
      <c r="K757" s="3" t="str">
        <f>VLOOKUP(J757,'LibSets constants'!$A$4:$B$1000,2,FALSE)</f>
        <v>DLC_GREYMOOR</v>
      </c>
      <c r="L757" s="3" t="str">
        <f>VLOOKUP(J757,'LibSets constants'!$A$4:$C$1000,3,FALSE)</f>
        <v>Greymoor</v>
      </c>
    </row>
    <row r="758" spans="1:12" x14ac:dyDescent="0.25">
      <c r="A758" s="12">
        <v>1178</v>
      </c>
      <c r="B758" s="5">
        <v>758</v>
      </c>
      <c r="C758" s="5">
        <v>1160</v>
      </c>
      <c r="D758" s="3" t="str">
        <f>VLOOKUP(A758,'ESO dumped ZoneData'!$A$3:$D$9995,4,FALSE)</f>
        <v>Solitude Outlaws Refuge</v>
      </c>
      <c r="E758" s="3" t="str">
        <f t="array" ref="E758">IF(OR(EXACT(A758,'ESO Dungeon constants'!$D$3:$D$987)),"X","")</f>
        <v/>
      </c>
      <c r="F758" s="3" t="str">
        <f t="shared" si="44"/>
        <v/>
      </c>
      <c r="G758" s="3" t="str">
        <f t="shared" si="45"/>
        <v>Western Skyrim</v>
      </c>
      <c r="H758" s="17">
        <f t="shared" si="46"/>
        <v>1178</v>
      </c>
      <c r="I758" s="17">
        <f t="shared" si="47"/>
        <v>1160</v>
      </c>
      <c r="J758">
        <v>18</v>
      </c>
      <c r="K758" s="3" t="str">
        <f>VLOOKUP(J758,'LibSets constants'!$A$4:$B$1000,2,FALSE)</f>
        <v>DLC_GREYMOOR</v>
      </c>
      <c r="L758" s="3" t="str">
        <f>VLOOKUP(J758,'LibSets constants'!$A$4:$C$1000,3,FALSE)</f>
        <v>Greymoor</v>
      </c>
    </row>
    <row r="759" spans="1:12" x14ac:dyDescent="0.25">
      <c r="A759" s="12">
        <v>1179</v>
      </c>
      <c r="B759" s="5">
        <v>759</v>
      </c>
      <c r="C759" s="5">
        <v>1160</v>
      </c>
      <c r="D759" s="3" t="str">
        <f>VLOOKUP(A759,'ESO dumped ZoneData'!$A$3:$D$9995,4,FALSE)</f>
        <v>Mor Khazgur Mine</v>
      </c>
      <c r="E759" s="3" t="str">
        <f t="array" ref="E759">IF(OR(EXACT(A759,'ESO Dungeon constants'!$D$3:$D$987)),"X","")</f>
        <v/>
      </c>
      <c r="F759" s="3" t="str">
        <f t="shared" si="44"/>
        <v/>
      </c>
      <c r="G759" s="3" t="str">
        <f t="shared" si="45"/>
        <v>Western Skyrim</v>
      </c>
      <c r="H759" s="17">
        <f t="shared" si="46"/>
        <v>1179</v>
      </c>
      <c r="I759" s="17">
        <f t="shared" si="47"/>
        <v>1160</v>
      </c>
      <c r="J759">
        <v>18</v>
      </c>
      <c r="K759" s="3" t="str">
        <f>VLOOKUP(J759,'LibSets constants'!$A$4:$B$1000,2,FALSE)</f>
        <v>DLC_GREYMOOR</v>
      </c>
      <c r="L759" s="3" t="str">
        <f>VLOOKUP(J759,'LibSets constants'!$A$4:$C$1000,3,FALSE)</f>
        <v>Greymoor</v>
      </c>
    </row>
    <row r="760" spans="1:12" x14ac:dyDescent="0.25">
      <c r="A760" s="12">
        <v>1181</v>
      </c>
      <c r="B760" s="5">
        <v>760</v>
      </c>
      <c r="C760" s="5">
        <v>1161</v>
      </c>
      <c r="D760" s="3" t="str">
        <f>VLOOKUP(A760,'ESO dumped ZoneData'!$A$3:$D$9995,4,FALSE)</f>
        <v>Kagnthamz</v>
      </c>
      <c r="E760" s="3" t="str">
        <f t="array" ref="E760">IF(OR(EXACT(A760,'ESO Dungeon constants'!$D$3:$D$987)),"X","")</f>
        <v/>
      </c>
      <c r="F760" s="3" t="str">
        <f t="shared" si="44"/>
        <v/>
      </c>
      <c r="G760" s="3" t="str">
        <f t="shared" si="45"/>
        <v>Blackreach: Greymoor Caverns</v>
      </c>
      <c r="H760" s="17">
        <f t="shared" si="46"/>
        <v>1181</v>
      </c>
      <c r="I760" s="17">
        <f t="shared" si="47"/>
        <v>1161</v>
      </c>
      <c r="J760">
        <v>18</v>
      </c>
      <c r="K760" s="3" t="str">
        <f>VLOOKUP(J760,'LibSets constants'!$A$4:$B$1000,2,FALSE)</f>
        <v>DLC_GREYMOOR</v>
      </c>
      <c r="L760" s="3" t="str">
        <f>VLOOKUP(J760,'LibSets constants'!$A$4:$C$1000,3,FALSE)</f>
        <v>Greymoor</v>
      </c>
    </row>
    <row r="761" spans="1:12" x14ac:dyDescent="0.25">
      <c r="A761" s="12">
        <v>1182</v>
      </c>
      <c r="B761" s="5">
        <v>761</v>
      </c>
      <c r="C761" s="5">
        <v>1160</v>
      </c>
      <c r="D761" s="3" t="str">
        <f>VLOOKUP(A761,'ESO dumped ZoneData'!$A$3:$D$9995,4,FALSE)</f>
        <v>Morthal Barrow</v>
      </c>
      <c r="E761" s="3" t="str">
        <f t="array" ref="E761">IF(OR(EXACT(A761,'ESO Dungeon constants'!$D$3:$D$987)),"X","")</f>
        <v/>
      </c>
      <c r="F761" s="3" t="str">
        <f t="shared" si="44"/>
        <v/>
      </c>
      <c r="G761" s="3" t="str">
        <f t="shared" si="45"/>
        <v>Western Skyrim</v>
      </c>
      <c r="H761" s="17">
        <f t="shared" si="46"/>
        <v>1182</v>
      </c>
      <c r="I761" s="17">
        <f t="shared" si="47"/>
        <v>1160</v>
      </c>
      <c r="J761">
        <v>18</v>
      </c>
      <c r="K761" s="3" t="str">
        <f>VLOOKUP(J761,'LibSets constants'!$A$4:$B$1000,2,FALSE)</f>
        <v>DLC_GREYMOOR</v>
      </c>
      <c r="L761" s="3" t="str">
        <f>VLOOKUP(J761,'LibSets constants'!$A$4:$C$1000,3,FALSE)</f>
        <v>Greymoor</v>
      </c>
    </row>
    <row r="762" spans="1:12" x14ac:dyDescent="0.25">
      <c r="A762" s="12">
        <v>1183</v>
      </c>
      <c r="B762" s="5">
        <v>762</v>
      </c>
      <c r="C762" s="5">
        <v>1161</v>
      </c>
      <c r="D762" s="3" t="str">
        <f>VLOOKUP(A762,'ESO dumped ZoneData'!$A$3:$D$9995,4,FALSE)</f>
        <v>Tzinghalis's Tower</v>
      </c>
      <c r="E762" s="3" t="str">
        <f t="array" ref="E762">IF(OR(EXACT(A762,'ESO Dungeon constants'!$D$3:$D$987)),"X","")</f>
        <v/>
      </c>
      <c r="F762" s="3" t="str">
        <f t="shared" si="44"/>
        <v/>
      </c>
      <c r="G762" s="3" t="str">
        <f t="shared" si="45"/>
        <v>Blackreach: Greymoor Caverns</v>
      </c>
      <c r="H762" s="17">
        <f t="shared" si="46"/>
        <v>1183</v>
      </c>
      <c r="I762" s="17">
        <f t="shared" si="47"/>
        <v>1161</v>
      </c>
      <c r="J762">
        <v>18</v>
      </c>
      <c r="K762" s="3" t="str">
        <f>VLOOKUP(J762,'LibSets constants'!$A$4:$B$1000,2,FALSE)</f>
        <v>DLC_GREYMOOR</v>
      </c>
      <c r="L762" s="3" t="str">
        <f>VLOOKUP(J762,'LibSets constants'!$A$4:$C$1000,3,FALSE)</f>
        <v>Greymoor</v>
      </c>
    </row>
    <row r="763" spans="1:12" x14ac:dyDescent="0.25">
      <c r="A763" s="12">
        <v>1184</v>
      </c>
      <c r="B763" s="5">
        <v>763</v>
      </c>
      <c r="C763" s="5">
        <v>1161</v>
      </c>
      <c r="D763" s="3" t="str">
        <f>VLOOKUP(A763,'ESO dumped ZoneData'!$A$3:$D$9995,4,FALSE)</f>
        <v>Castle Dour</v>
      </c>
      <c r="E763" s="3" t="str">
        <f t="array" ref="E763">IF(OR(EXACT(A763,'ESO Dungeon constants'!$D$3:$D$987)),"X","")</f>
        <v/>
      </c>
      <c r="F763" s="3" t="str">
        <f t="shared" si="44"/>
        <v/>
      </c>
      <c r="G763" s="3" t="str">
        <f t="shared" si="45"/>
        <v>Blackreach: Greymoor Caverns</v>
      </c>
      <c r="H763" s="17">
        <f t="shared" si="46"/>
        <v>1184</v>
      </c>
      <c r="I763" s="17">
        <f t="shared" si="47"/>
        <v>1161</v>
      </c>
      <c r="J763">
        <v>18</v>
      </c>
      <c r="K763" s="3" t="str">
        <f>VLOOKUP(J763,'LibSets constants'!$A$4:$B$1000,2,FALSE)</f>
        <v>DLC_GREYMOOR</v>
      </c>
      <c r="L763" s="3" t="str">
        <f>VLOOKUP(J763,'LibSets constants'!$A$4:$C$1000,3,FALSE)</f>
        <v>Greymoor</v>
      </c>
    </row>
    <row r="764" spans="1:12" x14ac:dyDescent="0.25">
      <c r="A764" s="12">
        <v>1185</v>
      </c>
      <c r="B764" s="5">
        <v>764</v>
      </c>
      <c r="C764" s="5">
        <v>1160</v>
      </c>
      <c r="D764" s="3" t="str">
        <f>VLOOKUP(A764,'ESO dumped ZoneData'!$A$3:$D$9995,4,FALSE)</f>
        <v>Deepwood Vale</v>
      </c>
      <c r="E764" s="3" t="str">
        <f t="array" ref="E764">IF(OR(EXACT(A764,'ESO Dungeon constants'!$D$3:$D$987)),"X","")</f>
        <v/>
      </c>
      <c r="F764" s="3" t="str">
        <f t="shared" si="44"/>
        <v/>
      </c>
      <c r="G764" s="3" t="str">
        <f t="shared" si="45"/>
        <v>Western Skyrim</v>
      </c>
      <c r="H764" s="17">
        <f t="shared" si="46"/>
        <v>1185</v>
      </c>
      <c r="I764" s="17">
        <f t="shared" si="47"/>
        <v>1160</v>
      </c>
      <c r="J764">
        <v>18</v>
      </c>
      <c r="K764" s="3" t="str">
        <f>VLOOKUP(J764,'LibSets constants'!$A$4:$B$1000,2,FALSE)</f>
        <v>DLC_GREYMOOR</v>
      </c>
      <c r="L764" s="3" t="str">
        <f>VLOOKUP(J764,'LibSets constants'!$A$4:$C$1000,3,FALSE)</f>
        <v>Greymoor</v>
      </c>
    </row>
    <row r="765" spans="1:12" x14ac:dyDescent="0.25">
      <c r="A765" s="12">
        <v>1186</v>
      </c>
      <c r="B765" s="5">
        <v>765</v>
      </c>
      <c r="C765" s="5">
        <v>1160</v>
      </c>
      <c r="D765" s="3" t="str">
        <f>VLOOKUP(A765,'ESO dumped ZoneData'!$A$3:$D$9995,4,FALSE)</f>
        <v>Labyrinthian</v>
      </c>
      <c r="E765" s="3" t="str">
        <f t="array" ref="E765">IF(OR(EXACT(A765,'ESO Dungeon constants'!$D$3:$D$987)),"X","")</f>
        <v/>
      </c>
      <c r="F765" s="3" t="str">
        <f t="shared" si="44"/>
        <v/>
      </c>
      <c r="G765" s="3" t="str">
        <f t="shared" si="45"/>
        <v>Western Skyrim</v>
      </c>
      <c r="H765" s="17">
        <f t="shared" si="46"/>
        <v>1186</v>
      </c>
      <c r="I765" s="17">
        <f t="shared" si="47"/>
        <v>1160</v>
      </c>
      <c r="J765">
        <v>18</v>
      </c>
      <c r="K765" s="3" t="str">
        <f>VLOOKUP(J765,'LibSets constants'!$A$4:$B$1000,2,FALSE)</f>
        <v>DLC_GREYMOOR</v>
      </c>
      <c r="L765" s="3" t="str">
        <f>VLOOKUP(J765,'LibSets constants'!$A$4:$C$1000,3,FALSE)</f>
        <v>Greymoor</v>
      </c>
    </row>
    <row r="766" spans="1:12" x14ac:dyDescent="0.25">
      <c r="A766" s="12">
        <v>1187</v>
      </c>
      <c r="B766" s="5">
        <v>766</v>
      </c>
      <c r="C766" s="5">
        <v>1161</v>
      </c>
      <c r="D766" s="3" t="str">
        <f>VLOOKUP(A766,'ESO dumped ZoneData'!$A$3:$D$9995,4,FALSE)</f>
        <v>Nchuthnkarst</v>
      </c>
      <c r="E766" s="3" t="str">
        <f t="array" ref="E766">IF(OR(EXACT(A766,'ESO Dungeon constants'!$D$3:$D$987)),"X","")</f>
        <v/>
      </c>
      <c r="F766" s="3" t="str">
        <f t="shared" si="44"/>
        <v/>
      </c>
      <c r="G766" s="3" t="str">
        <f t="shared" si="45"/>
        <v>Blackreach: Greymoor Caverns</v>
      </c>
      <c r="H766" s="17">
        <f t="shared" si="46"/>
        <v>1187</v>
      </c>
      <c r="I766" s="17">
        <f t="shared" si="47"/>
        <v>1161</v>
      </c>
      <c r="J766">
        <v>18</v>
      </c>
      <c r="K766" s="3" t="str">
        <f>VLOOKUP(J766,'LibSets constants'!$A$4:$B$1000,2,FALSE)</f>
        <v>DLC_GREYMOOR</v>
      </c>
      <c r="L766" s="3" t="str">
        <f>VLOOKUP(J766,'LibSets constants'!$A$4:$C$1000,3,FALSE)</f>
        <v>Greymoor</v>
      </c>
    </row>
    <row r="767" spans="1:12" x14ac:dyDescent="0.25">
      <c r="A767" s="12">
        <v>1188</v>
      </c>
      <c r="B767" s="5">
        <f>VLOOKUP(A767,'ESO dumped ZoneData'!$A$3:$D$9995,2,FALSE)</f>
        <v>767</v>
      </c>
      <c r="C767" s="5">
        <f>VLOOKUP(A767,'ESO dumped ZoneData'!$A$3:$D$9995,3,FALSE)</f>
        <v>101</v>
      </c>
      <c r="D767" s="3" t="str">
        <f>VLOOKUP(A767,'ESO dumped ZoneData'!$A$3:$D$9995,4,FALSE)</f>
        <v>Palace of Kings</v>
      </c>
      <c r="E767" s="3" t="str">
        <f t="array" ref="E767">IF(OR(EXACT(A767,'ESO Dungeon constants'!$D$3:$D$987)),"X","")</f>
        <v/>
      </c>
      <c r="F767" s="3" t="str">
        <f t="shared" si="44"/>
        <v/>
      </c>
      <c r="G767" s="3" t="str">
        <f t="shared" si="45"/>
        <v>Eastmarch</v>
      </c>
      <c r="H767" s="17">
        <f t="shared" si="46"/>
        <v>1188</v>
      </c>
      <c r="I767" s="17">
        <f t="shared" si="47"/>
        <v>101</v>
      </c>
      <c r="J767">
        <v>17</v>
      </c>
      <c r="K767" s="3" t="str">
        <f>VLOOKUP(J767,'LibSets constants'!$A$4:$B$1000,2,FALSE)</f>
        <v>DLC_HARROWSTORM</v>
      </c>
      <c r="L767" s="3" t="str">
        <f>VLOOKUP(J767,'LibSets constants'!$A$4:$C$1000,3,FALSE)</f>
        <v>Harrowstorm</v>
      </c>
    </row>
    <row r="768" spans="1:12" x14ac:dyDescent="0.25">
      <c r="A768" s="12">
        <v>1189</v>
      </c>
      <c r="B768" s="5">
        <f>VLOOKUP(A768,'ESO dumped ZoneData'!$A$3:$D$9995,2,FALSE)</f>
        <v>768</v>
      </c>
      <c r="C768" s="5">
        <f>VLOOKUP(A768,'ESO dumped ZoneData'!$A$3:$D$9995,3,FALSE)</f>
        <v>101</v>
      </c>
      <c r="D768" s="3" t="str">
        <f>VLOOKUP(A768,'ESO dumped ZoneData'!$A$3:$D$9995,4,FALSE)</f>
        <v>Palace of Kings</v>
      </c>
      <c r="E768" s="3" t="str">
        <f t="array" ref="E768">IF(OR(EXACT(A768,'ESO Dungeon constants'!$D$3:$D$987)),"X","")</f>
        <v/>
      </c>
      <c r="F768" s="3" t="str">
        <f t="shared" si="44"/>
        <v/>
      </c>
      <c r="G768" s="3" t="str">
        <f t="shared" si="45"/>
        <v>Eastmarch</v>
      </c>
      <c r="H768" s="17">
        <f t="shared" si="46"/>
        <v>1189</v>
      </c>
      <c r="I768" s="17">
        <f t="shared" si="47"/>
        <v>101</v>
      </c>
      <c r="J768">
        <v>17</v>
      </c>
      <c r="K768" s="3" t="str">
        <f>VLOOKUP(J768,'LibSets constants'!$A$4:$B$1000,2,FALSE)</f>
        <v>DLC_HARROWSTORM</v>
      </c>
      <c r="L768" s="3" t="str">
        <f>VLOOKUP(J768,'LibSets constants'!$A$4:$C$1000,3,FALSE)</f>
        <v>Harrowstorm</v>
      </c>
    </row>
    <row r="769" spans="1:12" x14ac:dyDescent="0.25">
      <c r="A769" s="12">
        <v>1190</v>
      </c>
      <c r="B769" s="5">
        <f>VLOOKUP(A769,'ESO dumped ZoneData'!$A$3:$D$9995,2,FALSE)</f>
        <v>769</v>
      </c>
      <c r="C769" s="5">
        <f>VLOOKUP(A769,'ESO dumped ZoneData'!$A$3:$D$9995,3,FALSE)</f>
        <v>103</v>
      </c>
      <c r="D769" s="3" t="str">
        <f>VLOOKUP(A769,'ESO dumped ZoneData'!$A$3:$D$9995,4,FALSE)</f>
        <v>Riften Ratway</v>
      </c>
      <c r="E769" s="3" t="str">
        <f t="array" ref="E769">IF(OR(EXACT(A769,'ESO Dungeon constants'!$D$3:$D$987)),"X","")</f>
        <v/>
      </c>
      <c r="F769" s="3" t="str">
        <f t="shared" si="44"/>
        <v/>
      </c>
      <c r="G769" s="3" t="str">
        <f t="shared" si="45"/>
        <v>The Rift</v>
      </c>
      <c r="H769" s="17">
        <f t="shared" si="46"/>
        <v>1190</v>
      </c>
      <c r="I769" s="17">
        <f t="shared" si="47"/>
        <v>103</v>
      </c>
      <c r="J769">
        <v>17</v>
      </c>
      <c r="K769" s="3" t="str">
        <f>VLOOKUP(J769,'LibSets constants'!$A$4:$B$1000,2,FALSE)</f>
        <v>DLC_HARROWSTORM</v>
      </c>
      <c r="L769" s="3" t="str">
        <f>VLOOKUP(J769,'LibSets constants'!$A$4:$C$1000,3,FALSE)</f>
        <v>Harrowstorm</v>
      </c>
    </row>
    <row r="770" spans="1:12" x14ac:dyDescent="0.25">
      <c r="A770" s="12">
        <v>1191</v>
      </c>
      <c r="B770" s="5">
        <f>VLOOKUP(A770,'ESO dumped ZoneData'!$A$3:$D$9995,2,FALSE)</f>
        <v>770</v>
      </c>
      <c r="C770" s="5">
        <f>VLOOKUP(A770,'ESO dumped ZoneData'!$A$3:$D$9995,3,FALSE)</f>
        <v>101</v>
      </c>
      <c r="D770" s="3" t="str">
        <f>VLOOKUP(A770,'ESO dumped ZoneData'!$A$3:$D$9995,4,FALSE)</f>
        <v>Blackreach</v>
      </c>
      <c r="E770" s="3" t="str">
        <f t="array" ref="E770">IF(OR(EXACT(A770,'ESO Dungeon constants'!$D$3:$D$987)),"X","")</f>
        <v/>
      </c>
      <c r="F770" s="3" t="str">
        <f t="shared" ref="F770:F779" si="48">IF(EXACT(A770,C770),"X","")</f>
        <v/>
      </c>
      <c r="G770" s="3" t="str">
        <f t="shared" ref="G770:G779" si="49">IF(A770&lt;&gt;C770,VLOOKUP(C770,$A$2:$D$9949,4,FALSE),"")</f>
        <v>Eastmarch</v>
      </c>
      <c r="H770" s="17">
        <f t="shared" ref="H770:H779" si="50">A770</f>
        <v>1191</v>
      </c>
      <c r="I770" s="17">
        <f t="shared" ref="I770:I779" si="51">C770</f>
        <v>101</v>
      </c>
      <c r="J770">
        <v>17</v>
      </c>
      <c r="K770" s="3" t="str">
        <f>VLOOKUP(J770,'LibSets constants'!$A$4:$B$1000,2,FALSE)</f>
        <v>DLC_HARROWSTORM</v>
      </c>
      <c r="L770" s="3" t="str">
        <f>VLOOKUP(J770,'LibSets constants'!$A$4:$C$1000,3,FALSE)</f>
        <v>Harrowstorm</v>
      </c>
    </row>
    <row r="771" spans="1:12" x14ac:dyDescent="0.25">
      <c r="A771" s="12">
        <v>1192</v>
      </c>
      <c r="B771" s="5">
        <f>VLOOKUP(A771,'ESO dumped ZoneData'!$A$3:$D$9995,2,FALSE)</f>
        <v>771</v>
      </c>
      <c r="C771" s="5">
        <f>VLOOKUP(A771,'ESO dumped ZoneData'!$A$3:$D$9995,3,FALSE)</f>
        <v>1133</v>
      </c>
      <c r="D771" s="3" t="str">
        <f>VLOOKUP(A771,'ESO dumped ZoneData'!$A$3:$D$9995,4,FALSE)</f>
        <v>Lucky Cat Landing</v>
      </c>
      <c r="E771" s="3" t="str">
        <f t="array" ref="E771">IF(OR(EXACT(A771,'ESO Dungeon constants'!$D$3:$D$987)),"X","")</f>
        <v/>
      </c>
      <c r="F771" s="3" t="str">
        <f t="shared" si="48"/>
        <v/>
      </c>
      <c r="G771" s="3" t="str">
        <f t="shared" si="49"/>
        <v>Southern Elsweyr</v>
      </c>
      <c r="H771" s="17">
        <f t="shared" si="50"/>
        <v>1192</v>
      </c>
      <c r="I771" s="17">
        <f t="shared" si="51"/>
        <v>1133</v>
      </c>
      <c r="J771">
        <v>16</v>
      </c>
      <c r="K771" s="3" t="str">
        <f>VLOOKUP(J771,'LibSets constants'!$A$4:$B$1000,2,FALSE)</f>
        <v>DLC_DRAGONHOLD</v>
      </c>
      <c r="L771" s="3" t="str">
        <f>VLOOKUP(J771,'LibSets constants'!$A$4:$C$1000,3,FALSE)</f>
        <v>Dragonhold</v>
      </c>
    </row>
    <row r="772" spans="1:12" x14ac:dyDescent="0.25">
      <c r="A772" s="12">
        <v>1193</v>
      </c>
      <c r="B772" s="5">
        <f>VLOOKUP(A772,'ESO dumped ZoneData'!$A$3:$D$9995,2,FALSE)</f>
        <v>772</v>
      </c>
      <c r="C772" s="5">
        <f>VLOOKUP(A772,'ESO dumped ZoneData'!$A$3:$D$9995,3,FALSE)</f>
        <v>1133</v>
      </c>
      <c r="D772" s="3" t="str">
        <f>VLOOKUP(A772,'ESO dumped ZoneData'!$A$3:$D$9995,4,FALSE)</f>
        <v>Potentate's Retreat</v>
      </c>
      <c r="E772" s="3" t="str">
        <f t="array" ref="E772">IF(OR(EXACT(A772,'ESO Dungeon constants'!$D$3:$D$987)),"X","")</f>
        <v/>
      </c>
      <c r="F772" s="3" t="str">
        <f t="shared" si="48"/>
        <v/>
      </c>
      <c r="G772" s="3" t="str">
        <f t="shared" si="49"/>
        <v>Southern Elsweyr</v>
      </c>
      <c r="H772" s="17">
        <f t="shared" si="50"/>
        <v>1193</v>
      </c>
      <c r="I772" s="17">
        <f t="shared" si="51"/>
        <v>1133</v>
      </c>
      <c r="J772">
        <v>16</v>
      </c>
      <c r="K772" s="3" t="str">
        <f>VLOOKUP(J772,'LibSets constants'!$A$4:$B$1000,2,FALSE)</f>
        <v>DLC_DRAGONHOLD</v>
      </c>
      <c r="L772" s="3" t="str">
        <f>VLOOKUP(J772,'LibSets constants'!$A$4:$C$1000,3,FALSE)</f>
        <v>Dragonhold</v>
      </c>
    </row>
    <row r="773" spans="1:12" x14ac:dyDescent="0.25">
      <c r="A773" s="12">
        <v>1195</v>
      </c>
      <c r="B773" s="5">
        <v>773</v>
      </c>
      <c r="C773" s="5">
        <v>1195</v>
      </c>
      <c r="D773" s="3" t="str">
        <f>VLOOKUP(A773,'ESO dumped ZoneData'!$A$3:$D$9995,4,FALSE)</f>
        <v>The Undergrove</v>
      </c>
      <c r="E773" s="3" t="str">
        <f t="array" ref="E773">IF(OR(EXACT(A773,'ESO Dungeon constants'!$D$3:$D$987)),"X","")</f>
        <v/>
      </c>
      <c r="F773" s="3" t="str">
        <f t="shared" si="48"/>
        <v>X</v>
      </c>
      <c r="G773" s="3" t="str">
        <f t="shared" si="49"/>
        <v/>
      </c>
      <c r="H773" s="17">
        <f t="shared" si="50"/>
        <v>1195</v>
      </c>
      <c r="I773" s="17">
        <f t="shared" si="51"/>
        <v>1195</v>
      </c>
      <c r="J773">
        <v>18</v>
      </c>
      <c r="K773" s="3" t="str">
        <f>VLOOKUP(J773,'LibSets constants'!$A$4:$B$1000,2,FALSE)</f>
        <v>DLC_GREYMOOR</v>
      </c>
      <c r="L773" s="3" t="str">
        <f>VLOOKUP(J773,'LibSets constants'!$A$4:$C$1000,3,FALSE)</f>
        <v>Greymoor</v>
      </c>
    </row>
    <row r="774" spans="1:12" x14ac:dyDescent="0.25">
      <c r="A774" s="12">
        <v>1196</v>
      </c>
      <c r="B774" s="5">
        <v>774</v>
      </c>
      <c r="C774" s="5">
        <v>1160</v>
      </c>
      <c r="D774" s="3" t="str">
        <f>VLOOKUP(A774,'ESO dumped ZoneData'!$A$3:$D$9995,4,FALSE)</f>
        <v>Kyne's Aegis</v>
      </c>
      <c r="E774" s="3" t="str">
        <f t="array" ref="E774">IF(OR(EXACT(A774,'ESO Dungeon constants'!$D$3:$D$987)),"X","")</f>
        <v>X</v>
      </c>
      <c r="F774" s="3" t="str">
        <f t="shared" si="48"/>
        <v/>
      </c>
      <c r="G774" s="3" t="str">
        <f t="shared" si="49"/>
        <v>Western Skyrim</v>
      </c>
      <c r="H774" s="17">
        <f t="shared" si="50"/>
        <v>1196</v>
      </c>
      <c r="I774" s="17">
        <f t="shared" si="51"/>
        <v>1160</v>
      </c>
      <c r="J774">
        <v>18</v>
      </c>
      <c r="K774" s="3" t="str">
        <f>VLOOKUP(J774,'LibSets constants'!$A$4:$B$1000,2,FALSE)</f>
        <v>DLC_GREYMOOR</v>
      </c>
      <c r="L774" s="3" t="str">
        <f>VLOOKUP(J774,'LibSets constants'!$A$4:$C$1000,3,FALSE)</f>
        <v>Greymoor</v>
      </c>
    </row>
    <row r="775" spans="1:12" x14ac:dyDescent="0.25">
      <c r="A775" s="12">
        <v>1199</v>
      </c>
      <c r="B775" s="5">
        <f>VLOOKUP(A775,'ESO dumped ZoneData'!$A$3:$D$9995,2,FALSE)</f>
        <v>775</v>
      </c>
      <c r="C775" s="5">
        <f>VLOOKUP(A775,'ESO dumped ZoneData'!$A$3:$D$9995,3,FALSE)</f>
        <v>684</v>
      </c>
      <c r="D775" s="3" t="str">
        <f>VLOOKUP(A775,'ESO dumped ZoneData'!$A$3:$D$9995,4,FALSE)</f>
        <v>Forgemaster Falls</v>
      </c>
      <c r="E775" s="3" t="str">
        <f t="array" ref="E775">IF(OR(EXACT(A775,'ESO Dungeon constants'!$D$3:$D$987)),"X","")</f>
        <v/>
      </c>
      <c r="F775" s="3" t="str">
        <f t="shared" si="48"/>
        <v/>
      </c>
      <c r="G775" s="3" t="str">
        <f t="shared" si="49"/>
        <v>Wrothgar</v>
      </c>
      <c r="H775" s="17">
        <f t="shared" si="50"/>
        <v>1199</v>
      </c>
      <c r="I775" s="17">
        <f t="shared" si="51"/>
        <v>684</v>
      </c>
      <c r="J775">
        <v>17</v>
      </c>
      <c r="K775" s="3" t="str">
        <f>VLOOKUP(J775,'LibSets constants'!$A$4:$B$1000,2,FALSE)</f>
        <v>DLC_HARROWSTORM</v>
      </c>
      <c r="L775" s="3" t="str">
        <f>VLOOKUP(J775,'LibSets constants'!$A$4:$C$1000,3,FALSE)</f>
        <v>Harrowstorm</v>
      </c>
    </row>
    <row r="776" spans="1:12" x14ac:dyDescent="0.25">
      <c r="A776" s="12">
        <v>1200</v>
      </c>
      <c r="B776" s="5">
        <f>VLOOKUP(A776,'ESO dumped ZoneData'!$A$3:$D$9995,2,FALSE)</f>
        <v>776</v>
      </c>
      <c r="C776" s="5">
        <f>VLOOKUP(A776,'ESO dumped ZoneData'!$A$3:$D$9995,3,FALSE)</f>
        <v>1200</v>
      </c>
      <c r="D776" s="3" t="str">
        <f>VLOOKUP(A776,'ESO dumped ZoneData'!$A$3:$D$9995,4,FALSE)</f>
        <v>Thieves' Oasis</v>
      </c>
      <c r="E776" s="3" t="str">
        <f t="array" ref="E776">IF(OR(EXACT(A776,'ESO Dungeon constants'!$D$3:$D$987)),"X","")</f>
        <v/>
      </c>
      <c r="F776" s="3" t="str">
        <f t="shared" si="48"/>
        <v>X</v>
      </c>
      <c r="G776" s="3" t="str">
        <f t="shared" si="49"/>
        <v/>
      </c>
      <c r="H776" s="17">
        <f t="shared" si="50"/>
        <v>1200</v>
      </c>
      <c r="I776" s="17">
        <f t="shared" si="51"/>
        <v>1200</v>
      </c>
      <c r="J776">
        <v>17</v>
      </c>
      <c r="K776" s="3" t="str">
        <f>VLOOKUP(J776,'LibSets constants'!$A$4:$B$1000,2,FALSE)</f>
        <v>DLC_HARROWSTORM</v>
      </c>
      <c r="L776" s="3" t="str">
        <f>VLOOKUP(J776,'LibSets constants'!$A$4:$C$1000,3,FALSE)</f>
        <v>Harrowstorm</v>
      </c>
    </row>
    <row r="777" spans="1:12" x14ac:dyDescent="0.25">
      <c r="A777" s="12">
        <v>1218</v>
      </c>
      <c r="B777" s="5">
        <v>777</v>
      </c>
      <c r="C777" s="5">
        <v>1160</v>
      </c>
      <c r="D777" s="3" t="str">
        <f>VLOOKUP(A777,'ESO dumped ZoneData'!$A$3:$D$9995,4,FALSE)</f>
        <v>Snowmelt Suite</v>
      </c>
      <c r="E777" s="3" t="str">
        <f t="array" ref="E777">IF(OR(EXACT(A777,'ESO Dungeon constants'!$D$3:$D$987)),"X","")</f>
        <v/>
      </c>
      <c r="F777" s="3" t="str">
        <f t="shared" si="48"/>
        <v/>
      </c>
      <c r="G777" s="3" t="str">
        <f t="shared" si="49"/>
        <v>Western Skyrim</v>
      </c>
      <c r="H777" s="17">
        <f t="shared" si="50"/>
        <v>1218</v>
      </c>
      <c r="I777" s="17">
        <f t="shared" si="51"/>
        <v>1160</v>
      </c>
      <c r="J777">
        <v>18</v>
      </c>
      <c r="K777" s="3" t="str">
        <f>VLOOKUP(J777,'LibSets constants'!$A$4:$B$1000,2,FALSE)</f>
        <v>DLC_GREYMOOR</v>
      </c>
      <c r="L777" s="3" t="str">
        <f>VLOOKUP(J777,'LibSets constants'!$A$4:$C$1000,3,FALSE)</f>
        <v>Greymoor</v>
      </c>
    </row>
    <row r="778" spans="1:12" x14ac:dyDescent="0.25">
      <c r="A778" s="12">
        <v>1219</v>
      </c>
      <c r="B778" s="5">
        <v>778</v>
      </c>
      <c r="C778" s="5">
        <v>1160</v>
      </c>
      <c r="D778" s="3" t="str">
        <f>VLOOKUP(A778,'ESO dumped ZoneData'!$A$3:$D$9995,4,FALSE)</f>
        <v>Proudspire Manor</v>
      </c>
      <c r="E778" s="3" t="str">
        <f t="array" ref="E778">IF(OR(EXACT(A778,'ESO Dungeon constants'!$D$3:$D$987)),"X","")</f>
        <v/>
      </c>
      <c r="F778" s="3" t="str">
        <f t="shared" si="48"/>
        <v/>
      </c>
      <c r="G778" s="3" t="str">
        <f t="shared" si="49"/>
        <v>Western Skyrim</v>
      </c>
      <c r="H778" s="17">
        <f t="shared" si="50"/>
        <v>1219</v>
      </c>
      <c r="I778" s="17">
        <f t="shared" si="51"/>
        <v>1160</v>
      </c>
      <c r="J778">
        <v>18</v>
      </c>
      <c r="K778" s="3" t="str">
        <f>VLOOKUP(J778,'LibSets constants'!$A$4:$B$1000,2,FALSE)</f>
        <v>DLC_GREYMOOR</v>
      </c>
      <c r="L778" s="3" t="str">
        <f>VLOOKUP(J778,'LibSets constants'!$A$4:$C$1000,3,FALSE)</f>
        <v>Greymoor</v>
      </c>
    </row>
    <row r="779" spans="1:12" x14ac:dyDescent="0.25">
      <c r="A779" s="12">
        <v>1220</v>
      </c>
      <c r="B779" s="5">
        <v>779</v>
      </c>
      <c r="C779" s="5">
        <v>1161</v>
      </c>
      <c r="D779" s="3" t="str">
        <f>VLOOKUP(A779,'ESO dumped ZoneData'!$A$3:$D$9995,4,FALSE)</f>
        <v>Bastion Sanguinaris</v>
      </c>
      <c r="E779" s="3" t="str">
        <f t="array" ref="E779">IF(OR(EXACT(A779,'ESO Dungeon constants'!$D$3:$D$987)),"X","")</f>
        <v/>
      </c>
      <c r="F779" s="3" t="str">
        <f t="shared" si="48"/>
        <v/>
      </c>
      <c r="G779" s="3" t="str">
        <f t="shared" si="49"/>
        <v>Blackreach: Greymoor Caverns</v>
      </c>
      <c r="H779" s="17">
        <f t="shared" si="50"/>
        <v>1220</v>
      </c>
      <c r="I779" s="17">
        <f t="shared" si="51"/>
        <v>1161</v>
      </c>
      <c r="J779">
        <v>18</v>
      </c>
      <c r="K779" s="3" t="str">
        <f>VLOOKUP(J779,'LibSets constants'!$A$4:$B$1000,2,FALSE)</f>
        <v>DLC_GREYMOOR</v>
      </c>
      <c r="L779" s="3" t="str">
        <f>VLOOKUP(J779,'LibSets constants'!$A$4:$C$1000,3,FALSE)</f>
        <v>Greymoor</v>
      </c>
    </row>
  </sheetData>
  <autoFilter ref="A1:L779" xr:uid="{00000000-0009-0000-0000-000003000000}">
    <sortState xmlns:xlrd2="http://schemas.microsoft.com/office/spreadsheetml/2017/richdata2" ref="A2:L779">
      <sortCondition ref="B1:B779"/>
    </sortState>
  </autoFilter>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H39"/>
  <sheetViews>
    <sheetView workbookViewId="0">
      <selection activeCell="I25" sqref="I25"/>
    </sheetView>
  </sheetViews>
  <sheetFormatPr baseColWidth="10"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4.140625" style="3" bestFit="1" customWidth="1"/>
    <col min="6" max="6" width="27.42578125" style="3" bestFit="1" customWidth="1"/>
  </cols>
  <sheetData>
    <row r="1" spans="1:8" s="37" customFormat="1" x14ac:dyDescent="0.25">
      <c r="A1" s="36"/>
      <c r="B1" s="36"/>
      <c r="C1" s="38" t="s">
        <v>2342</v>
      </c>
      <c r="D1" s="38"/>
      <c r="E1" s="38"/>
      <c r="F1" s="38"/>
      <c r="G1" s="38"/>
      <c r="H1" s="38"/>
    </row>
    <row r="2" spans="1:8" s="1" customFormat="1" x14ac:dyDescent="0.25">
      <c r="A2" s="5" t="s">
        <v>1536</v>
      </c>
      <c r="B2" s="5" t="s">
        <v>1537</v>
      </c>
      <c r="C2" s="1" t="s">
        <v>1540</v>
      </c>
      <c r="D2" s="6" t="s">
        <v>100</v>
      </c>
      <c r="E2" s="3" t="s">
        <v>107</v>
      </c>
      <c r="F2" s="3" t="s">
        <v>1541</v>
      </c>
    </row>
    <row r="3" spans="1:8" x14ac:dyDescent="0.25">
      <c r="A3" s="12">
        <v>2</v>
      </c>
      <c r="B3" s="5">
        <v>1</v>
      </c>
      <c r="C3" t="s">
        <v>109</v>
      </c>
      <c r="D3" s="5">
        <v>3</v>
      </c>
      <c r="E3" s="3">
        <f>VLOOKUP(D3,'ESO zone constants'!$A$2:$B$949,2,FALSE)</f>
        <v>2</v>
      </c>
      <c r="F3" s="3" t="str">
        <f>VLOOKUP(D3,'ESO zone constants'!$A$2:$D$949,4,FALSE)</f>
        <v>Glenumbra</v>
      </c>
    </row>
    <row r="4" spans="1:8" x14ac:dyDescent="0.25">
      <c r="A4" s="12">
        <v>3</v>
      </c>
      <c r="B4" s="5">
        <v>10</v>
      </c>
      <c r="C4" t="s">
        <v>111</v>
      </c>
      <c r="D4" s="5">
        <v>20</v>
      </c>
      <c r="E4" s="3">
        <f>VLOOKUP(D4,'ESO zone constants'!$A$2:$B$949,2,FALSE)</f>
        <v>5</v>
      </c>
      <c r="F4" s="3" t="str">
        <f>VLOOKUP(D4,'ESO zone constants'!$A$2:$D$949,4,FALSE)</f>
        <v>Rivenspire</v>
      </c>
    </row>
    <row r="5" spans="1:8" x14ac:dyDescent="0.25">
      <c r="A5" s="12">
        <v>4</v>
      </c>
      <c r="B5" s="5">
        <v>12</v>
      </c>
      <c r="C5" t="s">
        <v>110</v>
      </c>
      <c r="D5" s="5">
        <v>19</v>
      </c>
      <c r="E5" s="3">
        <f>VLOOKUP(D5,'ESO zone constants'!$A$2:$B$949,2,FALSE)</f>
        <v>4</v>
      </c>
      <c r="F5" s="3" t="str">
        <f>VLOOKUP(D5,'ESO zone constants'!$A$2:$D$949,4,FALSE)</f>
        <v>Stormhaven</v>
      </c>
    </row>
    <row r="6" spans="1:8" x14ac:dyDescent="0.25">
      <c r="A6" s="12">
        <v>5</v>
      </c>
      <c r="B6" s="5">
        <v>30</v>
      </c>
      <c r="C6" t="s">
        <v>118</v>
      </c>
      <c r="D6" s="5">
        <v>104</v>
      </c>
      <c r="E6" s="3">
        <f>VLOOKUP(D6,'ESO zone constants'!$A$2:$B$949,2,FALSE)</f>
        <v>17</v>
      </c>
      <c r="F6" s="3" t="str">
        <f>VLOOKUP(D6,'ESO zone constants'!$A$2:$D$949,4,FALSE)</f>
        <v>Alik'r Desert</v>
      </c>
    </row>
    <row r="7" spans="1:8" x14ac:dyDescent="0.25">
      <c r="A7" s="12">
        <v>6</v>
      </c>
      <c r="B7" s="5">
        <v>20</v>
      </c>
      <c r="C7" t="s">
        <v>115</v>
      </c>
      <c r="D7" s="5">
        <v>92</v>
      </c>
      <c r="E7" s="3">
        <f>VLOOKUP(D7,'ESO zone constants'!$A$2:$B$949,2,FALSE)</f>
        <v>14</v>
      </c>
      <c r="F7" s="3" t="str">
        <f>VLOOKUP(D7,'ESO zone constants'!$A$2:$D$949,4,FALSE)</f>
        <v>Bangkorai</v>
      </c>
    </row>
    <row r="8" spans="1:8" x14ac:dyDescent="0.25">
      <c r="A8" s="12">
        <v>7</v>
      </c>
      <c r="B8" s="5">
        <v>9</v>
      </c>
      <c r="C8" t="s">
        <v>272</v>
      </c>
      <c r="D8" s="5">
        <v>383</v>
      </c>
      <c r="E8" s="3">
        <f>VLOOKUP(D8,'ESO zone constants'!$A$2:$B$949,2,FALSE)</f>
        <v>180</v>
      </c>
      <c r="F8" s="3" t="str">
        <f>VLOOKUP(D8,'ESO zone constants'!$A$2:$D$949,4,FALSE)</f>
        <v>Grahtwood</v>
      </c>
    </row>
    <row r="9" spans="1:8" x14ac:dyDescent="0.25">
      <c r="A9" s="12">
        <v>8</v>
      </c>
      <c r="B9" s="5">
        <v>22</v>
      </c>
      <c r="C9" t="s">
        <v>114</v>
      </c>
      <c r="D9" s="5">
        <v>58</v>
      </c>
      <c r="E9" s="3">
        <f>VLOOKUP(D9,'ESO zone constants'!$A$2:$B$949,2,FALSE)</f>
        <v>11</v>
      </c>
      <c r="F9" s="3" t="str">
        <f>VLOOKUP(D9,'ESO zone constants'!$A$2:$D$949,4,FALSE)</f>
        <v>Malabal Tor</v>
      </c>
    </row>
    <row r="10" spans="1:8" x14ac:dyDescent="0.25">
      <c r="A10" s="12">
        <v>9</v>
      </c>
      <c r="B10" s="5">
        <v>26</v>
      </c>
      <c r="C10" t="s">
        <v>120</v>
      </c>
      <c r="D10" s="5">
        <v>117</v>
      </c>
      <c r="E10" s="3">
        <f>VLOOKUP(D10,'ESO zone constants'!$A$2:$B$949,2,FALSE)</f>
        <v>19</v>
      </c>
      <c r="F10" s="3" t="str">
        <f>VLOOKUP(D10,'ESO zone constants'!$A$2:$D$949,4,FALSE)</f>
        <v>Shadowfen</v>
      </c>
    </row>
    <row r="11" spans="1:8" x14ac:dyDescent="0.25">
      <c r="A11" s="12">
        <v>10</v>
      </c>
      <c r="B11" s="5">
        <v>13</v>
      </c>
      <c r="C11" t="s">
        <v>113</v>
      </c>
      <c r="D11" s="5">
        <v>57</v>
      </c>
      <c r="E11" s="3">
        <f>VLOOKUP(D11,'ESO zone constants'!$A$2:$B$949,2,FALSE)</f>
        <v>10</v>
      </c>
      <c r="F11" s="3" t="str">
        <f>VLOOKUP(D11,'ESO zone constants'!$A$2:$D$949,4,FALSE)</f>
        <v>Deshaan</v>
      </c>
    </row>
    <row r="12" spans="1:8" x14ac:dyDescent="0.25">
      <c r="A12" s="12">
        <v>11</v>
      </c>
      <c r="B12" s="5">
        <v>7</v>
      </c>
      <c r="C12" t="s">
        <v>112</v>
      </c>
      <c r="D12" s="5">
        <v>41</v>
      </c>
      <c r="E12" s="3">
        <f>VLOOKUP(D12,'ESO zone constants'!$A$2:$B$949,2,FALSE)</f>
        <v>9</v>
      </c>
      <c r="F12" s="3" t="str">
        <f>VLOOKUP(D12,'ESO zone constants'!$A$2:$D$949,4,FALSE)</f>
        <v>Stonefalls</v>
      </c>
    </row>
    <row r="13" spans="1:8" x14ac:dyDescent="0.25">
      <c r="A13" s="12">
        <v>12</v>
      </c>
      <c r="B13" s="5">
        <v>125</v>
      </c>
      <c r="C13" t="s">
        <v>117</v>
      </c>
      <c r="D13" s="5">
        <v>103</v>
      </c>
      <c r="E13" s="3">
        <f>VLOOKUP(D13,'ESO zone constants'!$A$2:$B$949,2,FALSE)</f>
        <v>16</v>
      </c>
      <c r="F13" s="3" t="str">
        <f>VLOOKUP(D13,'ESO zone constants'!$A$2:$D$949,4,FALSE)</f>
        <v>The Rift</v>
      </c>
    </row>
    <row r="14" spans="1:8" x14ac:dyDescent="0.25">
      <c r="A14" s="12">
        <v>13</v>
      </c>
      <c r="B14" s="5">
        <v>61</v>
      </c>
      <c r="C14" t="s">
        <v>116</v>
      </c>
      <c r="D14" s="5">
        <v>101</v>
      </c>
      <c r="E14" s="3">
        <f>VLOOKUP(D14,'ESO zone constants'!$A$2:$B$949,2,FALSE)</f>
        <v>15</v>
      </c>
      <c r="F14" s="3" t="str">
        <f>VLOOKUP(D14,'ESO zone constants'!$A$2:$D$949,4,FALSE)</f>
        <v>Eastmarch</v>
      </c>
    </row>
    <row r="15" spans="1:8" x14ac:dyDescent="0.25">
      <c r="A15" s="12">
        <v>14</v>
      </c>
      <c r="C15" t="s">
        <v>131</v>
      </c>
      <c r="D15" s="5">
        <v>181</v>
      </c>
      <c r="E15" s="3">
        <f>VLOOKUP(D15,'ESO zone constants'!$A$2:$B$949,2,FALSE)</f>
        <v>37</v>
      </c>
      <c r="F15" s="3" t="str">
        <f>VLOOKUP(D15,'ESO zone constants'!$A$2:$D$949,4,FALSE)</f>
        <v>Cyrodiil</v>
      </c>
    </row>
    <row r="16" spans="1:8" x14ac:dyDescent="0.25">
      <c r="A16" s="12">
        <v>15</v>
      </c>
      <c r="B16" s="5">
        <v>143</v>
      </c>
      <c r="C16" t="s">
        <v>270</v>
      </c>
      <c r="D16" s="5">
        <v>381</v>
      </c>
      <c r="E16" s="3">
        <f>VLOOKUP(D16,'ESO zone constants'!$A$2:$B$949,2,FALSE)</f>
        <v>178</v>
      </c>
      <c r="F16" s="3" t="str">
        <f>VLOOKUP(D16,'ESO zone constants'!$A$2:$D$949,4,FALSE)</f>
        <v>Auridon</v>
      </c>
    </row>
    <row r="17" spans="1:6" x14ac:dyDescent="0.25">
      <c r="A17" s="12">
        <v>16</v>
      </c>
      <c r="B17" s="5">
        <v>300</v>
      </c>
      <c r="C17" t="s">
        <v>119</v>
      </c>
      <c r="D17" s="5">
        <v>108</v>
      </c>
      <c r="E17" s="3">
        <f>VLOOKUP(D17,'ESO zone constants'!$A$2:$B$949,2,FALSE)</f>
        <v>18</v>
      </c>
      <c r="F17" s="3" t="str">
        <f>VLOOKUP(D17,'ESO zone constants'!$A$2:$D$949,4,FALSE)</f>
        <v>Greenshade</v>
      </c>
    </row>
    <row r="18" spans="1:6" x14ac:dyDescent="0.25">
      <c r="A18" s="12">
        <v>17</v>
      </c>
      <c r="B18" s="5">
        <v>256</v>
      </c>
      <c r="C18" t="s">
        <v>271</v>
      </c>
      <c r="D18" s="5">
        <v>382</v>
      </c>
      <c r="E18" s="3">
        <f>VLOOKUP(D18,'ESO zone constants'!$A$2:$B$949,2,FALSE)</f>
        <v>179</v>
      </c>
      <c r="F18" s="3" t="str">
        <f>VLOOKUP(D18,'ESO zone constants'!$A$2:$D$949,4,FALSE)</f>
        <v>Reaper's March</v>
      </c>
    </row>
    <row r="19" spans="1:6" x14ac:dyDescent="0.25">
      <c r="A19" s="12">
        <v>18</v>
      </c>
      <c r="B19" s="5">
        <v>75</v>
      </c>
      <c r="C19" t="s">
        <v>204</v>
      </c>
      <c r="D19" s="5">
        <v>281</v>
      </c>
      <c r="E19" s="3">
        <f>VLOOKUP(D19,'ESO zone constants'!$A$2:$B$949,2,FALSE)</f>
        <v>110</v>
      </c>
      <c r="F19" s="3" t="str">
        <f>VLOOKUP(D19,'ESO zone constants'!$A$2:$D$949,4,FALSE)</f>
        <v>Bal Foyen</v>
      </c>
    </row>
    <row r="20" spans="1:6" x14ac:dyDescent="0.25">
      <c r="A20" s="12">
        <v>19</v>
      </c>
      <c r="B20" s="5">
        <v>201</v>
      </c>
      <c r="C20" t="s">
        <v>391</v>
      </c>
      <c r="D20" s="5">
        <v>534</v>
      </c>
      <c r="E20" s="3">
        <f>VLOOKUP(D20,'ESO zone constants'!$A$2:$B$949,2,FALSE)</f>
        <v>304</v>
      </c>
      <c r="F20" s="3" t="str">
        <f>VLOOKUP(D20,'ESO zone constants'!$A$2:$D$949,4,FALSE)</f>
        <v>Stros M'Kai</v>
      </c>
    </row>
    <row r="21" spans="1:6" x14ac:dyDescent="0.25">
      <c r="A21" s="12">
        <v>20</v>
      </c>
      <c r="C21" t="s">
        <v>392</v>
      </c>
      <c r="D21" s="5">
        <v>535</v>
      </c>
      <c r="E21" s="3">
        <f>VLOOKUP(D21,'ESO zone constants'!$A$2:$B$949,2,FALSE)</f>
        <v>305</v>
      </c>
      <c r="F21" s="3" t="str">
        <f>VLOOKUP(D21,'ESO zone constants'!$A$2:$D$949,4,FALSE)</f>
        <v>Betnikh</v>
      </c>
    </row>
    <row r="22" spans="1:6" x14ac:dyDescent="0.25">
      <c r="A22" s="12">
        <v>21</v>
      </c>
      <c r="B22" s="5">
        <v>258</v>
      </c>
      <c r="C22" t="s">
        <v>393</v>
      </c>
      <c r="D22" s="5">
        <v>537</v>
      </c>
      <c r="E22" s="3">
        <f>VLOOKUP(D22,'ESO zone constants'!$A$2:$B$949,2,FALSE)</f>
        <v>306</v>
      </c>
      <c r="F22" s="3" t="str">
        <f>VLOOKUP(D22,'ESO zone constants'!$A$2:$D$949,4,FALSE)</f>
        <v>Khenarthi's Roost</v>
      </c>
    </row>
    <row r="23" spans="1:6" x14ac:dyDescent="0.25">
      <c r="A23" s="12">
        <v>22</v>
      </c>
      <c r="B23" s="5">
        <v>74</v>
      </c>
      <c r="C23" t="s">
        <v>203</v>
      </c>
      <c r="D23" s="5">
        <v>280</v>
      </c>
      <c r="E23" s="3">
        <f>VLOOKUP(D23,'ESO zone constants'!$A$2:$B$949,2,FALSE)</f>
        <v>109</v>
      </c>
      <c r="F23" s="3" t="str">
        <f>VLOOKUP(D23,'ESO zone constants'!$A$2:$D$949,4,FALSE)</f>
        <v>Bleakrock Isle</v>
      </c>
    </row>
    <row r="24" spans="1:6" x14ac:dyDescent="0.25">
      <c r="A24" s="12">
        <v>23</v>
      </c>
      <c r="B24" s="5">
        <v>255</v>
      </c>
      <c r="C24" t="s">
        <v>247</v>
      </c>
      <c r="D24" s="5">
        <v>347</v>
      </c>
      <c r="E24" s="3">
        <f>VLOOKUP(D24,'ESO zone constants'!$A$2:$B$949,2,FALSE)</f>
        <v>154</v>
      </c>
      <c r="F24" s="3" t="str">
        <f>VLOOKUP(D24,'ESO zone constants'!$A$2:$D$949,4,FALSE)</f>
        <v>Coldharbour</v>
      </c>
    </row>
    <row r="25" spans="1:6" x14ac:dyDescent="0.25">
      <c r="A25" s="12">
        <v>25</v>
      </c>
      <c r="B25" s="5">
        <v>1126</v>
      </c>
      <c r="C25" t="s">
        <v>571</v>
      </c>
      <c r="D25" s="5">
        <v>888</v>
      </c>
      <c r="E25" s="3">
        <f>VLOOKUP(D25,'ESO zone constants'!$A$2:$B$949,2,FALSE)</f>
        <v>500</v>
      </c>
      <c r="F25" s="3" t="str">
        <f>VLOOKUP(D25,'ESO zone constants'!$A$2:$D$949,4,FALSE)</f>
        <v>Craglorn</v>
      </c>
    </row>
    <row r="26" spans="1:6" x14ac:dyDescent="0.25">
      <c r="A26" s="12">
        <v>26</v>
      </c>
      <c r="C26" t="s">
        <v>39</v>
      </c>
      <c r="D26" s="5">
        <v>584</v>
      </c>
      <c r="E26" s="3">
        <f>VLOOKUP(D26,'ESO zone constants'!$A$2:$B$949,2,FALSE)</f>
        <v>346</v>
      </c>
      <c r="F26" s="3" t="str">
        <f>VLOOKUP(D26,'ESO zone constants'!$A$2:$D$949,4,FALSE)</f>
        <v>Imperial City</v>
      </c>
    </row>
    <row r="27" spans="1:6" x14ac:dyDescent="0.25">
      <c r="A27" s="12">
        <v>27</v>
      </c>
      <c r="B27" s="5">
        <v>667</v>
      </c>
      <c r="C27" t="s">
        <v>458</v>
      </c>
      <c r="D27" s="5">
        <v>684</v>
      </c>
      <c r="E27" s="3">
        <f>VLOOKUP(D27,'ESO zone constants'!$A$2:$B$949,2,FALSE)</f>
        <v>379</v>
      </c>
      <c r="F27" s="3" t="str">
        <f>VLOOKUP(D27,'ESO zone constants'!$A$2:$D$949,4,FALSE)</f>
        <v>Wrothgar</v>
      </c>
    </row>
    <row r="28" spans="1:6" x14ac:dyDescent="0.25">
      <c r="A28" s="12">
        <v>28</v>
      </c>
      <c r="B28" s="5">
        <v>994</v>
      </c>
      <c r="C28" t="s">
        <v>515</v>
      </c>
      <c r="D28" s="5">
        <v>816</v>
      </c>
      <c r="E28" s="3">
        <f>VLOOKUP(D28,'ESO zone constants'!$A$2:$B$949,2,FALSE)</f>
        <v>442</v>
      </c>
      <c r="F28" s="3" t="str">
        <f>VLOOKUP(D28,'ESO zone constants'!$A$2:$D$949,4,FALSE)</f>
        <v>Hew's Bane</v>
      </c>
    </row>
    <row r="29" spans="1:6" x14ac:dyDescent="0.25">
      <c r="A29" s="12">
        <v>29</v>
      </c>
      <c r="B29" s="5">
        <v>1006</v>
      </c>
      <c r="C29" t="s">
        <v>521</v>
      </c>
      <c r="D29" s="5">
        <v>823</v>
      </c>
      <c r="E29" s="3">
        <f>VLOOKUP(D29,'ESO zone constants'!$A$2:$B$949,2,FALSE)</f>
        <v>448</v>
      </c>
      <c r="F29" s="3" t="str">
        <f>VLOOKUP(D29,'ESO zone constants'!$A$2:$D$949,4,FALSE)</f>
        <v>Gold Coast</v>
      </c>
    </row>
    <row r="30" spans="1:6" x14ac:dyDescent="0.25">
      <c r="A30" s="12">
        <v>30</v>
      </c>
      <c r="B30" s="5">
        <v>1060</v>
      </c>
      <c r="C30" t="s">
        <v>538</v>
      </c>
      <c r="D30" s="5">
        <v>849</v>
      </c>
      <c r="E30" s="3">
        <f>VLOOKUP(D30,'ESO zone constants'!$A$2:$B$949,2,FALSE)</f>
        <v>467</v>
      </c>
      <c r="F30" s="3" t="str">
        <f>VLOOKUP(D30,'ESO zone constants'!$A$2:$D$949,4,FALSE)</f>
        <v>Vvardenfell</v>
      </c>
    </row>
    <row r="31" spans="1:6" x14ac:dyDescent="0.25">
      <c r="A31" s="12">
        <v>31</v>
      </c>
      <c r="B31" s="5">
        <v>1313</v>
      </c>
      <c r="C31" t="s">
        <v>78</v>
      </c>
      <c r="D31" s="5">
        <v>980</v>
      </c>
      <c r="E31" s="3">
        <f>VLOOKUP(D31,'ESO zone constants'!$A$2:$B$949,2,FALSE)</f>
        <v>589</v>
      </c>
      <c r="F31" s="3" t="str">
        <f>VLOOKUP(D31,'ESO zone constants'!$A$2:$D$949,4,FALSE)</f>
        <v>Clockwork City</v>
      </c>
    </row>
    <row r="32" spans="1:6" x14ac:dyDescent="0.25">
      <c r="A32" s="12">
        <v>32</v>
      </c>
      <c r="B32" s="5">
        <v>1349</v>
      </c>
      <c r="C32" t="s">
        <v>79</v>
      </c>
      <c r="D32" s="5">
        <v>1011</v>
      </c>
      <c r="E32" s="3">
        <f>VLOOKUP(D32,'ESO zone constants'!$A$2:$B$949,2,FALSE)</f>
        <v>616</v>
      </c>
      <c r="F32" s="3" t="str">
        <f>VLOOKUP(D32,'ESO zone constants'!$A$2:$D$949,4,FALSE)</f>
        <v>Summerset</v>
      </c>
    </row>
    <row r="33" spans="1:6" x14ac:dyDescent="0.25">
      <c r="A33" s="12">
        <v>33</v>
      </c>
      <c r="B33" s="5">
        <v>1429</v>
      </c>
      <c r="C33" t="s">
        <v>688</v>
      </c>
      <c r="D33" s="5">
        <v>1027</v>
      </c>
      <c r="E33" s="3">
        <f>VLOOKUP(D33,'ESO zone constants'!$A$2:$B$949,2,FALSE)</f>
        <v>632</v>
      </c>
      <c r="F33" s="3" t="str">
        <f>VLOOKUP(D33,'ESO zone constants'!$A$2:$D$949,4,FALSE)</f>
        <v>Artaeum</v>
      </c>
    </row>
    <row r="34" spans="1:6" x14ac:dyDescent="0.25">
      <c r="A34" s="12">
        <v>34</v>
      </c>
      <c r="B34" s="5">
        <v>1484</v>
      </c>
      <c r="C34" t="s">
        <v>80</v>
      </c>
      <c r="D34" s="5">
        <v>726</v>
      </c>
      <c r="E34" s="3">
        <f>VLOOKUP(D34,'ESO zone constants'!$A$2:$B$949,2,FALSE)</f>
        <v>407</v>
      </c>
      <c r="F34" s="3" t="str">
        <f>VLOOKUP(D34,'ESO zone constants'!$A$2:$D$949,4,FALSE)</f>
        <v>Murkmire</v>
      </c>
    </row>
    <row r="35" spans="1:6" x14ac:dyDescent="0.25">
      <c r="A35" s="12">
        <v>35</v>
      </c>
      <c r="C35" t="s">
        <v>722</v>
      </c>
      <c r="D35" s="5">
        <v>1072</v>
      </c>
      <c r="E35" s="3">
        <f>VLOOKUP(D35,'ESO zone constants'!$A$2:$B$949,2,FALSE)</f>
        <v>668</v>
      </c>
      <c r="F35" s="3" t="str">
        <f>VLOOKUP(D35,'ESO zone constants'!$A$2:$D$949,4,FALSE)</f>
        <v>Norg-Tzel</v>
      </c>
    </row>
    <row r="36" spans="1:6" x14ac:dyDescent="0.25">
      <c r="A36" s="12">
        <v>36</v>
      </c>
      <c r="B36" s="5">
        <v>1555</v>
      </c>
      <c r="C36" t="s">
        <v>1559</v>
      </c>
      <c r="D36" s="5">
        <v>1086</v>
      </c>
      <c r="E36" s="3">
        <f>VLOOKUP(D36,'ESO zone constants'!$A$2:$B$949,2,FALSE)</f>
        <v>681</v>
      </c>
      <c r="F36" s="3" t="str">
        <f>VLOOKUP(D36,'ESO zone constants'!$A$2:$D$949,4,FALSE)</f>
        <v>Northern Elsweyr</v>
      </c>
    </row>
    <row r="37" spans="1:6" x14ac:dyDescent="0.25">
      <c r="A37" s="5">
        <v>37</v>
      </c>
      <c r="B37" s="5">
        <v>1654</v>
      </c>
      <c r="C37" t="s">
        <v>1769</v>
      </c>
      <c r="D37" s="12">
        <v>1133</v>
      </c>
      <c r="E37" s="3">
        <f>VLOOKUP(D37,'ESO zone constants'!$A$2:$B$949,2,FALSE)</f>
        <v>720</v>
      </c>
      <c r="F37" s="3" t="str">
        <f>VLOOKUP(D37,'ESO zone constants'!$A$2:$D$949,4,FALSE)</f>
        <v>Southern Elsweyr</v>
      </c>
    </row>
    <row r="38" spans="1:6" x14ac:dyDescent="0.25">
      <c r="A38" s="12">
        <v>38</v>
      </c>
      <c r="B38" s="5">
        <v>1719</v>
      </c>
      <c r="C38" t="s">
        <v>1886</v>
      </c>
      <c r="D38" s="5">
        <v>1160</v>
      </c>
      <c r="E38" s="3">
        <f>VLOOKUP(D38,'ESO zone constants'!$A$2:$B$949,2,FALSE)</f>
        <v>743</v>
      </c>
      <c r="F38" s="3" t="str">
        <f>VLOOKUP(D38,'ESO zone constants'!$A$2:$D$949,4,FALSE)</f>
        <v>Western Skyrim</v>
      </c>
    </row>
    <row r="39" spans="1:6" x14ac:dyDescent="0.25">
      <c r="A39" s="12">
        <v>39</v>
      </c>
      <c r="B39" s="5">
        <v>1747</v>
      </c>
      <c r="C39" t="s">
        <v>1916</v>
      </c>
      <c r="D39" s="5">
        <v>1161</v>
      </c>
      <c r="E39" s="3">
        <f>VLOOKUP(D39,'ESO zone constants'!$A$2:$B$949,2,FALSE)</f>
        <v>744</v>
      </c>
      <c r="F39" s="3" t="str">
        <f>VLOOKUP(D39,'ESO zone constants'!$A$2:$D$949,4,FALSE)</f>
        <v>Blackreach: Greymoor Caverns</v>
      </c>
    </row>
  </sheetData>
  <autoFilter ref="A2:F2" xr:uid="{00000000-0009-0000-0000-000004000000}"/>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J426"/>
  <sheetViews>
    <sheetView zoomScaleNormal="100" workbookViewId="0">
      <pane xSplit="4" ySplit="2" topLeftCell="E3" activePane="bottomRight" state="frozen"/>
      <selection pane="topRight" activeCell="F1" sqref="F1"/>
      <selection pane="bottomLeft" activeCell="A2" sqref="A2"/>
      <selection pane="bottomRight" activeCell="D3" sqref="D3"/>
    </sheetView>
  </sheetViews>
  <sheetFormatPr baseColWidth="10" defaultRowHeight="15" x14ac:dyDescent="0.25"/>
  <cols>
    <col min="1" max="1" width="29.42578125" style="5" bestFit="1" customWidth="1"/>
    <col min="2" max="2" width="23.7109375" style="5" bestFit="1" customWidth="1"/>
    <col min="3" max="3" width="20.28515625" style="5" bestFit="1" customWidth="1"/>
    <col min="4" max="4" width="26.85546875" bestFit="1" customWidth="1"/>
    <col min="5" max="5" width="20.7109375" style="3" bestFit="1" customWidth="1"/>
    <col min="6" max="6" width="24.140625" style="3" bestFit="1" customWidth="1"/>
    <col min="7" max="7" width="16.7109375" style="3" bestFit="1" customWidth="1"/>
    <col min="8" max="8" width="21.85546875" style="5" bestFit="1" customWidth="1"/>
    <col min="9" max="9" width="30.42578125" bestFit="1" customWidth="1"/>
    <col min="10" max="10" width="61.7109375" style="30" bestFit="1" customWidth="1"/>
  </cols>
  <sheetData>
    <row r="1" spans="1:10" s="37" customFormat="1" ht="25.5" customHeight="1" x14ac:dyDescent="0.25">
      <c r="A1" s="36"/>
      <c r="B1" s="36"/>
      <c r="C1" s="36"/>
      <c r="D1" s="50" t="s">
        <v>2346</v>
      </c>
      <c r="E1" s="50"/>
      <c r="F1" s="50"/>
      <c r="G1" s="50"/>
      <c r="H1" s="50"/>
      <c r="I1" s="50"/>
      <c r="J1" s="50"/>
    </row>
    <row r="2" spans="1:10" s="1" customFormat="1" x14ac:dyDescent="0.25">
      <c r="A2" s="5" t="s">
        <v>1448</v>
      </c>
      <c r="B2" s="5" t="s">
        <v>1536</v>
      </c>
      <c r="C2" s="5" t="s">
        <v>1537</v>
      </c>
      <c r="D2" s="1" t="s">
        <v>1540</v>
      </c>
      <c r="E2" s="3" t="s">
        <v>100</v>
      </c>
      <c r="F2" s="7" t="s">
        <v>107</v>
      </c>
      <c r="G2" s="7" t="s">
        <v>105</v>
      </c>
      <c r="H2" s="6" t="s">
        <v>1539</v>
      </c>
      <c r="I2" s="1" t="s">
        <v>1538</v>
      </c>
      <c r="J2" s="30" t="s">
        <v>1695</v>
      </c>
    </row>
    <row r="3" spans="1:10" x14ac:dyDescent="0.25">
      <c r="A3" s="12">
        <v>1</v>
      </c>
      <c r="B3" s="5">
        <v>2</v>
      </c>
      <c r="C3" s="5">
        <f>VLOOKUP(B3,'ESO map constants'!$A$3:$B$999,2,FALSE)</f>
        <v>1</v>
      </c>
      <c r="D3" t="str">
        <f>VLOOKUP(C3,'ESO map constants'!$B$3:$C$1000,2,FALSE)</f>
        <v>Glenumbra</v>
      </c>
      <c r="E3" s="3">
        <f>IF(B3&lt;&gt;"",VLOOKUP(B3,'ESO map constants'!$A$3:$D$1000,4,FALSE),"")</f>
        <v>3</v>
      </c>
      <c r="F3" s="3">
        <f>IF(E3&lt;&gt;"",VLOOKUP(E3,'ESO zone constants'!$A$2:$B$9949,2,FALSE),"")</f>
        <v>2</v>
      </c>
      <c r="G3" s="3" t="str">
        <f>IF(E3&lt;&gt;"",VLOOKUP(E3,'ESO zone constants'!$A$2:$D$949,4,FALSE),"")</f>
        <v>Glenumbra</v>
      </c>
      <c r="H3" s="5">
        <v>1</v>
      </c>
      <c r="I3" t="str">
        <f>VLOOKUP(A3,'ESO wayshrine names'!$A$3:$B$1000,2,FALSE)</f>
        <v xml:space="preserve">Wyrd Tree Wayshrine </v>
      </c>
      <c r="J3" s="30" t="str">
        <f t="shared" ref="J3:J66" si="0">IF(A3&lt;&gt;"",IF(E3&lt;&gt;"",IF(OR(ISNA(A3),ISNA(E3)),"","["&amp;A3&amp;"]="&amp;E3&amp;","),""),"")</f>
        <v>[1]=3,</v>
      </c>
    </row>
    <row r="4" spans="1:10" x14ac:dyDescent="0.25">
      <c r="A4" s="12">
        <v>2</v>
      </c>
      <c r="B4" s="5">
        <v>2</v>
      </c>
      <c r="C4" s="5">
        <f>VLOOKUP(B4,'ESO map constants'!$A$3:$B$999,2,FALSE)</f>
        <v>1</v>
      </c>
      <c r="D4" t="str">
        <f>VLOOKUP(C4,'ESO map constants'!$B$3:$C$1000,2,FALSE)</f>
        <v>Glenumbra</v>
      </c>
      <c r="E4" s="3">
        <f>IF(B4&lt;&gt;"",VLOOKUP(B4,'ESO map constants'!$A$3:$D$1000,4,FALSE),"")</f>
        <v>3</v>
      </c>
      <c r="F4" s="3">
        <f>IF(E4&lt;&gt;"",VLOOKUP(E4,'ESO zone constants'!$A$2:$B$9949,2,FALSE),"")</f>
        <v>2</v>
      </c>
      <c r="G4" s="3" t="str">
        <f>IF(E4&lt;&gt;"",VLOOKUP(E4,'ESO zone constants'!$A$2:$D$949,4,FALSE),"")</f>
        <v>Glenumbra</v>
      </c>
      <c r="H4" s="5">
        <v>1</v>
      </c>
      <c r="I4" t="str">
        <f>VLOOKUP(A4,'ESO wayshrine names'!$A$3:$B$1000,2,FALSE)</f>
        <v xml:space="preserve">Aldcroft Wayshrine </v>
      </c>
      <c r="J4" s="30" t="str">
        <f t="shared" si="0"/>
        <v>[2]=3,</v>
      </c>
    </row>
    <row r="5" spans="1:10" x14ac:dyDescent="0.25">
      <c r="A5" s="12">
        <v>3</v>
      </c>
      <c r="B5" s="5">
        <v>2</v>
      </c>
      <c r="C5" s="5">
        <f>VLOOKUP(B5,'ESO map constants'!$A$3:$B$999,2,FALSE)</f>
        <v>1</v>
      </c>
      <c r="D5" t="str">
        <f>VLOOKUP(C5,'ESO map constants'!$B$3:$C$1000,2,FALSE)</f>
        <v>Glenumbra</v>
      </c>
      <c r="E5" s="3">
        <f>IF(B5&lt;&gt;"",VLOOKUP(B5,'ESO map constants'!$A$3:$D$1000,4,FALSE),"")</f>
        <v>3</v>
      </c>
      <c r="F5" s="3">
        <f>IF(E5&lt;&gt;"",VLOOKUP(E5,'ESO zone constants'!$A$2:$B$9949,2,FALSE),"")</f>
        <v>2</v>
      </c>
      <c r="G5" s="3" t="str">
        <f>IF(E5&lt;&gt;"",VLOOKUP(E5,'ESO zone constants'!$A$2:$D$949,4,FALSE),"")</f>
        <v>Glenumbra</v>
      </c>
      <c r="H5" s="5">
        <v>1</v>
      </c>
      <c r="I5" t="str">
        <f>VLOOKUP(A5,'ESO wayshrine names'!$A$3:$B$1000,2,FALSE)</f>
        <v xml:space="preserve">Deleyn's Mill Wayshrine </v>
      </c>
      <c r="J5" s="30" t="str">
        <f t="shared" si="0"/>
        <v>[3]=3,</v>
      </c>
    </row>
    <row r="6" spans="1:10" x14ac:dyDescent="0.25">
      <c r="A6" s="12">
        <v>4</v>
      </c>
      <c r="B6" s="5">
        <v>2</v>
      </c>
      <c r="C6" s="5">
        <f>VLOOKUP(B6,'ESO map constants'!$A$3:$B$999,2,FALSE)</f>
        <v>1</v>
      </c>
      <c r="D6" t="str">
        <f>VLOOKUP(C6,'ESO map constants'!$B$3:$C$1000,2,FALSE)</f>
        <v>Glenumbra</v>
      </c>
      <c r="E6" s="3">
        <f>IF(B6&lt;&gt;"",VLOOKUP(B6,'ESO map constants'!$A$3:$D$1000,4,FALSE),"")</f>
        <v>3</v>
      </c>
      <c r="F6" s="3">
        <f>IF(E6&lt;&gt;"",VLOOKUP(E6,'ESO zone constants'!$A$2:$B$9949,2,FALSE),"")</f>
        <v>2</v>
      </c>
      <c r="G6" s="3" t="str">
        <f>IF(E6&lt;&gt;"",VLOOKUP(E6,'ESO zone constants'!$A$2:$D$949,4,FALSE),"")</f>
        <v>Glenumbra</v>
      </c>
      <c r="H6" s="5">
        <v>1</v>
      </c>
      <c r="I6" t="str">
        <f>VLOOKUP(A6,'ESO wayshrine names'!$A$3:$B$1000,2,FALSE)</f>
        <v xml:space="preserve">Eagle's Brook Wayshrine </v>
      </c>
      <c r="J6" s="30" t="str">
        <f t="shared" si="0"/>
        <v>[4]=3,</v>
      </c>
    </row>
    <row r="7" spans="1:10" x14ac:dyDescent="0.25">
      <c r="A7" s="12">
        <v>5</v>
      </c>
      <c r="B7" s="5">
        <v>2</v>
      </c>
      <c r="C7" s="5">
        <f>VLOOKUP(B7,'ESO map constants'!$A$3:$B$999,2,FALSE)</f>
        <v>1</v>
      </c>
      <c r="D7" t="str">
        <f>VLOOKUP(C7,'ESO map constants'!$B$3:$C$1000,2,FALSE)</f>
        <v>Glenumbra</v>
      </c>
      <c r="E7" s="3">
        <f>IF(B7&lt;&gt;"",VLOOKUP(B7,'ESO map constants'!$A$3:$D$1000,4,FALSE),"")</f>
        <v>3</v>
      </c>
      <c r="F7" s="3">
        <f>IF(E7&lt;&gt;"",VLOOKUP(E7,'ESO zone constants'!$A$2:$B$9949,2,FALSE),"")</f>
        <v>2</v>
      </c>
      <c r="G7" s="3" t="str">
        <f>IF(E7&lt;&gt;"",VLOOKUP(E7,'ESO zone constants'!$A$2:$D$949,4,FALSE),"")</f>
        <v>Glenumbra</v>
      </c>
      <c r="H7" s="5">
        <v>1</v>
      </c>
      <c r="I7" t="str">
        <f>VLOOKUP(A7,'ESO wayshrine names'!$A$3:$B$1000,2,FALSE)</f>
        <v xml:space="preserve">North Hag Fen Wayshrine </v>
      </c>
      <c r="J7" s="30" t="str">
        <f t="shared" si="0"/>
        <v>[5]=3,</v>
      </c>
    </row>
    <row r="8" spans="1:10" x14ac:dyDescent="0.25">
      <c r="A8" s="12">
        <v>6</v>
      </c>
      <c r="B8" s="5">
        <v>2</v>
      </c>
      <c r="C8" s="5">
        <f>VLOOKUP(B8,'ESO map constants'!$A$3:$B$999,2,FALSE)</f>
        <v>1</v>
      </c>
      <c r="D8" t="str">
        <f>VLOOKUP(C8,'ESO map constants'!$B$3:$C$1000,2,FALSE)</f>
        <v>Glenumbra</v>
      </c>
      <c r="E8" s="3">
        <f>IF(B8&lt;&gt;"",VLOOKUP(B8,'ESO map constants'!$A$3:$D$1000,4,FALSE),"")</f>
        <v>3</v>
      </c>
      <c r="F8" s="3">
        <f>IF(E8&lt;&gt;"",VLOOKUP(E8,'ESO zone constants'!$A$2:$B$9949,2,FALSE),"")</f>
        <v>2</v>
      </c>
      <c r="G8" s="3" t="str">
        <f>IF(E8&lt;&gt;"",VLOOKUP(E8,'ESO zone constants'!$A$2:$D$949,4,FALSE),"")</f>
        <v>Glenumbra</v>
      </c>
      <c r="H8" s="5">
        <v>1</v>
      </c>
      <c r="I8" t="str">
        <f>VLOOKUP(A8,'ESO wayshrine names'!$A$3:$B$1000,2,FALSE)</f>
        <v xml:space="preserve">Lion Guard Redoubt Wayshrine </v>
      </c>
      <c r="J8" s="30" t="str">
        <f t="shared" si="0"/>
        <v>[6]=3,</v>
      </c>
    </row>
    <row r="9" spans="1:10" x14ac:dyDescent="0.25">
      <c r="A9" s="12">
        <v>7</v>
      </c>
      <c r="B9" s="5">
        <v>2</v>
      </c>
      <c r="C9" s="5">
        <f>VLOOKUP(B9,'ESO map constants'!$A$3:$B$999,2,FALSE)</f>
        <v>1</v>
      </c>
      <c r="D9" t="str">
        <f>VLOOKUP(C9,'ESO map constants'!$B$3:$C$1000,2,FALSE)</f>
        <v>Glenumbra</v>
      </c>
      <c r="E9" s="3">
        <f>IF(B9&lt;&gt;"",VLOOKUP(B9,'ESO map constants'!$A$3:$D$1000,4,FALSE),"")</f>
        <v>3</v>
      </c>
      <c r="F9" s="3">
        <f>IF(E9&lt;&gt;"",VLOOKUP(E9,'ESO zone constants'!$A$2:$B$9949,2,FALSE),"")</f>
        <v>2</v>
      </c>
      <c r="G9" s="3" t="str">
        <f>IF(E9&lt;&gt;"",VLOOKUP(E9,'ESO zone constants'!$A$2:$D$949,4,FALSE),"")</f>
        <v>Glenumbra</v>
      </c>
      <c r="H9" s="5">
        <v>1</v>
      </c>
      <c r="I9" t="str">
        <f>VLOOKUP(A9,'ESO wayshrine names'!$A$3:$B$1000,2,FALSE)</f>
        <v xml:space="preserve">Crosswych Wayshrine </v>
      </c>
      <c r="J9" s="30" t="str">
        <f t="shared" si="0"/>
        <v>[7]=3,</v>
      </c>
    </row>
    <row r="10" spans="1:10" x14ac:dyDescent="0.25">
      <c r="A10" s="12">
        <v>8</v>
      </c>
      <c r="B10" s="5">
        <v>2</v>
      </c>
      <c r="C10" s="5">
        <f>VLOOKUP(B10,'ESO map constants'!$A$3:$B$999,2,FALSE)</f>
        <v>1</v>
      </c>
      <c r="D10" t="str">
        <f>VLOOKUP(C10,'ESO map constants'!$B$3:$C$1000,2,FALSE)</f>
        <v>Glenumbra</v>
      </c>
      <c r="E10" s="3">
        <f>IF(B10&lt;&gt;"",VLOOKUP(B10,'ESO map constants'!$A$3:$D$1000,4,FALSE),"")</f>
        <v>3</v>
      </c>
      <c r="F10" s="3">
        <f>IF(E10&lt;&gt;"",VLOOKUP(E10,'ESO zone constants'!$A$2:$B$9949,2,FALSE),"")</f>
        <v>2</v>
      </c>
      <c r="G10" s="3" t="str">
        <f>IF(E10&lt;&gt;"",VLOOKUP(E10,'ESO zone constants'!$A$2:$D$949,4,FALSE),"")</f>
        <v>Glenumbra</v>
      </c>
      <c r="H10" s="5">
        <v>1</v>
      </c>
      <c r="I10" t="str">
        <f>VLOOKUP(A10,'ESO wayshrine names'!$A$3:$B$1000,2,FALSE)</f>
        <v xml:space="preserve">Farwatch Wayshrine </v>
      </c>
      <c r="J10" s="30" t="str">
        <f t="shared" si="0"/>
        <v>[8]=3,</v>
      </c>
    </row>
    <row r="11" spans="1:10" x14ac:dyDescent="0.25">
      <c r="A11" s="12">
        <v>9</v>
      </c>
      <c r="B11" s="5">
        <v>3</v>
      </c>
      <c r="C11" s="5">
        <f>VLOOKUP(B11,'ESO map constants'!$A$3:$B$999,2,FALSE)</f>
        <v>10</v>
      </c>
      <c r="D11" t="str">
        <f>VLOOKUP(C11,'ESO map constants'!$B$3:$C$1000,2,FALSE)</f>
        <v>Rivenspire</v>
      </c>
      <c r="E11" s="3">
        <f>IF(B11&lt;&gt;"",VLOOKUP(B11,'ESO map constants'!$A$3:$D$1000,4,FALSE),"")</f>
        <v>20</v>
      </c>
      <c r="F11" s="3">
        <f>IF(E11&lt;&gt;"",VLOOKUP(E11,'ESO zone constants'!$A$2:$B$9949,2,FALSE),"")</f>
        <v>5</v>
      </c>
      <c r="G11" s="3" t="str">
        <f>IF(E11&lt;&gt;"",VLOOKUP(E11,'ESO zone constants'!$A$2:$D$949,4,FALSE),"")</f>
        <v>Rivenspire</v>
      </c>
      <c r="H11" s="5">
        <v>1</v>
      </c>
      <c r="I11" t="str">
        <f>VLOOKUP(A11,'ESO wayshrine names'!$A$3:$B$1000,2,FALSE)</f>
        <v xml:space="preserve">Oldgate Wayshrine </v>
      </c>
      <c r="J11" s="30" t="str">
        <f t="shared" si="0"/>
        <v>[9]=20,</v>
      </c>
    </row>
    <row r="12" spans="1:10" x14ac:dyDescent="0.25">
      <c r="A12" s="12">
        <v>10</v>
      </c>
      <c r="B12" s="5">
        <v>3</v>
      </c>
      <c r="C12" s="5">
        <f>VLOOKUP(B12,'ESO map constants'!$A$3:$B$999,2,FALSE)</f>
        <v>10</v>
      </c>
      <c r="D12" t="str">
        <f>VLOOKUP(C12,'ESO map constants'!$B$3:$C$1000,2,FALSE)</f>
        <v>Rivenspire</v>
      </c>
      <c r="E12" s="3">
        <f>IF(B12&lt;&gt;"",VLOOKUP(B12,'ESO map constants'!$A$3:$D$1000,4,FALSE),"")</f>
        <v>20</v>
      </c>
      <c r="F12" s="3">
        <f>IF(E12&lt;&gt;"",VLOOKUP(E12,'ESO zone constants'!$A$2:$B$9949,2,FALSE),"")</f>
        <v>5</v>
      </c>
      <c r="G12" s="3" t="str">
        <f>IF(E12&lt;&gt;"",VLOOKUP(E12,'ESO zone constants'!$A$2:$D$949,4,FALSE),"")</f>
        <v>Rivenspire</v>
      </c>
      <c r="H12" s="5">
        <v>1</v>
      </c>
      <c r="I12" t="str">
        <f>VLOOKUP(A12,'ESO wayshrine names'!$A$3:$B$1000,2,FALSE)</f>
        <v xml:space="preserve">Crestshade Wayshrine </v>
      </c>
      <c r="J12" s="30" t="str">
        <f t="shared" si="0"/>
        <v>[10]=20,</v>
      </c>
    </row>
    <row r="13" spans="1:10" x14ac:dyDescent="0.25">
      <c r="A13" s="12">
        <v>11</v>
      </c>
      <c r="B13" s="5">
        <v>3</v>
      </c>
      <c r="C13" s="5">
        <f>VLOOKUP(B13,'ESO map constants'!$A$3:$B$999,2,FALSE)</f>
        <v>10</v>
      </c>
      <c r="D13" t="str">
        <f>VLOOKUP(C13,'ESO map constants'!$B$3:$C$1000,2,FALSE)</f>
        <v>Rivenspire</v>
      </c>
      <c r="E13" s="3">
        <f>IF(B13&lt;&gt;"",VLOOKUP(B13,'ESO map constants'!$A$3:$D$1000,4,FALSE),"")</f>
        <v>20</v>
      </c>
      <c r="F13" s="3">
        <f>IF(E13&lt;&gt;"",VLOOKUP(E13,'ESO zone constants'!$A$2:$B$9949,2,FALSE),"")</f>
        <v>5</v>
      </c>
      <c r="G13" s="3" t="str">
        <f>IF(E13&lt;&gt;"",VLOOKUP(E13,'ESO zone constants'!$A$2:$D$949,4,FALSE),"")</f>
        <v>Rivenspire</v>
      </c>
      <c r="H13" s="5">
        <v>1</v>
      </c>
      <c r="I13" t="str">
        <f>VLOOKUP(A13,'ESO wayshrine names'!$A$3:$B$1000,2,FALSE)</f>
        <v xml:space="preserve">Tamrith Camp Wayshrine </v>
      </c>
      <c r="J13" s="30" t="str">
        <f t="shared" si="0"/>
        <v>[11]=20,</v>
      </c>
    </row>
    <row r="14" spans="1:10" x14ac:dyDescent="0.25">
      <c r="A14" s="12">
        <v>12</v>
      </c>
      <c r="B14" s="5">
        <v>3</v>
      </c>
      <c r="C14" s="5">
        <f>VLOOKUP(B14,'ESO map constants'!$A$3:$B$999,2,FALSE)</f>
        <v>10</v>
      </c>
      <c r="D14" t="str">
        <f>VLOOKUP(C14,'ESO map constants'!$B$3:$C$1000,2,FALSE)</f>
        <v>Rivenspire</v>
      </c>
      <c r="E14" s="3">
        <f>IF(B14&lt;&gt;"",VLOOKUP(B14,'ESO map constants'!$A$3:$D$1000,4,FALSE),"")</f>
        <v>20</v>
      </c>
      <c r="F14" s="3">
        <f>IF(E14&lt;&gt;"",VLOOKUP(E14,'ESO zone constants'!$A$2:$B$9949,2,FALSE),"")</f>
        <v>5</v>
      </c>
      <c r="G14" s="3" t="str">
        <f>IF(E14&lt;&gt;"",VLOOKUP(E14,'ESO zone constants'!$A$2:$D$949,4,FALSE),"")</f>
        <v>Rivenspire</v>
      </c>
      <c r="H14" s="5">
        <v>1</v>
      </c>
      <c r="I14" t="str">
        <f>VLOOKUP(A14,'ESO wayshrine names'!$A$3:$B$1000,2,FALSE)</f>
        <v xml:space="preserve">Boralis Wayshrine </v>
      </c>
      <c r="J14" s="30" t="str">
        <f t="shared" si="0"/>
        <v>[12]=20,</v>
      </c>
    </row>
    <row r="15" spans="1:10" x14ac:dyDescent="0.25">
      <c r="A15" s="12">
        <v>13</v>
      </c>
      <c r="B15" s="5">
        <v>3</v>
      </c>
      <c r="C15" s="5">
        <f>VLOOKUP(B15,'ESO map constants'!$A$3:$B$999,2,FALSE)</f>
        <v>10</v>
      </c>
      <c r="D15" t="str">
        <f>VLOOKUP(C15,'ESO map constants'!$B$3:$C$1000,2,FALSE)</f>
        <v>Rivenspire</v>
      </c>
      <c r="E15" s="3">
        <f>IF(B15&lt;&gt;"",VLOOKUP(B15,'ESO map constants'!$A$3:$D$1000,4,FALSE),"")</f>
        <v>20</v>
      </c>
      <c r="F15" s="3">
        <f>IF(E15&lt;&gt;"",VLOOKUP(E15,'ESO zone constants'!$A$2:$B$9949,2,FALSE),"")</f>
        <v>5</v>
      </c>
      <c r="G15" s="3" t="str">
        <f>IF(E15&lt;&gt;"",VLOOKUP(E15,'ESO zone constants'!$A$2:$D$949,4,FALSE),"")</f>
        <v>Rivenspire</v>
      </c>
      <c r="H15" s="5">
        <v>1</v>
      </c>
      <c r="I15" t="str">
        <f>VLOOKUP(A15,'ESO wayshrine names'!$A$3:$B$1000,2,FALSE)</f>
        <v xml:space="preserve">Staging Grounds Wayshrine </v>
      </c>
      <c r="J15" s="30" t="str">
        <f t="shared" si="0"/>
        <v>[13]=20,</v>
      </c>
    </row>
    <row r="16" spans="1:10" x14ac:dyDescent="0.25">
      <c r="A16" s="12">
        <v>14</v>
      </c>
      <c r="B16" s="5">
        <v>4</v>
      </c>
      <c r="C16" s="5">
        <f>VLOOKUP(B16,'ESO map constants'!$A$3:$B$999,2,FALSE)</f>
        <v>12</v>
      </c>
      <c r="D16" t="str">
        <f>VLOOKUP(C16,'ESO map constants'!$B$3:$C$1000,2,FALSE)</f>
        <v>Stormhaven</v>
      </c>
      <c r="E16" s="3">
        <f>IF(B16&lt;&gt;"",VLOOKUP(B16,'ESO map constants'!$A$3:$D$1000,4,FALSE),"")</f>
        <v>19</v>
      </c>
      <c r="F16" s="3">
        <f>IF(E16&lt;&gt;"",VLOOKUP(E16,'ESO zone constants'!$A$2:$B$9949,2,FALSE),"")</f>
        <v>4</v>
      </c>
      <c r="G16" s="3" t="str">
        <f>IF(E16&lt;&gt;"",VLOOKUP(E16,'ESO zone constants'!$A$2:$D$949,4,FALSE),"")</f>
        <v>Stormhaven</v>
      </c>
      <c r="H16" s="5">
        <v>1</v>
      </c>
      <c r="I16" t="str">
        <f>VLOOKUP(A16,'ESO wayshrine names'!$A$3:$B$1000,2,FALSE)</f>
        <v xml:space="preserve">Koeglin Village Wayshrine </v>
      </c>
      <c r="J16" s="30" t="str">
        <f t="shared" si="0"/>
        <v>[14]=19,</v>
      </c>
    </row>
    <row r="17" spans="1:10" x14ac:dyDescent="0.25">
      <c r="A17" s="12">
        <v>15</v>
      </c>
      <c r="B17" s="5">
        <v>4</v>
      </c>
      <c r="C17" s="5">
        <f>VLOOKUP(B17,'ESO map constants'!$A$3:$B$999,2,FALSE)</f>
        <v>12</v>
      </c>
      <c r="D17" t="str">
        <f>VLOOKUP(C17,'ESO map constants'!$B$3:$C$1000,2,FALSE)</f>
        <v>Stormhaven</v>
      </c>
      <c r="E17" s="3">
        <f>IF(B17&lt;&gt;"",VLOOKUP(B17,'ESO map constants'!$A$3:$D$1000,4,FALSE),"")</f>
        <v>19</v>
      </c>
      <c r="F17" s="3">
        <f>IF(E17&lt;&gt;"",VLOOKUP(E17,'ESO zone constants'!$A$2:$B$9949,2,FALSE),"")</f>
        <v>4</v>
      </c>
      <c r="G17" s="3" t="str">
        <f>IF(E17&lt;&gt;"",VLOOKUP(E17,'ESO zone constants'!$A$2:$D$949,4,FALSE),"")</f>
        <v>Stormhaven</v>
      </c>
      <c r="H17" s="5">
        <v>1</v>
      </c>
      <c r="I17" t="str">
        <f>VLOOKUP(A17,'ESO wayshrine names'!$A$3:$B$1000,2,FALSE)</f>
        <v xml:space="preserve">Alcaire Castle Wayshrine </v>
      </c>
      <c r="J17" s="30" t="str">
        <f t="shared" si="0"/>
        <v>[15]=19,</v>
      </c>
    </row>
    <row r="18" spans="1:10" x14ac:dyDescent="0.25">
      <c r="A18" s="12">
        <v>16</v>
      </c>
      <c r="B18" s="5">
        <v>4</v>
      </c>
      <c r="C18" s="5">
        <f>VLOOKUP(B18,'ESO map constants'!$A$3:$B$999,2,FALSE)</f>
        <v>12</v>
      </c>
      <c r="D18" t="str">
        <f>VLOOKUP(C18,'ESO map constants'!$B$3:$C$1000,2,FALSE)</f>
        <v>Stormhaven</v>
      </c>
      <c r="E18" s="3">
        <f>IF(B18&lt;&gt;"",VLOOKUP(B18,'ESO map constants'!$A$3:$D$1000,4,FALSE),"")</f>
        <v>19</v>
      </c>
      <c r="F18" s="3">
        <f>IF(E18&lt;&gt;"",VLOOKUP(E18,'ESO zone constants'!$A$2:$B$9949,2,FALSE),"")</f>
        <v>4</v>
      </c>
      <c r="G18" s="3" t="str">
        <f>IF(E18&lt;&gt;"",VLOOKUP(E18,'ESO zone constants'!$A$2:$D$949,4,FALSE),"")</f>
        <v>Stormhaven</v>
      </c>
      <c r="H18" s="5">
        <v>1</v>
      </c>
      <c r="I18" t="str">
        <f>VLOOKUP(A18,'ESO wayshrine names'!$A$3:$B$1000,2,FALSE)</f>
        <v xml:space="preserve">Firebrand Keep Wayshrine </v>
      </c>
      <c r="J18" s="30" t="str">
        <f t="shared" si="0"/>
        <v>[16]=19,</v>
      </c>
    </row>
    <row r="19" spans="1:10" x14ac:dyDescent="0.25">
      <c r="A19" s="12">
        <v>17</v>
      </c>
      <c r="B19" s="5">
        <v>4</v>
      </c>
      <c r="C19" s="5">
        <f>VLOOKUP(B19,'ESO map constants'!$A$3:$B$999,2,FALSE)</f>
        <v>12</v>
      </c>
      <c r="D19" t="str">
        <f>VLOOKUP(C19,'ESO map constants'!$B$3:$C$1000,2,FALSE)</f>
        <v>Stormhaven</v>
      </c>
      <c r="E19" s="3">
        <f>IF(B19&lt;&gt;"",VLOOKUP(B19,'ESO map constants'!$A$3:$D$1000,4,FALSE),"")</f>
        <v>19</v>
      </c>
      <c r="F19" s="3">
        <f>IF(E19&lt;&gt;"",VLOOKUP(E19,'ESO zone constants'!$A$2:$B$9949,2,FALSE),"")</f>
        <v>4</v>
      </c>
      <c r="G19" s="3" t="str">
        <f>IF(E19&lt;&gt;"",VLOOKUP(E19,'ESO zone constants'!$A$2:$D$949,4,FALSE),"")</f>
        <v>Stormhaven</v>
      </c>
      <c r="H19" s="5">
        <v>1</v>
      </c>
      <c r="I19" t="str">
        <f>VLOOKUP(A19,'ESO wayshrine names'!$A$3:$B$1000,2,FALSE)</f>
        <v xml:space="preserve">Bonesnap Ruins Wayshrine </v>
      </c>
      <c r="J19" s="30" t="str">
        <f t="shared" si="0"/>
        <v>[17]=19,</v>
      </c>
    </row>
    <row r="20" spans="1:10" x14ac:dyDescent="0.25">
      <c r="A20" s="12">
        <v>18</v>
      </c>
      <c r="B20" s="5">
        <v>4</v>
      </c>
      <c r="C20" s="5">
        <f>VLOOKUP(B20,'ESO map constants'!$A$3:$B$999,2,FALSE)</f>
        <v>12</v>
      </c>
      <c r="D20" t="str">
        <f>VLOOKUP(C20,'ESO map constants'!$B$3:$C$1000,2,FALSE)</f>
        <v>Stormhaven</v>
      </c>
      <c r="E20" s="3">
        <f>IF(B20&lt;&gt;"",VLOOKUP(B20,'ESO map constants'!$A$3:$D$1000,4,FALSE),"")</f>
        <v>19</v>
      </c>
      <c r="F20" s="3">
        <f>IF(E20&lt;&gt;"",VLOOKUP(E20,'ESO zone constants'!$A$2:$B$9949,2,FALSE),"")</f>
        <v>4</v>
      </c>
      <c r="G20" s="3" t="str">
        <f>IF(E20&lt;&gt;"",VLOOKUP(E20,'ESO zone constants'!$A$2:$D$949,4,FALSE),"")</f>
        <v>Stormhaven</v>
      </c>
      <c r="H20" s="5">
        <v>1</v>
      </c>
      <c r="I20" t="str">
        <f>VLOOKUP(A20,'ESO wayshrine names'!$A$3:$B$1000,2,FALSE)</f>
        <v xml:space="preserve">Soulshriven Wayshrine </v>
      </c>
      <c r="J20" s="30" t="str">
        <f t="shared" si="0"/>
        <v>[18]=19,</v>
      </c>
    </row>
    <row r="21" spans="1:10" x14ac:dyDescent="0.25">
      <c r="A21" s="12">
        <v>19</v>
      </c>
      <c r="B21" s="5">
        <v>4</v>
      </c>
      <c r="C21" s="5">
        <f>VLOOKUP(B21,'ESO map constants'!$A$3:$B$999,2,FALSE)</f>
        <v>12</v>
      </c>
      <c r="D21" t="str">
        <f>VLOOKUP(C21,'ESO map constants'!$B$3:$C$1000,2,FALSE)</f>
        <v>Stormhaven</v>
      </c>
      <c r="E21" s="3">
        <f>IF(B21&lt;&gt;"",VLOOKUP(B21,'ESO map constants'!$A$3:$D$1000,4,FALSE),"")</f>
        <v>19</v>
      </c>
      <c r="F21" s="3">
        <f>IF(E21&lt;&gt;"",VLOOKUP(E21,'ESO zone constants'!$A$2:$B$9949,2,FALSE),"")</f>
        <v>4</v>
      </c>
      <c r="G21" s="3" t="str">
        <f>IF(E21&lt;&gt;"",VLOOKUP(E21,'ESO zone constants'!$A$2:$D$949,4,FALSE),"")</f>
        <v>Stormhaven</v>
      </c>
      <c r="H21" s="5">
        <v>1</v>
      </c>
      <c r="I21" t="str">
        <f>VLOOKUP(A21,'ESO wayshrine names'!$A$3:$B$1000,2,FALSE)</f>
        <v xml:space="preserve">Pariah Abbey Wayshrine </v>
      </c>
      <c r="J21" s="30" t="str">
        <f t="shared" si="0"/>
        <v>[19]=19,</v>
      </c>
    </row>
    <row r="22" spans="1:10" x14ac:dyDescent="0.25">
      <c r="A22" s="12">
        <v>20</v>
      </c>
      <c r="B22" s="5">
        <v>2</v>
      </c>
      <c r="C22" s="5">
        <f>VLOOKUP(B22,'ESO map constants'!$A$3:$B$999,2,FALSE)</f>
        <v>1</v>
      </c>
      <c r="D22" t="str">
        <f>VLOOKUP(C22,'ESO map constants'!$B$3:$C$1000,2,FALSE)</f>
        <v>Glenumbra</v>
      </c>
      <c r="E22" s="3">
        <f>IF(B22&lt;&gt;"",VLOOKUP(B22,'ESO map constants'!$A$3:$D$1000,4,FALSE),"")</f>
        <v>3</v>
      </c>
      <c r="F22" s="3">
        <f>IF(E22&lt;&gt;"",VLOOKUP(E22,'ESO zone constants'!$A$2:$B$9949,2,FALSE),"")</f>
        <v>2</v>
      </c>
      <c r="G22" s="3" t="str">
        <f>IF(E22&lt;&gt;"",VLOOKUP(E22,'ESO zone constants'!$A$2:$D$949,4,FALSE),"")</f>
        <v>Glenumbra</v>
      </c>
      <c r="H22" s="5">
        <v>1</v>
      </c>
      <c r="I22" t="str">
        <f>VLOOKUP(A22,'ESO wayshrine names'!$A$3:$B$1000,2,FALSE)</f>
        <v xml:space="preserve">Baelborne Rock Wayshrine </v>
      </c>
      <c r="J22" s="30" t="str">
        <f t="shared" si="0"/>
        <v>[20]=3,</v>
      </c>
    </row>
    <row r="23" spans="1:10" x14ac:dyDescent="0.25">
      <c r="A23" s="12">
        <v>21</v>
      </c>
      <c r="B23" s="5">
        <v>7</v>
      </c>
      <c r="C23" s="5">
        <f>VLOOKUP(B23,'ESO map constants'!$A$3:$B$999,2,FALSE)</f>
        <v>9</v>
      </c>
      <c r="D23" t="str">
        <f>VLOOKUP(C23,'ESO map constants'!$B$3:$C$1000,2,FALSE)</f>
        <v>Grahtwood</v>
      </c>
      <c r="E23" s="3">
        <f>IF(B23&lt;&gt;"",VLOOKUP(B23,'ESO map constants'!$A$3:$D$1000,4,FALSE),"")</f>
        <v>383</v>
      </c>
      <c r="F23" s="3">
        <f>IF(E23&lt;&gt;"",VLOOKUP(E23,'ESO zone constants'!$A$2:$B$9949,2,FALSE),"")</f>
        <v>180</v>
      </c>
      <c r="G23" s="3" t="str">
        <f>IF(E23&lt;&gt;"",VLOOKUP(E23,'ESO zone constants'!$A$2:$D$949,4,FALSE),"")</f>
        <v>Grahtwood</v>
      </c>
      <c r="H23" s="5">
        <v>1</v>
      </c>
      <c r="I23" t="str">
        <f>VLOOKUP(A23,'ESO wayshrine names'!$A$3:$B$1000,2,FALSE)</f>
        <v xml:space="preserve">Elden Root Temple Wayshrine </v>
      </c>
      <c r="J23" s="30" t="str">
        <f t="shared" si="0"/>
        <v>[21]=383,</v>
      </c>
    </row>
    <row r="24" spans="1:10" x14ac:dyDescent="0.25">
      <c r="A24" s="12">
        <v>22</v>
      </c>
      <c r="B24" s="5">
        <v>4</v>
      </c>
      <c r="C24" s="5">
        <f>VLOOKUP(B24,'ESO map constants'!$A$3:$B$999,2,FALSE)</f>
        <v>12</v>
      </c>
      <c r="D24" t="str">
        <f>VLOOKUP(C24,'ESO map constants'!$B$3:$C$1000,2,FALSE)</f>
        <v>Stormhaven</v>
      </c>
      <c r="E24" s="3">
        <f>IF(B24&lt;&gt;"",VLOOKUP(B24,'ESO map constants'!$A$3:$D$1000,4,FALSE),"")</f>
        <v>19</v>
      </c>
      <c r="F24" s="3">
        <f>IF(E24&lt;&gt;"",VLOOKUP(E24,'ESO zone constants'!$A$2:$B$9949,2,FALSE),"")</f>
        <v>4</v>
      </c>
      <c r="G24" s="3" t="str">
        <f>IF(E24&lt;&gt;"",VLOOKUP(E24,'ESO zone constants'!$A$2:$D$949,4,FALSE),"")</f>
        <v>Stormhaven</v>
      </c>
      <c r="H24" s="5">
        <v>1</v>
      </c>
      <c r="I24" t="str">
        <f>VLOOKUP(A24,'ESO wayshrine names'!$A$3:$B$1000,2,FALSE)</f>
        <v xml:space="preserve">Wind Keep Wayshrine </v>
      </c>
      <c r="J24" s="30" t="str">
        <f t="shared" si="0"/>
        <v>[22]=19,</v>
      </c>
    </row>
    <row r="25" spans="1:10" x14ac:dyDescent="0.25">
      <c r="A25" s="12">
        <v>23</v>
      </c>
      <c r="B25" s="5">
        <v>4</v>
      </c>
      <c r="C25" s="5">
        <f>VLOOKUP(B25,'ESO map constants'!$A$3:$B$999,2,FALSE)</f>
        <v>12</v>
      </c>
      <c r="D25" t="str">
        <f>VLOOKUP(C25,'ESO map constants'!$B$3:$C$1000,2,FALSE)</f>
        <v>Stormhaven</v>
      </c>
      <c r="E25" s="3">
        <f>IF(B25&lt;&gt;"",VLOOKUP(B25,'ESO map constants'!$A$3:$D$1000,4,FALSE),"")</f>
        <v>19</v>
      </c>
      <c r="F25" s="3">
        <f>IF(E25&lt;&gt;"",VLOOKUP(E25,'ESO zone constants'!$A$2:$B$9949,2,FALSE),"")</f>
        <v>4</v>
      </c>
      <c r="G25" s="3" t="str">
        <f>IF(E25&lt;&gt;"",VLOOKUP(E25,'ESO zone constants'!$A$2:$D$949,4,FALSE),"")</f>
        <v>Stormhaven</v>
      </c>
      <c r="H25" s="5">
        <v>1</v>
      </c>
      <c r="I25" t="str">
        <f>VLOOKUP(A25,'ESO wayshrine names'!$A$3:$B$1000,2,FALSE)</f>
        <v xml:space="preserve">Dro-Dara Plantation Wayshrine </v>
      </c>
      <c r="J25" s="30" t="str">
        <f t="shared" si="0"/>
        <v>[23]=19,</v>
      </c>
    </row>
    <row r="26" spans="1:10" x14ac:dyDescent="0.25">
      <c r="A26" s="12">
        <v>24</v>
      </c>
      <c r="B26" s="5">
        <v>10</v>
      </c>
      <c r="C26" s="5">
        <f>VLOOKUP(B26,'ESO map constants'!$A$3:$B$999,2,FALSE)</f>
        <v>13</v>
      </c>
      <c r="D26" t="str">
        <f>VLOOKUP(C26,'ESO map constants'!$B$3:$C$1000,2,FALSE)</f>
        <v>Deshaan</v>
      </c>
      <c r="E26" s="3">
        <f>IF(B26&lt;&gt;"",VLOOKUP(B26,'ESO map constants'!$A$3:$D$1000,4,FALSE),"")</f>
        <v>57</v>
      </c>
      <c r="F26" s="3">
        <f>IF(E26&lt;&gt;"",VLOOKUP(E26,'ESO zone constants'!$A$2:$B$9949,2,FALSE),"")</f>
        <v>10</v>
      </c>
      <c r="G26" s="3" t="str">
        <f>IF(E26&lt;&gt;"",VLOOKUP(E26,'ESO zone constants'!$A$2:$D$949,4,FALSE),"")</f>
        <v>Deshaan</v>
      </c>
      <c r="H26" s="5">
        <v>1</v>
      </c>
      <c r="I26" t="str">
        <f>VLOOKUP(A26,'ESO wayshrine names'!$A$3:$B$1000,2,FALSE)</f>
        <v xml:space="preserve">West Narsis Wayshrine </v>
      </c>
      <c r="J26" s="30" t="str">
        <f t="shared" si="0"/>
        <v>[24]=57,</v>
      </c>
    </row>
    <row r="27" spans="1:10" x14ac:dyDescent="0.25">
      <c r="A27" s="12">
        <v>25</v>
      </c>
      <c r="B27" s="5">
        <v>10</v>
      </c>
      <c r="C27" s="5">
        <f>VLOOKUP(B27,'ESO map constants'!$A$3:$B$999,2,FALSE)</f>
        <v>13</v>
      </c>
      <c r="D27" t="str">
        <f>VLOOKUP(C27,'ESO map constants'!$B$3:$C$1000,2,FALSE)</f>
        <v>Deshaan</v>
      </c>
      <c r="E27" s="3">
        <f>IF(B27&lt;&gt;"",VLOOKUP(B27,'ESO map constants'!$A$3:$D$1000,4,FALSE),"")</f>
        <v>57</v>
      </c>
      <c r="F27" s="3">
        <f>IF(E27&lt;&gt;"",VLOOKUP(E27,'ESO zone constants'!$A$2:$B$9949,2,FALSE),"")</f>
        <v>10</v>
      </c>
      <c r="G27" s="3" t="str">
        <f>IF(E27&lt;&gt;"",VLOOKUP(E27,'ESO zone constants'!$A$2:$D$949,4,FALSE),"")</f>
        <v>Deshaan</v>
      </c>
      <c r="H27" s="5">
        <v>1</v>
      </c>
      <c r="I27" t="str">
        <f>VLOOKUP(A27,'ESO wayshrine names'!$A$3:$B$1000,2,FALSE)</f>
        <v xml:space="preserve">Muth Gnaar Hills Wayshrine </v>
      </c>
      <c r="J27" s="30" t="str">
        <f t="shared" si="0"/>
        <v>[25]=57,</v>
      </c>
    </row>
    <row r="28" spans="1:10" x14ac:dyDescent="0.25">
      <c r="A28" s="12">
        <v>26</v>
      </c>
      <c r="B28" s="5">
        <v>10</v>
      </c>
      <c r="C28" s="5">
        <f>VLOOKUP(B28,'ESO map constants'!$A$3:$B$999,2,FALSE)</f>
        <v>13</v>
      </c>
      <c r="D28" t="str">
        <f>VLOOKUP(C28,'ESO map constants'!$B$3:$C$1000,2,FALSE)</f>
        <v>Deshaan</v>
      </c>
      <c r="E28" s="3">
        <f>IF(B28&lt;&gt;"",VLOOKUP(B28,'ESO map constants'!$A$3:$D$1000,4,FALSE),"")</f>
        <v>57</v>
      </c>
      <c r="F28" s="3">
        <f>IF(E28&lt;&gt;"",VLOOKUP(E28,'ESO zone constants'!$A$2:$B$9949,2,FALSE),"")</f>
        <v>10</v>
      </c>
      <c r="G28" s="3" t="str">
        <f>IF(E28&lt;&gt;"",VLOOKUP(E28,'ESO zone constants'!$A$2:$D$949,4,FALSE),"")</f>
        <v>Deshaan</v>
      </c>
      <c r="H28" s="5">
        <v>1</v>
      </c>
      <c r="I28" t="str">
        <f>VLOOKUP(A28,'ESO wayshrine names'!$A$3:$B$1000,2,FALSE)</f>
        <v xml:space="preserve">Quarantine Serk Wayshrine </v>
      </c>
      <c r="J28" s="30" t="str">
        <f t="shared" si="0"/>
        <v>[26]=57,</v>
      </c>
    </row>
    <row r="29" spans="1:10" x14ac:dyDescent="0.25">
      <c r="A29" s="12">
        <v>27</v>
      </c>
      <c r="B29" s="5">
        <v>10</v>
      </c>
      <c r="C29" s="5">
        <f>VLOOKUP(B29,'ESO map constants'!$A$3:$B$999,2,FALSE)</f>
        <v>13</v>
      </c>
      <c r="D29" t="str">
        <f>VLOOKUP(C29,'ESO map constants'!$B$3:$C$1000,2,FALSE)</f>
        <v>Deshaan</v>
      </c>
      <c r="E29" s="3">
        <f>IF(B29&lt;&gt;"",VLOOKUP(B29,'ESO map constants'!$A$3:$D$1000,4,FALSE),"")</f>
        <v>57</v>
      </c>
      <c r="F29" s="3">
        <f>IF(E29&lt;&gt;"",VLOOKUP(E29,'ESO zone constants'!$A$2:$B$9949,2,FALSE),"")</f>
        <v>10</v>
      </c>
      <c r="G29" s="3" t="str">
        <f>IF(E29&lt;&gt;"",VLOOKUP(E29,'ESO zone constants'!$A$2:$D$949,4,FALSE),"")</f>
        <v>Deshaan</v>
      </c>
      <c r="H29" s="5">
        <v>1</v>
      </c>
      <c r="I29" t="str">
        <f>VLOOKUP(A29,'ESO wayshrine names'!$A$3:$B$1000,2,FALSE)</f>
        <v xml:space="preserve">Ghost Snake Vale Wayshrine </v>
      </c>
      <c r="J29" s="30" t="str">
        <f t="shared" si="0"/>
        <v>[27]=57,</v>
      </c>
    </row>
    <row r="30" spans="1:10" x14ac:dyDescent="0.25">
      <c r="A30" s="12">
        <v>28</v>
      </c>
      <c r="B30" s="5">
        <v>10</v>
      </c>
      <c r="C30" s="5">
        <f>VLOOKUP(B30,'ESO map constants'!$A$3:$B$999,2,FALSE)</f>
        <v>13</v>
      </c>
      <c r="D30" t="str">
        <f>VLOOKUP(C30,'ESO map constants'!$B$3:$C$1000,2,FALSE)</f>
        <v>Deshaan</v>
      </c>
      <c r="E30" s="3">
        <f>IF(B30&lt;&gt;"",VLOOKUP(B30,'ESO map constants'!$A$3:$D$1000,4,FALSE),"")</f>
        <v>57</v>
      </c>
      <c r="F30" s="3">
        <f>IF(E30&lt;&gt;"",VLOOKUP(E30,'ESO zone constants'!$A$2:$B$9949,2,FALSE),"")</f>
        <v>10</v>
      </c>
      <c r="G30" s="3" t="str">
        <f>IF(E30&lt;&gt;"",VLOOKUP(E30,'ESO zone constants'!$A$2:$D$949,4,FALSE),"")</f>
        <v>Deshaan</v>
      </c>
      <c r="H30" s="5">
        <v>1</v>
      </c>
      <c r="I30" t="str">
        <f>VLOOKUP(A30,'ESO wayshrine names'!$A$3:$B$1000,2,FALSE)</f>
        <v xml:space="preserve">Mournhold Wayshrine </v>
      </c>
      <c r="J30" s="30" t="str">
        <f t="shared" si="0"/>
        <v>[28]=57,</v>
      </c>
    </row>
    <row r="31" spans="1:10" x14ac:dyDescent="0.25">
      <c r="A31" s="12">
        <v>29</v>
      </c>
      <c r="B31" s="5">
        <v>10</v>
      </c>
      <c r="C31" s="5">
        <f>VLOOKUP(B31,'ESO map constants'!$A$3:$B$999,2,FALSE)</f>
        <v>13</v>
      </c>
      <c r="D31" t="str">
        <f>VLOOKUP(C31,'ESO map constants'!$B$3:$C$1000,2,FALSE)</f>
        <v>Deshaan</v>
      </c>
      <c r="E31" s="3">
        <f>IF(B31&lt;&gt;"",VLOOKUP(B31,'ESO map constants'!$A$3:$D$1000,4,FALSE),"")</f>
        <v>57</v>
      </c>
      <c r="F31" s="3">
        <f>IF(E31&lt;&gt;"",VLOOKUP(E31,'ESO zone constants'!$A$2:$B$9949,2,FALSE),"")</f>
        <v>10</v>
      </c>
      <c r="G31" s="3" t="str">
        <f>IF(E31&lt;&gt;"",VLOOKUP(E31,'ESO zone constants'!$A$2:$D$949,4,FALSE),"")</f>
        <v>Deshaan</v>
      </c>
      <c r="H31" s="5">
        <v>1</v>
      </c>
      <c r="I31" t="str">
        <f>VLOOKUP(A31,'ESO wayshrine names'!$A$3:$B$1000,2,FALSE)</f>
        <v xml:space="preserve">Tal'Deic Grounds Wayshrine </v>
      </c>
      <c r="J31" s="30" t="str">
        <f t="shared" si="0"/>
        <v>[29]=57,</v>
      </c>
    </row>
    <row r="32" spans="1:10" x14ac:dyDescent="0.25">
      <c r="A32" s="12">
        <v>30</v>
      </c>
      <c r="B32" s="5">
        <v>10</v>
      </c>
      <c r="C32" s="5">
        <f>VLOOKUP(B32,'ESO map constants'!$A$3:$B$999,2,FALSE)</f>
        <v>13</v>
      </c>
      <c r="D32" t="str">
        <f>VLOOKUP(C32,'ESO map constants'!$B$3:$C$1000,2,FALSE)</f>
        <v>Deshaan</v>
      </c>
      <c r="E32" s="3">
        <f>IF(B32&lt;&gt;"",VLOOKUP(B32,'ESO map constants'!$A$3:$D$1000,4,FALSE),"")</f>
        <v>57</v>
      </c>
      <c r="F32" s="3">
        <f>IF(E32&lt;&gt;"",VLOOKUP(E32,'ESO zone constants'!$A$2:$B$9949,2,FALSE),"")</f>
        <v>10</v>
      </c>
      <c r="G32" s="3" t="str">
        <f>IF(E32&lt;&gt;"",VLOOKUP(E32,'ESO zone constants'!$A$2:$D$949,4,FALSE),"")</f>
        <v>Deshaan</v>
      </c>
      <c r="H32" s="5">
        <v>1</v>
      </c>
      <c r="I32" t="str">
        <f>VLOOKUP(A32,'ESO wayshrine names'!$A$3:$B$1000,2,FALSE)</f>
        <v xml:space="preserve">Obsidian Gorge Wayshrine </v>
      </c>
      <c r="J32" s="30" t="str">
        <f t="shared" si="0"/>
        <v>[30]=57,</v>
      </c>
    </row>
    <row r="33" spans="1:10" x14ac:dyDescent="0.25">
      <c r="A33" s="12">
        <v>31</v>
      </c>
      <c r="B33" s="5">
        <v>4</v>
      </c>
      <c r="C33" s="5">
        <f>VLOOKUP(B33,'ESO map constants'!$A$3:$B$999,2,FALSE)</f>
        <v>12</v>
      </c>
      <c r="D33" t="str">
        <f>VLOOKUP(C33,'ESO map constants'!$B$3:$C$1000,2,FALSE)</f>
        <v>Stormhaven</v>
      </c>
      <c r="E33" s="3">
        <f>IF(B33&lt;&gt;"",VLOOKUP(B33,'ESO map constants'!$A$3:$D$1000,4,FALSE),"")</f>
        <v>19</v>
      </c>
      <c r="F33" s="3">
        <f>IF(E33&lt;&gt;"",VLOOKUP(E33,'ESO zone constants'!$A$2:$B$9949,2,FALSE),"")</f>
        <v>4</v>
      </c>
      <c r="G33" s="3" t="str">
        <f>IF(E33&lt;&gt;"",VLOOKUP(E33,'ESO zone constants'!$A$2:$D$949,4,FALSE),"")</f>
        <v>Stormhaven</v>
      </c>
      <c r="H33" s="5">
        <v>1</v>
      </c>
      <c r="I33" t="str">
        <f>VLOOKUP(A33,'ESO wayshrine names'!$A$3:$B$1000,2,FALSE)</f>
        <v xml:space="preserve">Weeping Giant Wayshrine </v>
      </c>
      <c r="J33" s="30" t="str">
        <f t="shared" si="0"/>
        <v>[31]=19,</v>
      </c>
    </row>
    <row r="34" spans="1:10" x14ac:dyDescent="0.25">
      <c r="A34" s="12">
        <v>32</v>
      </c>
      <c r="B34" s="5">
        <v>10</v>
      </c>
      <c r="C34" s="5">
        <f>VLOOKUP(B34,'ESO map constants'!$A$3:$B$999,2,FALSE)</f>
        <v>13</v>
      </c>
      <c r="D34" t="str">
        <f>VLOOKUP(C34,'ESO map constants'!$B$3:$C$1000,2,FALSE)</f>
        <v>Deshaan</v>
      </c>
      <c r="E34" s="3">
        <f>IF(B34&lt;&gt;"",VLOOKUP(B34,'ESO map constants'!$A$3:$D$1000,4,FALSE),"")</f>
        <v>57</v>
      </c>
      <c r="F34" s="3">
        <f>IF(E34&lt;&gt;"",VLOOKUP(E34,'ESO zone constants'!$A$2:$B$9949,2,FALSE),"")</f>
        <v>10</v>
      </c>
      <c r="G34" s="3" t="str">
        <f>IF(E34&lt;&gt;"",VLOOKUP(E34,'ESO zone constants'!$A$2:$D$949,4,FALSE),"")</f>
        <v>Deshaan</v>
      </c>
      <c r="H34" s="5">
        <v>1</v>
      </c>
      <c r="I34" t="str">
        <f>VLOOKUP(A34,'ESO wayshrine names'!$A$3:$B$1000,2,FALSE)</f>
        <v xml:space="preserve">Mzithumz Wayshrine </v>
      </c>
      <c r="J34" s="30" t="str">
        <f t="shared" si="0"/>
        <v>[32]=57,</v>
      </c>
    </row>
    <row r="35" spans="1:10" x14ac:dyDescent="0.25">
      <c r="A35" s="12">
        <v>33</v>
      </c>
      <c r="B35" s="5">
        <v>6</v>
      </c>
      <c r="C35" s="5">
        <f>VLOOKUP(B35,'ESO map constants'!$A$3:$B$999,2,FALSE)</f>
        <v>20</v>
      </c>
      <c r="D35" t="str">
        <f>VLOOKUP(C35,'ESO map constants'!$B$3:$C$1000,2,FALSE)</f>
        <v>Bangkorai</v>
      </c>
      <c r="E35" s="3">
        <f>IF(B35&lt;&gt;"",VLOOKUP(B35,'ESO map constants'!$A$3:$D$1000,4,FALSE),"")</f>
        <v>92</v>
      </c>
      <c r="F35" s="3">
        <f>IF(E35&lt;&gt;"",VLOOKUP(E35,'ESO zone constants'!$A$2:$B$9949,2,FALSE),"")</f>
        <v>14</v>
      </c>
      <c r="G35" s="3" t="str">
        <f>IF(E35&lt;&gt;"",VLOOKUP(E35,'ESO zone constants'!$A$2:$D$949,4,FALSE),"")</f>
        <v>Bangkorai</v>
      </c>
      <c r="H35" s="5">
        <v>1</v>
      </c>
      <c r="I35" t="str">
        <f>VLOOKUP(A35,'ESO wayshrine names'!$A$3:$B$1000,2,FALSE)</f>
        <v xml:space="preserve">Evermore Wayshrine </v>
      </c>
      <c r="J35" s="30" t="str">
        <f t="shared" si="0"/>
        <v>[33]=92,</v>
      </c>
    </row>
    <row r="36" spans="1:10" x14ac:dyDescent="0.25">
      <c r="A36" s="12">
        <v>34</v>
      </c>
      <c r="B36" s="5">
        <v>6</v>
      </c>
      <c r="C36" s="5">
        <f>VLOOKUP(B36,'ESO map constants'!$A$3:$B$999,2,FALSE)</f>
        <v>20</v>
      </c>
      <c r="D36" t="str">
        <f>VLOOKUP(C36,'ESO map constants'!$B$3:$C$1000,2,FALSE)</f>
        <v>Bangkorai</v>
      </c>
      <c r="E36" s="3">
        <f>IF(B36&lt;&gt;"",VLOOKUP(B36,'ESO map constants'!$A$3:$D$1000,4,FALSE),"")</f>
        <v>92</v>
      </c>
      <c r="F36" s="3">
        <f>IF(E36&lt;&gt;"",VLOOKUP(E36,'ESO zone constants'!$A$2:$B$9949,2,FALSE),"")</f>
        <v>14</v>
      </c>
      <c r="G36" s="3" t="str">
        <f>IF(E36&lt;&gt;"",VLOOKUP(E36,'ESO zone constants'!$A$2:$D$949,4,FALSE),"")</f>
        <v>Bangkorai</v>
      </c>
      <c r="H36" s="5">
        <v>1</v>
      </c>
      <c r="I36" t="str">
        <f>VLOOKUP(A36,'ESO wayshrine names'!$A$3:$B$1000,2,FALSE)</f>
        <v xml:space="preserve">Troll's Toothpick Wayshrine </v>
      </c>
      <c r="J36" s="30" t="str">
        <f t="shared" si="0"/>
        <v>[34]=92,</v>
      </c>
    </row>
    <row r="37" spans="1:10" x14ac:dyDescent="0.25">
      <c r="A37" s="12">
        <v>35</v>
      </c>
      <c r="B37" s="5">
        <v>6</v>
      </c>
      <c r="C37" s="5">
        <f>VLOOKUP(B37,'ESO map constants'!$A$3:$B$999,2,FALSE)</f>
        <v>20</v>
      </c>
      <c r="D37" t="str">
        <f>VLOOKUP(C37,'ESO map constants'!$B$3:$C$1000,2,FALSE)</f>
        <v>Bangkorai</v>
      </c>
      <c r="E37" s="3">
        <f>IF(B37&lt;&gt;"",VLOOKUP(B37,'ESO map constants'!$A$3:$D$1000,4,FALSE),"")</f>
        <v>92</v>
      </c>
      <c r="F37" s="3">
        <f>IF(E37&lt;&gt;"",VLOOKUP(E37,'ESO zone constants'!$A$2:$B$9949,2,FALSE),"")</f>
        <v>14</v>
      </c>
      <c r="G37" s="3" t="str">
        <f>IF(E37&lt;&gt;"",VLOOKUP(E37,'ESO zone constants'!$A$2:$D$949,4,FALSE),"")</f>
        <v>Bangkorai</v>
      </c>
      <c r="H37" s="5">
        <v>1</v>
      </c>
      <c r="I37" t="str">
        <f>VLOOKUP(A37,'ESO wayshrine names'!$A$3:$B$1000,2,FALSE)</f>
        <v xml:space="preserve">Viridian Woods Wayshrine </v>
      </c>
      <c r="J37" s="30" t="str">
        <f t="shared" si="0"/>
        <v>[35]=92,</v>
      </c>
    </row>
    <row r="38" spans="1:10" x14ac:dyDescent="0.25">
      <c r="A38" s="12">
        <v>36</v>
      </c>
      <c r="B38" s="5">
        <v>6</v>
      </c>
      <c r="C38" s="5">
        <f>VLOOKUP(B38,'ESO map constants'!$A$3:$B$999,2,FALSE)</f>
        <v>20</v>
      </c>
      <c r="D38" t="str">
        <f>VLOOKUP(C38,'ESO map constants'!$B$3:$C$1000,2,FALSE)</f>
        <v>Bangkorai</v>
      </c>
      <c r="E38" s="3">
        <f>IF(B38&lt;&gt;"",VLOOKUP(B38,'ESO map constants'!$A$3:$D$1000,4,FALSE),"")</f>
        <v>92</v>
      </c>
      <c r="F38" s="3">
        <f>IF(E38&lt;&gt;"",VLOOKUP(E38,'ESO zone constants'!$A$2:$B$9949,2,FALSE),"")</f>
        <v>14</v>
      </c>
      <c r="G38" s="3" t="str">
        <f>IF(E38&lt;&gt;"",VLOOKUP(E38,'ESO zone constants'!$A$2:$D$949,4,FALSE),"")</f>
        <v>Bangkorai</v>
      </c>
      <c r="H38" s="5">
        <v>1</v>
      </c>
      <c r="I38" t="str">
        <f>VLOOKUP(A38,'ESO wayshrine names'!$A$3:$B$1000,2,FALSE)</f>
        <v xml:space="preserve">Bangkorai Pass Wayshrine </v>
      </c>
      <c r="J38" s="30" t="str">
        <f t="shared" si="0"/>
        <v>[36]=92,</v>
      </c>
    </row>
    <row r="39" spans="1:10" x14ac:dyDescent="0.25">
      <c r="A39" s="12">
        <v>37</v>
      </c>
      <c r="B39" s="5">
        <v>6</v>
      </c>
      <c r="C39" s="5">
        <f>VLOOKUP(B39,'ESO map constants'!$A$3:$B$999,2,FALSE)</f>
        <v>20</v>
      </c>
      <c r="D39" t="str">
        <f>VLOOKUP(C39,'ESO map constants'!$B$3:$C$1000,2,FALSE)</f>
        <v>Bangkorai</v>
      </c>
      <c r="E39" s="3">
        <f>IF(B39&lt;&gt;"",VLOOKUP(B39,'ESO map constants'!$A$3:$D$1000,4,FALSE),"")</f>
        <v>92</v>
      </c>
      <c r="F39" s="3">
        <f>IF(E39&lt;&gt;"",VLOOKUP(E39,'ESO zone constants'!$A$2:$B$9949,2,FALSE),"")</f>
        <v>14</v>
      </c>
      <c r="G39" s="3" t="str">
        <f>IF(E39&lt;&gt;"",VLOOKUP(E39,'ESO zone constants'!$A$2:$D$949,4,FALSE),"")</f>
        <v>Bangkorai</v>
      </c>
      <c r="H39" s="5">
        <v>1</v>
      </c>
      <c r="I39" t="str">
        <f>VLOOKUP(A39,'ESO wayshrine names'!$A$3:$B$1000,2,FALSE)</f>
        <v xml:space="preserve">Nilata Ruins Wayshrine </v>
      </c>
      <c r="J39" s="30" t="str">
        <f t="shared" si="0"/>
        <v>[37]=92,</v>
      </c>
    </row>
    <row r="40" spans="1:10" x14ac:dyDescent="0.25">
      <c r="A40" s="12">
        <v>38</v>
      </c>
      <c r="B40" s="5">
        <v>6</v>
      </c>
      <c r="C40" s="5">
        <f>VLOOKUP(B40,'ESO map constants'!$A$3:$B$999,2,FALSE)</f>
        <v>20</v>
      </c>
      <c r="D40" t="str">
        <f>VLOOKUP(C40,'ESO map constants'!$B$3:$C$1000,2,FALSE)</f>
        <v>Bangkorai</v>
      </c>
      <c r="E40" s="3">
        <f>IF(B40&lt;&gt;"",VLOOKUP(B40,'ESO map constants'!$A$3:$D$1000,4,FALSE),"")</f>
        <v>92</v>
      </c>
      <c r="F40" s="3">
        <f>IF(E40&lt;&gt;"",VLOOKUP(E40,'ESO zone constants'!$A$2:$B$9949,2,FALSE),"")</f>
        <v>14</v>
      </c>
      <c r="G40" s="3" t="str">
        <f>IF(E40&lt;&gt;"",VLOOKUP(E40,'ESO zone constants'!$A$2:$D$949,4,FALSE),"")</f>
        <v>Bangkorai</v>
      </c>
      <c r="H40" s="5">
        <v>1</v>
      </c>
      <c r="I40" t="str">
        <f>VLOOKUP(A40,'ESO wayshrine names'!$A$3:$B$1000,2,FALSE)</f>
        <v xml:space="preserve">Hallin's Stand Wayshrine </v>
      </c>
      <c r="J40" s="30" t="str">
        <f t="shared" si="0"/>
        <v>[38]=92,</v>
      </c>
    </row>
    <row r="41" spans="1:10" x14ac:dyDescent="0.25">
      <c r="A41" s="12">
        <v>39</v>
      </c>
      <c r="B41" s="5">
        <v>6</v>
      </c>
      <c r="C41" s="5">
        <f>VLOOKUP(B41,'ESO map constants'!$A$3:$B$999,2,FALSE)</f>
        <v>20</v>
      </c>
      <c r="D41" t="str">
        <f>VLOOKUP(C41,'ESO map constants'!$B$3:$C$1000,2,FALSE)</f>
        <v>Bangkorai</v>
      </c>
      <c r="E41" s="3">
        <f>IF(B41&lt;&gt;"",VLOOKUP(B41,'ESO map constants'!$A$3:$D$1000,4,FALSE),"")</f>
        <v>92</v>
      </c>
      <c r="F41" s="3">
        <f>IF(E41&lt;&gt;"",VLOOKUP(E41,'ESO zone constants'!$A$2:$B$9949,2,FALSE),"")</f>
        <v>14</v>
      </c>
      <c r="G41" s="3" t="str">
        <f>IF(E41&lt;&gt;"",VLOOKUP(E41,'ESO zone constants'!$A$2:$D$949,4,FALSE),"")</f>
        <v>Bangkorai</v>
      </c>
      <c r="H41" s="5">
        <v>1</v>
      </c>
      <c r="I41" t="str">
        <f>VLOOKUP(A41,'ESO wayshrine names'!$A$3:$B$1000,2,FALSE)</f>
        <v xml:space="preserve">Old Tower Wayshrine </v>
      </c>
      <c r="J41" s="30" t="str">
        <f t="shared" si="0"/>
        <v>[39]=92,</v>
      </c>
    </row>
    <row r="42" spans="1:10" x14ac:dyDescent="0.25">
      <c r="A42" s="12">
        <v>40</v>
      </c>
      <c r="B42" s="5">
        <v>6</v>
      </c>
      <c r="C42" s="5">
        <f>VLOOKUP(B42,'ESO map constants'!$A$3:$B$999,2,FALSE)</f>
        <v>20</v>
      </c>
      <c r="D42" t="str">
        <f>VLOOKUP(C42,'ESO map constants'!$B$3:$C$1000,2,FALSE)</f>
        <v>Bangkorai</v>
      </c>
      <c r="E42" s="3">
        <f>IF(B42&lt;&gt;"",VLOOKUP(B42,'ESO map constants'!$A$3:$D$1000,4,FALSE),"")</f>
        <v>92</v>
      </c>
      <c r="F42" s="3">
        <f>IF(E42&lt;&gt;"",VLOOKUP(E42,'ESO zone constants'!$A$2:$B$9949,2,FALSE),"")</f>
        <v>14</v>
      </c>
      <c r="G42" s="3" t="str">
        <f>IF(E42&lt;&gt;"",VLOOKUP(E42,'ESO zone constants'!$A$2:$D$949,4,FALSE),"")</f>
        <v>Bangkorai</v>
      </c>
      <c r="H42" s="5">
        <v>1</v>
      </c>
      <c r="I42" t="str">
        <f>VLOOKUP(A42,'ESO wayshrine names'!$A$3:$B$1000,2,FALSE)</f>
        <v xml:space="preserve">Onsi's Breath Wayshrine </v>
      </c>
      <c r="J42" s="30" t="str">
        <f t="shared" si="0"/>
        <v>[40]=92,</v>
      </c>
    </row>
    <row r="43" spans="1:10" x14ac:dyDescent="0.25">
      <c r="A43" s="12">
        <v>41</v>
      </c>
      <c r="B43" s="5">
        <v>11</v>
      </c>
      <c r="C43" s="5">
        <f>VLOOKUP(B43,'ESO map constants'!$A$3:$B$999,2,FALSE)</f>
        <v>7</v>
      </c>
      <c r="D43" t="str">
        <f>VLOOKUP(C43,'ESO map constants'!$B$3:$C$1000,2,FALSE)</f>
        <v>Stonefalls</v>
      </c>
      <c r="E43" s="3">
        <f>IF(B43&lt;&gt;"",VLOOKUP(B43,'ESO map constants'!$A$3:$D$1000,4,FALSE),"")</f>
        <v>41</v>
      </c>
      <c r="F43" s="3">
        <f>IF(E43&lt;&gt;"",VLOOKUP(E43,'ESO zone constants'!$A$2:$B$9949,2,FALSE),"")</f>
        <v>9</v>
      </c>
      <c r="G43" s="3" t="str">
        <f>IF(E43&lt;&gt;"",VLOOKUP(E43,'ESO zone constants'!$A$2:$D$949,4,FALSE),"")</f>
        <v>Stonefalls</v>
      </c>
      <c r="H43" s="5">
        <v>1</v>
      </c>
      <c r="I43" t="str">
        <f>VLOOKUP(A43,'ESO wayshrine names'!$A$3:$B$1000,2,FALSE)</f>
        <v xml:space="preserve">Fort Arand Wayshrine </v>
      </c>
      <c r="J43" s="30" t="str">
        <f t="shared" si="0"/>
        <v>[41]=41,</v>
      </c>
    </row>
    <row r="44" spans="1:10" x14ac:dyDescent="0.25">
      <c r="A44" s="12">
        <v>42</v>
      </c>
      <c r="B44" s="5">
        <v>5</v>
      </c>
      <c r="C44" s="5">
        <f>VLOOKUP(B44,'ESO map constants'!$A$3:$B$999,2,FALSE)</f>
        <v>30</v>
      </c>
      <c r="D44" t="str">
        <f>VLOOKUP(C44,'ESO map constants'!$B$3:$C$1000,2,FALSE)</f>
        <v>Alik'r Desert</v>
      </c>
      <c r="E44" s="3">
        <f>IF(B44&lt;&gt;"",VLOOKUP(B44,'ESO map constants'!$A$3:$D$1000,4,FALSE),"")</f>
        <v>104</v>
      </c>
      <c r="F44" s="3">
        <f>IF(E44&lt;&gt;"",VLOOKUP(E44,'ESO zone constants'!$A$2:$B$9949,2,FALSE),"")</f>
        <v>17</v>
      </c>
      <c r="G44" s="3" t="str">
        <f>IF(E44&lt;&gt;"",VLOOKUP(E44,'ESO zone constants'!$A$2:$D$949,4,FALSE),"")</f>
        <v>Alik'r Desert</v>
      </c>
      <c r="H44" s="5">
        <v>1</v>
      </c>
      <c r="I44" t="str">
        <f>VLOOKUP(A44,'ESO wayshrine names'!$A$3:$B$1000,2,FALSE)</f>
        <v xml:space="preserve">Morwha's Bounty Wayshrine </v>
      </c>
      <c r="J44" s="30" t="str">
        <f t="shared" si="0"/>
        <v>[42]=104,</v>
      </c>
    </row>
    <row r="45" spans="1:10" x14ac:dyDescent="0.25">
      <c r="A45" s="12">
        <v>43</v>
      </c>
      <c r="B45" s="5">
        <v>5</v>
      </c>
      <c r="C45" s="5">
        <f>VLOOKUP(B45,'ESO map constants'!$A$3:$B$999,2,FALSE)</f>
        <v>30</v>
      </c>
      <c r="D45" t="str">
        <f>VLOOKUP(C45,'ESO map constants'!$B$3:$C$1000,2,FALSE)</f>
        <v>Alik'r Desert</v>
      </c>
      <c r="E45" s="3">
        <f>IF(B45&lt;&gt;"",VLOOKUP(B45,'ESO map constants'!$A$3:$D$1000,4,FALSE),"")</f>
        <v>104</v>
      </c>
      <c r="F45" s="3">
        <f>IF(E45&lt;&gt;"",VLOOKUP(E45,'ESO zone constants'!$A$2:$B$9949,2,FALSE),"")</f>
        <v>17</v>
      </c>
      <c r="G45" s="3" t="str">
        <f>IF(E45&lt;&gt;"",VLOOKUP(E45,'ESO zone constants'!$A$2:$D$949,4,FALSE),"")</f>
        <v>Alik'r Desert</v>
      </c>
      <c r="H45" s="5">
        <v>1</v>
      </c>
      <c r="I45" t="str">
        <f>VLOOKUP(A45,'ESO wayshrine names'!$A$3:$B$1000,2,FALSE)</f>
        <v xml:space="preserve">Sentinel Wayshrine </v>
      </c>
      <c r="J45" s="30" t="str">
        <f t="shared" si="0"/>
        <v>[43]=104,</v>
      </c>
    </row>
    <row r="46" spans="1:10" x14ac:dyDescent="0.25">
      <c r="A46" s="12">
        <v>44</v>
      </c>
      <c r="B46" s="5">
        <v>5</v>
      </c>
      <c r="C46" s="5">
        <f>VLOOKUP(B46,'ESO map constants'!$A$3:$B$999,2,FALSE)</f>
        <v>30</v>
      </c>
      <c r="D46" t="str">
        <f>VLOOKUP(C46,'ESO map constants'!$B$3:$C$1000,2,FALSE)</f>
        <v>Alik'r Desert</v>
      </c>
      <c r="E46" s="3">
        <f>IF(B46&lt;&gt;"",VLOOKUP(B46,'ESO map constants'!$A$3:$D$1000,4,FALSE),"")</f>
        <v>104</v>
      </c>
      <c r="F46" s="3">
        <f>IF(E46&lt;&gt;"",VLOOKUP(E46,'ESO zone constants'!$A$2:$B$9949,2,FALSE),"")</f>
        <v>17</v>
      </c>
      <c r="G46" s="3" t="str">
        <f>IF(E46&lt;&gt;"",VLOOKUP(E46,'ESO zone constants'!$A$2:$D$949,4,FALSE),"")</f>
        <v>Alik'r Desert</v>
      </c>
      <c r="H46" s="5">
        <v>1</v>
      </c>
      <c r="I46" t="str">
        <f>VLOOKUP(A46,'ESO wayshrine names'!$A$3:$B$1000,2,FALSE)</f>
        <v xml:space="preserve">Bergama Wayshrine </v>
      </c>
      <c r="J46" s="30" t="str">
        <f t="shared" si="0"/>
        <v>[44]=104,</v>
      </c>
    </row>
    <row r="47" spans="1:10" x14ac:dyDescent="0.25">
      <c r="A47" s="12">
        <v>45</v>
      </c>
      <c r="B47" s="5">
        <v>5</v>
      </c>
      <c r="C47" s="5">
        <f>VLOOKUP(B47,'ESO map constants'!$A$3:$B$999,2,FALSE)</f>
        <v>30</v>
      </c>
      <c r="D47" t="str">
        <f>VLOOKUP(C47,'ESO map constants'!$B$3:$C$1000,2,FALSE)</f>
        <v>Alik'r Desert</v>
      </c>
      <c r="E47" s="3">
        <f>IF(B47&lt;&gt;"",VLOOKUP(B47,'ESO map constants'!$A$3:$D$1000,4,FALSE),"")</f>
        <v>104</v>
      </c>
      <c r="F47" s="3">
        <f>IF(E47&lt;&gt;"",VLOOKUP(E47,'ESO zone constants'!$A$2:$B$9949,2,FALSE),"")</f>
        <v>17</v>
      </c>
      <c r="G47" s="3" t="str">
        <f>IF(E47&lt;&gt;"",VLOOKUP(E47,'ESO zone constants'!$A$2:$D$949,4,FALSE),"")</f>
        <v>Alik'r Desert</v>
      </c>
      <c r="H47" s="5">
        <v>1</v>
      </c>
      <c r="I47" t="str">
        <f>VLOOKUP(A47,'ESO wayshrine names'!$A$3:$B$1000,2,FALSE)</f>
        <v xml:space="preserve">Leki's Blade Wayshrine </v>
      </c>
      <c r="J47" s="30" t="str">
        <f t="shared" si="0"/>
        <v>[45]=104,</v>
      </c>
    </row>
    <row r="48" spans="1:10" x14ac:dyDescent="0.25">
      <c r="A48" s="12">
        <v>46</v>
      </c>
      <c r="B48" s="5">
        <v>5</v>
      </c>
      <c r="C48" s="5">
        <f>VLOOKUP(B48,'ESO map constants'!$A$3:$B$999,2,FALSE)</f>
        <v>30</v>
      </c>
      <c r="D48" t="str">
        <f>VLOOKUP(C48,'ESO map constants'!$B$3:$C$1000,2,FALSE)</f>
        <v>Alik'r Desert</v>
      </c>
      <c r="E48" s="3">
        <f>IF(B48&lt;&gt;"",VLOOKUP(B48,'ESO map constants'!$A$3:$D$1000,4,FALSE),"")</f>
        <v>104</v>
      </c>
      <c r="F48" s="3">
        <f>IF(E48&lt;&gt;"",VLOOKUP(E48,'ESO zone constants'!$A$2:$B$9949,2,FALSE),"")</f>
        <v>17</v>
      </c>
      <c r="G48" s="3" t="str">
        <f>IF(E48&lt;&gt;"",VLOOKUP(E48,'ESO zone constants'!$A$2:$D$949,4,FALSE),"")</f>
        <v>Alik'r Desert</v>
      </c>
      <c r="H48" s="5">
        <v>1</v>
      </c>
      <c r="I48" t="str">
        <f>VLOOKUP(A48,'ESO wayshrine names'!$A$3:$B$1000,2,FALSE)</f>
        <v xml:space="preserve">Satakalaam Wayshrine </v>
      </c>
      <c r="J48" s="30" t="str">
        <f t="shared" si="0"/>
        <v>[46]=104,</v>
      </c>
    </row>
    <row r="49" spans="1:10" x14ac:dyDescent="0.25">
      <c r="A49" s="12">
        <v>47</v>
      </c>
      <c r="B49" s="5">
        <v>9</v>
      </c>
      <c r="C49" s="5">
        <f>VLOOKUP(B49,'ESO map constants'!$A$3:$B$999,2,FALSE)</f>
        <v>26</v>
      </c>
      <c r="D49" t="str">
        <f>VLOOKUP(C49,'ESO map constants'!$B$3:$C$1000,2,FALSE)</f>
        <v>Shadowfen</v>
      </c>
      <c r="E49" s="3">
        <f>IF(B49&lt;&gt;"",VLOOKUP(B49,'ESO map constants'!$A$3:$D$1000,4,FALSE),"")</f>
        <v>117</v>
      </c>
      <c r="F49" s="3">
        <f>IF(E49&lt;&gt;"",VLOOKUP(E49,'ESO zone constants'!$A$2:$B$9949,2,FALSE),"")</f>
        <v>19</v>
      </c>
      <c r="G49" s="3" t="str">
        <f>IF(E49&lt;&gt;"",VLOOKUP(E49,'ESO zone constants'!$A$2:$D$949,4,FALSE),"")</f>
        <v>Shadowfen</v>
      </c>
      <c r="H49" s="5">
        <v>1</v>
      </c>
      <c r="I49" t="str">
        <f>VLOOKUP(A49,'ESO wayshrine names'!$A$3:$B$1000,2,FALSE)</f>
        <v xml:space="preserve">Stillrise Wayshrine </v>
      </c>
      <c r="J49" s="30" t="str">
        <f t="shared" si="0"/>
        <v>[47]=117,</v>
      </c>
    </row>
    <row r="50" spans="1:10" x14ac:dyDescent="0.25">
      <c r="A50" s="12">
        <v>48</v>
      </c>
      <c r="B50" s="5">
        <v>9</v>
      </c>
      <c r="C50" s="5">
        <f>VLOOKUP(B50,'ESO map constants'!$A$3:$B$999,2,FALSE)</f>
        <v>26</v>
      </c>
      <c r="D50" t="str">
        <f>VLOOKUP(C50,'ESO map constants'!$B$3:$C$1000,2,FALSE)</f>
        <v>Shadowfen</v>
      </c>
      <c r="E50" s="3">
        <f>IF(B50&lt;&gt;"",VLOOKUP(B50,'ESO map constants'!$A$3:$D$1000,4,FALSE),"")</f>
        <v>117</v>
      </c>
      <c r="F50" s="3">
        <f>IF(E50&lt;&gt;"",VLOOKUP(E50,'ESO zone constants'!$A$2:$B$9949,2,FALSE),"")</f>
        <v>19</v>
      </c>
      <c r="G50" s="3" t="str">
        <f>IF(E50&lt;&gt;"",VLOOKUP(E50,'ESO zone constants'!$A$2:$D$949,4,FALSE),"")</f>
        <v>Shadowfen</v>
      </c>
      <c r="H50" s="5">
        <v>1</v>
      </c>
      <c r="I50" t="str">
        <f>VLOOKUP(A50,'ESO wayshrine names'!$A$3:$B$1000,2,FALSE)</f>
        <v xml:space="preserve">Stormhold Wayshrine </v>
      </c>
      <c r="J50" s="30" t="str">
        <f t="shared" si="0"/>
        <v>[48]=117,</v>
      </c>
    </row>
    <row r="51" spans="1:10" x14ac:dyDescent="0.25">
      <c r="A51" s="12">
        <v>49</v>
      </c>
      <c r="B51" s="5">
        <v>9</v>
      </c>
      <c r="C51" s="5">
        <f>VLOOKUP(B51,'ESO map constants'!$A$3:$B$999,2,FALSE)</f>
        <v>26</v>
      </c>
      <c r="D51" t="str">
        <f>VLOOKUP(C51,'ESO map constants'!$B$3:$C$1000,2,FALSE)</f>
        <v>Shadowfen</v>
      </c>
      <c r="E51" s="3">
        <f>IF(B51&lt;&gt;"",VLOOKUP(B51,'ESO map constants'!$A$3:$D$1000,4,FALSE),"")</f>
        <v>117</v>
      </c>
      <c r="F51" s="3">
        <f>IF(E51&lt;&gt;"",VLOOKUP(E51,'ESO zone constants'!$A$2:$B$9949,2,FALSE),"")</f>
        <v>19</v>
      </c>
      <c r="G51" s="3" t="str">
        <f>IF(E51&lt;&gt;"",VLOOKUP(E51,'ESO zone constants'!$A$2:$D$949,4,FALSE),"")</f>
        <v>Shadowfen</v>
      </c>
      <c r="H51" s="5">
        <v>1</v>
      </c>
      <c r="I51" t="str">
        <f>VLOOKUP(A51,'ESO wayshrine names'!$A$3:$B$1000,2,FALSE)</f>
        <v xml:space="preserve">Hatching Pools Wayshrine </v>
      </c>
      <c r="J51" s="30" t="str">
        <f t="shared" si="0"/>
        <v>[49]=117,</v>
      </c>
    </row>
    <row r="52" spans="1:10" x14ac:dyDescent="0.25">
      <c r="A52" s="12">
        <v>50</v>
      </c>
      <c r="B52" s="5">
        <v>9</v>
      </c>
      <c r="C52" s="5">
        <f>VLOOKUP(B52,'ESO map constants'!$A$3:$B$999,2,FALSE)</f>
        <v>26</v>
      </c>
      <c r="D52" t="str">
        <f>VLOOKUP(C52,'ESO map constants'!$B$3:$C$1000,2,FALSE)</f>
        <v>Shadowfen</v>
      </c>
      <c r="E52" s="3">
        <f>IF(B52&lt;&gt;"",VLOOKUP(B52,'ESO map constants'!$A$3:$D$1000,4,FALSE),"")</f>
        <v>117</v>
      </c>
      <c r="F52" s="3">
        <f>IF(E52&lt;&gt;"",VLOOKUP(E52,'ESO zone constants'!$A$2:$B$9949,2,FALSE),"")</f>
        <v>19</v>
      </c>
      <c r="G52" s="3" t="str">
        <f>IF(E52&lt;&gt;"",VLOOKUP(E52,'ESO zone constants'!$A$2:$D$949,4,FALSE),"")</f>
        <v>Shadowfen</v>
      </c>
      <c r="H52" s="5">
        <v>1</v>
      </c>
      <c r="I52" t="str">
        <f>VLOOKUP(A52,'ESO wayshrine names'!$A$3:$B$1000,2,FALSE)</f>
        <v xml:space="preserve">Alten Corimont Wayshrine </v>
      </c>
      <c r="J52" s="30" t="str">
        <f t="shared" si="0"/>
        <v>[50]=117,</v>
      </c>
    </row>
    <row r="53" spans="1:10" x14ac:dyDescent="0.25">
      <c r="A53" s="12">
        <v>51</v>
      </c>
      <c r="B53" s="5">
        <v>9</v>
      </c>
      <c r="C53" s="5">
        <f>VLOOKUP(B53,'ESO map constants'!$A$3:$B$999,2,FALSE)</f>
        <v>26</v>
      </c>
      <c r="D53" t="str">
        <f>VLOOKUP(C53,'ESO map constants'!$B$3:$C$1000,2,FALSE)</f>
        <v>Shadowfen</v>
      </c>
      <c r="E53" s="3">
        <f>IF(B53&lt;&gt;"",VLOOKUP(B53,'ESO map constants'!$A$3:$D$1000,4,FALSE),"")</f>
        <v>117</v>
      </c>
      <c r="F53" s="3">
        <f>IF(E53&lt;&gt;"",VLOOKUP(E53,'ESO zone constants'!$A$2:$B$9949,2,FALSE),"")</f>
        <v>19</v>
      </c>
      <c r="G53" s="3" t="str">
        <f>IF(E53&lt;&gt;"",VLOOKUP(E53,'ESO zone constants'!$A$2:$D$949,4,FALSE),"")</f>
        <v>Shadowfen</v>
      </c>
      <c r="H53" s="5">
        <v>1</v>
      </c>
      <c r="I53" t="str">
        <f>VLOOKUP(A53,'ESO wayshrine names'!$A$3:$B$1000,2,FALSE)</f>
        <v xml:space="preserve">Percolating Mire Wayshrine </v>
      </c>
      <c r="J53" s="30" t="str">
        <f t="shared" si="0"/>
        <v>[51]=117,</v>
      </c>
    </row>
    <row r="54" spans="1:10" x14ac:dyDescent="0.25">
      <c r="A54" s="12">
        <v>52</v>
      </c>
      <c r="B54" s="5">
        <v>9</v>
      </c>
      <c r="C54" s="5">
        <f>VLOOKUP(B54,'ESO map constants'!$A$3:$B$999,2,FALSE)</f>
        <v>26</v>
      </c>
      <c r="D54" t="str">
        <f>VLOOKUP(C54,'ESO map constants'!$B$3:$C$1000,2,FALSE)</f>
        <v>Shadowfen</v>
      </c>
      <c r="E54" s="3">
        <f>IF(B54&lt;&gt;"",VLOOKUP(B54,'ESO map constants'!$A$3:$D$1000,4,FALSE),"")</f>
        <v>117</v>
      </c>
      <c r="F54" s="3">
        <f>IF(E54&lt;&gt;"",VLOOKUP(E54,'ESO zone constants'!$A$2:$B$9949,2,FALSE),"")</f>
        <v>19</v>
      </c>
      <c r="G54" s="3" t="str">
        <f>IF(E54&lt;&gt;"",VLOOKUP(E54,'ESO zone constants'!$A$2:$D$949,4,FALSE),"")</f>
        <v>Shadowfen</v>
      </c>
      <c r="H54" s="5">
        <v>1</v>
      </c>
      <c r="I54" t="str">
        <f>VLOOKUP(A54,'ESO wayshrine names'!$A$3:$B$1000,2,FALSE)</f>
        <v xml:space="preserve">Hissmir Wayshrine </v>
      </c>
      <c r="J54" s="30" t="str">
        <f t="shared" si="0"/>
        <v>[52]=117,</v>
      </c>
    </row>
    <row r="55" spans="1:10" x14ac:dyDescent="0.25">
      <c r="A55" s="12">
        <v>53</v>
      </c>
      <c r="B55" s="5">
        <v>9</v>
      </c>
      <c r="C55" s="5">
        <f>VLOOKUP(B55,'ESO map constants'!$A$3:$B$999,2,FALSE)</f>
        <v>26</v>
      </c>
      <c r="D55" t="str">
        <f>VLOOKUP(C55,'ESO map constants'!$B$3:$C$1000,2,FALSE)</f>
        <v>Shadowfen</v>
      </c>
      <c r="E55" s="3">
        <f>IF(B55&lt;&gt;"",VLOOKUP(B55,'ESO map constants'!$A$3:$D$1000,4,FALSE),"")</f>
        <v>117</v>
      </c>
      <c r="F55" s="3">
        <f>IF(E55&lt;&gt;"",VLOOKUP(E55,'ESO zone constants'!$A$2:$B$9949,2,FALSE),"")</f>
        <v>19</v>
      </c>
      <c r="G55" s="3" t="str">
        <f>IF(E55&lt;&gt;"",VLOOKUP(E55,'ESO zone constants'!$A$2:$D$949,4,FALSE),"")</f>
        <v>Shadowfen</v>
      </c>
      <c r="H55" s="5">
        <v>1</v>
      </c>
      <c r="I55" t="str">
        <f>VLOOKUP(A55,'ESO wayshrine names'!$A$3:$B$1000,2,FALSE)</f>
        <v xml:space="preserve">Loriasel Wayshrine </v>
      </c>
      <c r="J55" s="30" t="str">
        <f t="shared" si="0"/>
        <v>[53]=117,</v>
      </c>
    </row>
    <row r="56" spans="1:10" x14ac:dyDescent="0.25">
      <c r="A56" s="12">
        <v>54</v>
      </c>
      <c r="C56" s="5" t="e">
        <f>VLOOKUP(B56,'ESO map constants'!$A$3:$B$999,2,FALSE)</f>
        <v>#N/A</v>
      </c>
      <c r="E56" s="3" t="str">
        <f>IF(B56&lt;&gt;"",VLOOKUP(B56,'ESO map constants'!$A$3:$D$1000,4,FALSE),"")</f>
        <v/>
      </c>
      <c r="F56" s="3" t="str">
        <f>IF(E56&lt;&gt;"",VLOOKUP(E56,'ESO zone constants'!$A$2:$B$9949,2,FALSE),"")</f>
        <v/>
      </c>
      <c r="G56" s="3" t="str">
        <f>IF(E56&lt;&gt;"",VLOOKUP(E56,'ESO zone constants'!$A$2:$D$949,4,FALSE),"")</f>
        <v/>
      </c>
      <c r="I56" t="str">
        <f>VLOOKUP(A56,'ESO wayshrine names'!$A$3:$B$1000,2,FALSE)</f>
        <v xml:space="preserve"> </v>
      </c>
      <c r="J56" s="30" t="str">
        <f t="shared" si="0"/>
        <v/>
      </c>
    </row>
    <row r="57" spans="1:10" x14ac:dyDescent="0.25">
      <c r="A57" s="12">
        <v>55</v>
      </c>
      <c r="B57" s="5">
        <v>3</v>
      </c>
      <c r="C57" s="5">
        <f>VLOOKUP(B57,'ESO map constants'!$A$3:$B$999,2,FALSE)</f>
        <v>10</v>
      </c>
      <c r="D57" t="str">
        <f>VLOOKUP(C57,'ESO map constants'!$B$3:$C$1000,2,FALSE)</f>
        <v>Rivenspire</v>
      </c>
      <c r="E57" s="3">
        <f>IF(B57&lt;&gt;"",VLOOKUP(B57,'ESO map constants'!$A$3:$D$1000,4,FALSE),"")</f>
        <v>20</v>
      </c>
      <c r="F57" s="3">
        <f>IF(E57&lt;&gt;"",VLOOKUP(E57,'ESO zone constants'!$A$2:$B$9949,2,FALSE),"")</f>
        <v>5</v>
      </c>
      <c r="G57" s="3" t="str">
        <f>IF(E57&lt;&gt;"",VLOOKUP(E57,'ESO zone constants'!$A$2:$D$949,4,FALSE),"")</f>
        <v>Rivenspire</v>
      </c>
      <c r="H57" s="5">
        <v>1</v>
      </c>
      <c r="I57" t="str">
        <f>VLOOKUP(A57,'ESO wayshrine names'!$A$3:$B$1000,2,FALSE)</f>
        <v xml:space="preserve">Shornhelm Wayshrine </v>
      </c>
      <c r="J57" s="30" t="str">
        <f t="shared" si="0"/>
        <v>[55]=20,</v>
      </c>
    </row>
    <row r="58" spans="1:10" x14ac:dyDescent="0.25">
      <c r="A58" s="12">
        <v>56</v>
      </c>
      <c r="B58" s="5">
        <v>4</v>
      </c>
      <c r="C58" s="5">
        <f>VLOOKUP(B58,'ESO map constants'!$A$3:$B$999,2,FALSE)</f>
        <v>12</v>
      </c>
      <c r="D58" t="str">
        <f>VLOOKUP(C58,'ESO map constants'!$B$3:$C$1000,2,FALSE)</f>
        <v>Stormhaven</v>
      </c>
      <c r="E58" s="3">
        <f>IF(B58&lt;&gt;"",VLOOKUP(B58,'ESO map constants'!$A$3:$D$1000,4,FALSE),"")</f>
        <v>19</v>
      </c>
      <c r="F58" s="3">
        <f>IF(E58&lt;&gt;"",VLOOKUP(E58,'ESO zone constants'!$A$2:$B$9949,2,FALSE),"")</f>
        <v>4</v>
      </c>
      <c r="G58" s="3" t="str">
        <f>IF(E58&lt;&gt;"",VLOOKUP(E58,'ESO zone constants'!$A$2:$D$949,4,FALSE),"")</f>
        <v>Stormhaven</v>
      </c>
      <c r="H58" s="5">
        <v>1</v>
      </c>
      <c r="I58" t="str">
        <f>VLOOKUP(A58,'ESO wayshrine names'!$A$3:$B$1000,2,FALSE)</f>
        <v xml:space="preserve">Wayrest Wayshrine </v>
      </c>
      <c r="J58" s="30" t="str">
        <f t="shared" si="0"/>
        <v>[56]=19,</v>
      </c>
    </row>
    <row r="59" spans="1:10" x14ac:dyDescent="0.25">
      <c r="A59" s="12">
        <v>57</v>
      </c>
      <c r="B59" s="5">
        <v>5</v>
      </c>
      <c r="C59" s="5">
        <f>VLOOKUP(B59,'ESO map constants'!$A$3:$B$999,2,FALSE)</f>
        <v>30</v>
      </c>
      <c r="D59" t="str">
        <f>VLOOKUP(C59,'ESO map constants'!$B$3:$C$1000,2,FALSE)</f>
        <v>Alik'r Desert</v>
      </c>
      <c r="E59" s="3">
        <f>IF(B59&lt;&gt;"",VLOOKUP(B59,'ESO map constants'!$A$3:$D$1000,4,FALSE),"")</f>
        <v>104</v>
      </c>
      <c r="F59" s="3">
        <f>IF(E59&lt;&gt;"",VLOOKUP(E59,'ESO zone constants'!$A$2:$B$9949,2,FALSE),"")</f>
        <v>17</v>
      </c>
      <c r="G59" s="3" t="str">
        <f>IF(E59&lt;&gt;"",VLOOKUP(E59,'ESO zone constants'!$A$2:$D$949,4,FALSE),"")</f>
        <v>Alik'r Desert</v>
      </c>
      <c r="H59" s="5">
        <v>1</v>
      </c>
      <c r="I59" t="str">
        <f>VLOOKUP(A59,'ESO wayshrine names'!$A$3:$B$1000,2,FALSE)</f>
        <v xml:space="preserve">Divad's Chagrin Mine Wayshrine </v>
      </c>
      <c r="J59" s="30" t="str">
        <f t="shared" si="0"/>
        <v>[57]=104,</v>
      </c>
    </row>
    <row r="60" spans="1:10" x14ac:dyDescent="0.25">
      <c r="A60" s="12">
        <v>58</v>
      </c>
      <c r="B60" s="5">
        <v>5</v>
      </c>
      <c r="C60" s="5">
        <f>VLOOKUP(B60,'ESO map constants'!$A$3:$B$999,2,FALSE)</f>
        <v>30</v>
      </c>
      <c r="D60" t="str">
        <f>VLOOKUP(C60,'ESO map constants'!$B$3:$C$1000,2,FALSE)</f>
        <v>Alik'r Desert</v>
      </c>
      <c r="E60" s="3">
        <f>IF(B60&lt;&gt;"",VLOOKUP(B60,'ESO map constants'!$A$3:$D$1000,4,FALSE),"")</f>
        <v>104</v>
      </c>
      <c r="F60" s="3">
        <f>IF(E60&lt;&gt;"",VLOOKUP(E60,'ESO zone constants'!$A$2:$B$9949,2,FALSE),"")</f>
        <v>17</v>
      </c>
      <c r="G60" s="3" t="str">
        <f>IF(E60&lt;&gt;"",VLOOKUP(E60,'ESO zone constants'!$A$2:$D$949,4,FALSE),"")</f>
        <v>Alik'r Desert</v>
      </c>
      <c r="H60" s="5">
        <v>1</v>
      </c>
      <c r="I60" t="str">
        <f>VLOOKUP(A60,'ESO wayshrine names'!$A$3:$B$1000,2,FALSE)</f>
        <v xml:space="preserve">Kulati Mines Wayshrine </v>
      </c>
      <c r="J60" s="30" t="str">
        <f t="shared" si="0"/>
        <v>[58]=104,</v>
      </c>
    </row>
    <row r="61" spans="1:10" x14ac:dyDescent="0.25">
      <c r="A61" s="12">
        <v>59</v>
      </c>
      <c r="B61" s="5">
        <v>5</v>
      </c>
      <c r="C61" s="5">
        <f>VLOOKUP(B61,'ESO map constants'!$A$3:$B$999,2,FALSE)</f>
        <v>30</v>
      </c>
      <c r="D61" t="str">
        <f>VLOOKUP(C61,'ESO map constants'!$B$3:$C$1000,2,FALSE)</f>
        <v>Alik'r Desert</v>
      </c>
      <c r="E61" s="3">
        <f>IF(B61&lt;&gt;"",VLOOKUP(B61,'ESO map constants'!$A$3:$D$1000,4,FALSE),"")</f>
        <v>104</v>
      </c>
      <c r="F61" s="3">
        <f>IF(E61&lt;&gt;"",VLOOKUP(E61,'ESO zone constants'!$A$2:$B$9949,2,FALSE),"")</f>
        <v>17</v>
      </c>
      <c r="G61" s="3" t="str">
        <f>IF(E61&lt;&gt;"",VLOOKUP(E61,'ESO zone constants'!$A$2:$D$949,4,FALSE),"")</f>
        <v>Alik'r Desert</v>
      </c>
      <c r="H61" s="5">
        <v>1</v>
      </c>
      <c r="I61" t="str">
        <f>VLOOKUP(A61,'ESO wayshrine names'!$A$3:$B$1000,2,FALSE)</f>
        <v xml:space="preserve">Aswala Stables Wayshrine </v>
      </c>
      <c r="J61" s="30" t="str">
        <f t="shared" si="0"/>
        <v>[59]=104,</v>
      </c>
    </row>
    <row r="62" spans="1:10" x14ac:dyDescent="0.25">
      <c r="A62" s="12">
        <v>60</v>
      </c>
      <c r="B62" s="5">
        <v>5</v>
      </c>
      <c r="C62" s="5">
        <f>VLOOKUP(B62,'ESO map constants'!$A$3:$B$999,2,FALSE)</f>
        <v>30</v>
      </c>
      <c r="D62" t="str">
        <f>VLOOKUP(C62,'ESO map constants'!$B$3:$C$1000,2,FALSE)</f>
        <v>Alik'r Desert</v>
      </c>
      <c r="E62" s="3">
        <f>IF(B62&lt;&gt;"",VLOOKUP(B62,'ESO map constants'!$A$3:$D$1000,4,FALSE),"")</f>
        <v>104</v>
      </c>
      <c r="F62" s="3">
        <f>IF(E62&lt;&gt;"",VLOOKUP(E62,'ESO zone constants'!$A$2:$B$9949,2,FALSE),"")</f>
        <v>17</v>
      </c>
      <c r="G62" s="3" t="str">
        <f>IF(E62&lt;&gt;"",VLOOKUP(E62,'ESO zone constants'!$A$2:$D$949,4,FALSE),"")</f>
        <v>Alik'r Desert</v>
      </c>
      <c r="H62" s="5">
        <v>1</v>
      </c>
      <c r="I62" t="str">
        <f>VLOOKUP(A62,'ESO wayshrine names'!$A$3:$B$1000,2,FALSE)</f>
        <v xml:space="preserve">Shrikes' Aerie Wayshrine </v>
      </c>
      <c r="J62" s="30" t="str">
        <f t="shared" si="0"/>
        <v>[60]=104,</v>
      </c>
    </row>
    <row r="63" spans="1:10" x14ac:dyDescent="0.25">
      <c r="A63" s="12">
        <v>61</v>
      </c>
      <c r="B63" s="5">
        <v>5</v>
      </c>
      <c r="C63" s="5">
        <f>VLOOKUP(B63,'ESO map constants'!$A$3:$B$999,2,FALSE)</f>
        <v>30</v>
      </c>
      <c r="D63" t="str">
        <f>VLOOKUP(C63,'ESO map constants'!$B$3:$C$1000,2,FALSE)</f>
        <v>Alik'r Desert</v>
      </c>
      <c r="E63" s="3">
        <f>IF(B63&lt;&gt;"",VLOOKUP(B63,'ESO map constants'!$A$3:$D$1000,4,FALSE),"")</f>
        <v>104</v>
      </c>
      <c r="F63" s="3">
        <f>IF(E63&lt;&gt;"",VLOOKUP(E63,'ESO zone constants'!$A$2:$B$9949,2,FALSE),"")</f>
        <v>17</v>
      </c>
      <c r="G63" s="3" t="str">
        <f>IF(E63&lt;&gt;"",VLOOKUP(E63,'ESO zone constants'!$A$2:$D$949,4,FALSE),"")</f>
        <v>Alik'r Desert</v>
      </c>
      <c r="H63" s="5">
        <v>1</v>
      </c>
      <c r="I63" t="str">
        <f>VLOOKUP(A63,'ESO wayshrine names'!$A$3:$B$1000,2,FALSE)</f>
        <v xml:space="preserve">HoonDing's Watch Wayshrine </v>
      </c>
      <c r="J63" s="30" t="str">
        <f t="shared" si="0"/>
        <v>[61]=104,</v>
      </c>
    </row>
    <row r="64" spans="1:10" x14ac:dyDescent="0.25">
      <c r="A64" s="12">
        <v>62</v>
      </c>
      <c r="B64" s="5">
        <v>2</v>
      </c>
      <c r="C64" s="5">
        <f>VLOOKUP(B64,'ESO map constants'!$A$3:$B$999,2,FALSE)</f>
        <v>1</v>
      </c>
      <c r="D64" t="str">
        <f>VLOOKUP(C64,'ESO map constants'!$B$3:$C$1000,2,FALSE)</f>
        <v>Glenumbra</v>
      </c>
      <c r="E64" s="3">
        <f>IF(B64&lt;&gt;"",VLOOKUP(B64,'ESO map constants'!$A$3:$D$1000,4,FALSE),"")</f>
        <v>3</v>
      </c>
      <c r="F64" s="3">
        <f>IF(E64&lt;&gt;"",VLOOKUP(E64,'ESO zone constants'!$A$2:$B$9949,2,FALSE),"")</f>
        <v>2</v>
      </c>
      <c r="G64" s="3" t="str">
        <f>IF(E64&lt;&gt;"",VLOOKUP(E64,'ESO zone constants'!$A$2:$D$949,4,FALSE),"")</f>
        <v>Glenumbra</v>
      </c>
      <c r="H64" s="5">
        <v>1</v>
      </c>
      <c r="I64" t="str">
        <f>VLOOKUP(A64,'ESO wayshrine names'!$A$3:$B$1000,2,FALSE)</f>
        <v xml:space="preserve">Daggerfall Wayshrine </v>
      </c>
      <c r="J64" s="30" t="str">
        <f t="shared" si="0"/>
        <v>[62]=3,</v>
      </c>
    </row>
    <row r="65" spans="1:10" x14ac:dyDescent="0.25">
      <c r="A65" s="12">
        <v>63</v>
      </c>
      <c r="B65" s="5">
        <v>6</v>
      </c>
      <c r="C65" s="5">
        <f>VLOOKUP(B65,'ESO map constants'!$A$3:$B$999,2,FALSE)</f>
        <v>20</v>
      </c>
      <c r="D65" t="str">
        <f>VLOOKUP(C65,'ESO map constants'!$B$3:$C$1000,2,FALSE)</f>
        <v>Bangkorai</v>
      </c>
      <c r="E65" s="3">
        <f>IF(B65&lt;&gt;"",VLOOKUP(B65,'ESO map constants'!$A$3:$D$1000,4,FALSE),"")</f>
        <v>92</v>
      </c>
      <c r="F65" s="3">
        <f>IF(E65&lt;&gt;"",VLOOKUP(E65,'ESO zone constants'!$A$2:$B$9949,2,FALSE),"")</f>
        <v>14</v>
      </c>
      <c r="G65" s="3" t="str">
        <f>IF(E65&lt;&gt;"",VLOOKUP(E65,'ESO zone constants'!$A$2:$D$949,4,FALSE),"")</f>
        <v>Bangkorai</v>
      </c>
      <c r="H65" s="5">
        <v>1</v>
      </c>
      <c r="I65" t="str">
        <f>VLOOKUP(A65,'ESO wayshrine names'!$A$3:$B$1000,2,FALSE)</f>
        <v xml:space="preserve">Sunken Road Wayshrine </v>
      </c>
      <c r="J65" s="30" t="str">
        <f t="shared" si="0"/>
        <v>[63]=92,</v>
      </c>
    </row>
    <row r="66" spans="1:10" x14ac:dyDescent="0.25">
      <c r="A66" s="12">
        <v>64</v>
      </c>
      <c r="B66" s="5">
        <v>2</v>
      </c>
      <c r="C66" s="5">
        <f>VLOOKUP(B66,'ESO map constants'!$A$3:$B$999,2,FALSE)</f>
        <v>1</v>
      </c>
      <c r="D66" t="str">
        <f>VLOOKUP(C66,'ESO map constants'!$B$3:$C$1000,2,FALSE)</f>
        <v>Glenumbra</v>
      </c>
      <c r="E66" s="3">
        <f>IF(B66&lt;&gt;"",VLOOKUP(B66,'ESO map constants'!$A$3:$D$1000,4,FALSE),"")</f>
        <v>3</v>
      </c>
      <c r="F66" s="3">
        <f>IF(E66&lt;&gt;"",VLOOKUP(E66,'ESO zone constants'!$A$2:$B$9949,2,FALSE),"")</f>
        <v>2</v>
      </c>
      <c r="G66" s="3" t="str">
        <f>IF(E66&lt;&gt;"",VLOOKUP(E66,'ESO zone constants'!$A$2:$D$949,4,FALSE),"")</f>
        <v>Glenumbra</v>
      </c>
      <c r="H66" s="5">
        <v>1</v>
      </c>
      <c r="I66" t="str">
        <f>VLOOKUP(A66,'ESO wayshrine names'!$A$3:$B$1000,2,FALSE)</f>
        <v xml:space="preserve">Burial Tombs Wayshrine </v>
      </c>
      <c r="J66" s="30" t="str">
        <f t="shared" si="0"/>
        <v>[64]=3,</v>
      </c>
    </row>
    <row r="67" spans="1:10" x14ac:dyDescent="0.25">
      <c r="A67" s="12">
        <v>65</v>
      </c>
      <c r="B67" s="5">
        <v>11</v>
      </c>
      <c r="C67" s="5">
        <f>VLOOKUP(B67,'ESO map constants'!$A$3:$B$999,2,FALSE)</f>
        <v>7</v>
      </c>
      <c r="D67" t="str">
        <f>VLOOKUP(C67,'ESO map constants'!$B$3:$C$1000,2,FALSE)</f>
        <v>Stonefalls</v>
      </c>
      <c r="E67" s="3">
        <f>IF(B67&lt;&gt;"",VLOOKUP(B67,'ESO map constants'!$A$3:$D$1000,4,FALSE),"")</f>
        <v>41</v>
      </c>
      <c r="F67" s="3">
        <f>IF(E67&lt;&gt;"",VLOOKUP(E67,'ESO zone constants'!$A$2:$B$9949,2,FALSE),"")</f>
        <v>9</v>
      </c>
      <c r="G67" s="3" t="str">
        <f>IF(E67&lt;&gt;"",VLOOKUP(E67,'ESO zone constants'!$A$2:$D$949,4,FALSE),"")</f>
        <v>Stonefalls</v>
      </c>
      <c r="H67" s="5">
        <v>1</v>
      </c>
      <c r="I67" t="str">
        <f>VLOOKUP(A67,'ESO wayshrine names'!$A$3:$B$1000,2,FALSE)</f>
        <v xml:space="preserve">Davon's Watch Wayshrine </v>
      </c>
      <c r="J67" s="30" t="str">
        <f t="shared" ref="J67:J130" si="1">IF(A67&lt;&gt;"",IF(E67&lt;&gt;"",IF(OR(ISNA(A67),ISNA(E67)),"","["&amp;A67&amp;"]="&amp;E67&amp;","),""),"")</f>
        <v>[65]=41,</v>
      </c>
    </row>
    <row r="68" spans="1:10" x14ac:dyDescent="0.25">
      <c r="A68" s="12">
        <v>66</v>
      </c>
      <c r="B68" s="5">
        <v>11</v>
      </c>
      <c r="C68" s="5">
        <f>VLOOKUP(B68,'ESO map constants'!$A$3:$B$999,2,FALSE)</f>
        <v>7</v>
      </c>
      <c r="D68" t="str">
        <f>VLOOKUP(C68,'ESO map constants'!$B$3:$C$1000,2,FALSE)</f>
        <v>Stonefalls</v>
      </c>
      <c r="E68" s="3">
        <f>IF(B68&lt;&gt;"",VLOOKUP(B68,'ESO map constants'!$A$3:$D$1000,4,FALSE),"")</f>
        <v>41</v>
      </c>
      <c r="F68" s="3">
        <f>IF(E68&lt;&gt;"",VLOOKUP(E68,'ESO zone constants'!$A$2:$B$9949,2,FALSE),"")</f>
        <v>9</v>
      </c>
      <c r="G68" s="3" t="str">
        <f>IF(E68&lt;&gt;"",VLOOKUP(E68,'ESO zone constants'!$A$2:$D$949,4,FALSE),"")</f>
        <v>Stonefalls</v>
      </c>
      <c r="H68" s="5">
        <v>1</v>
      </c>
      <c r="I68" t="str">
        <f>VLOOKUP(A68,'ESO wayshrine names'!$A$3:$B$1000,2,FALSE)</f>
        <v xml:space="preserve">Othrenis Wayshrine </v>
      </c>
      <c r="J68" s="30" t="str">
        <f t="shared" si="1"/>
        <v>[66]=41,</v>
      </c>
    </row>
    <row r="69" spans="1:10" x14ac:dyDescent="0.25">
      <c r="A69" s="12">
        <v>67</v>
      </c>
      <c r="B69" s="5">
        <v>11</v>
      </c>
      <c r="C69" s="5">
        <f>VLOOKUP(B69,'ESO map constants'!$A$3:$B$999,2,FALSE)</f>
        <v>7</v>
      </c>
      <c r="D69" t="str">
        <f>VLOOKUP(C69,'ESO map constants'!$B$3:$C$1000,2,FALSE)</f>
        <v>Stonefalls</v>
      </c>
      <c r="E69" s="3">
        <f>IF(B69&lt;&gt;"",VLOOKUP(B69,'ESO map constants'!$A$3:$D$1000,4,FALSE),"")</f>
        <v>41</v>
      </c>
      <c r="F69" s="3">
        <f>IF(E69&lt;&gt;"",VLOOKUP(E69,'ESO zone constants'!$A$2:$B$9949,2,FALSE),"")</f>
        <v>9</v>
      </c>
      <c r="G69" s="3" t="str">
        <f>IF(E69&lt;&gt;"",VLOOKUP(E69,'ESO zone constants'!$A$2:$D$949,4,FALSE),"")</f>
        <v>Stonefalls</v>
      </c>
      <c r="H69" s="5">
        <v>1</v>
      </c>
      <c r="I69" t="str">
        <f>VLOOKUP(A69,'ESO wayshrine names'!$A$3:$B$1000,2,FALSE)</f>
        <v xml:space="preserve">Ebonheart Wayshrine </v>
      </c>
      <c r="J69" s="30" t="str">
        <f t="shared" si="1"/>
        <v>[67]=41,</v>
      </c>
    </row>
    <row r="70" spans="1:10" x14ac:dyDescent="0.25">
      <c r="A70" s="12">
        <v>68</v>
      </c>
      <c r="B70" s="5">
        <v>11</v>
      </c>
      <c r="C70" s="5">
        <f>VLOOKUP(B70,'ESO map constants'!$A$3:$B$999,2,FALSE)</f>
        <v>7</v>
      </c>
      <c r="D70" t="str">
        <f>VLOOKUP(C70,'ESO map constants'!$B$3:$C$1000,2,FALSE)</f>
        <v>Stonefalls</v>
      </c>
      <c r="E70" s="3">
        <f>IF(B70&lt;&gt;"",VLOOKUP(B70,'ESO map constants'!$A$3:$D$1000,4,FALSE),"")</f>
        <v>41</v>
      </c>
      <c r="F70" s="3">
        <f>IF(E70&lt;&gt;"",VLOOKUP(E70,'ESO zone constants'!$A$2:$B$9949,2,FALSE),"")</f>
        <v>9</v>
      </c>
      <c r="G70" s="3" t="str">
        <f>IF(E70&lt;&gt;"",VLOOKUP(E70,'ESO zone constants'!$A$2:$D$949,4,FALSE),"")</f>
        <v>Stonefalls</v>
      </c>
      <c r="H70" s="5">
        <v>1</v>
      </c>
      <c r="I70" t="str">
        <f>VLOOKUP(A70,'ESO wayshrine names'!$A$3:$B$1000,2,FALSE)</f>
        <v xml:space="preserve">Vivec's Antlers Wayshrine </v>
      </c>
      <c r="J70" s="30" t="str">
        <f t="shared" si="1"/>
        <v>[68]=41,</v>
      </c>
    </row>
    <row r="71" spans="1:10" x14ac:dyDescent="0.25">
      <c r="A71" s="12">
        <v>69</v>
      </c>
      <c r="B71" s="5">
        <v>11</v>
      </c>
      <c r="C71" s="5">
        <f>VLOOKUP(B71,'ESO map constants'!$A$3:$B$999,2,FALSE)</f>
        <v>7</v>
      </c>
      <c r="D71" t="str">
        <f>VLOOKUP(C71,'ESO map constants'!$B$3:$C$1000,2,FALSE)</f>
        <v>Stonefalls</v>
      </c>
      <c r="E71" s="3">
        <f>IF(B71&lt;&gt;"",VLOOKUP(B71,'ESO map constants'!$A$3:$D$1000,4,FALSE),"")</f>
        <v>41</v>
      </c>
      <c r="F71" s="3">
        <f>IF(E71&lt;&gt;"",VLOOKUP(E71,'ESO zone constants'!$A$2:$B$9949,2,FALSE),"")</f>
        <v>9</v>
      </c>
      <c r="G71" s="3" t="str">
        <f>IF(E71&lt;&gt;"",VLOOKUP(E71,'ESO zone constants'!$A$2:$D$949,4,FALSE),"")</f>
        <v>Stonefalls</v>
      </c>
      <c r="H71" s="5">
        <v>1</v>
      </c>
      <c r="I71" t="str">
        <f>VLOOKUP(A71,'ESO wayshrine names'!$A$3:$B$1000,2,FALSE)</f>
        <v xml:space="preserve">Sulfur Pools Wayshrine </v>
      </c>
      <c r="J71" s="30" t="str">
        <f t="shared" si="1"/>
        <v>[69]=41,</v>
      </c>
    </row>
    <row r="72" spans="1:10" x14ac:dyDescent="0.25">
      <c r="A72" s="12">
        <v>70</v>
      </c>
      <c r="C72" s="5" t="e">
        <f>VLOOKUP(B72,'ESO map constants'!$A$3:$B$999,2,FALSE)</f>
        <v>#N/A</v>
      </c>
      <c r="E72" s="3" t="str">
        <f>IF(B72&lt;&gt;"",VLOOKUP(B72,'ESO map constants'!$A$3:$D$1000,4,FALSE),"")</f>
        <v/>
      </c>
      <c r="F72" s="3" t="str">
        <f>IF(E72&lt;&gt;"",VLOOKUP(E72,'ESO zone constants'!$A$2:$B$9949,2,FALSE),"")</f>
        <v/>
      </c>
      <c r="G72" s="3" t="str">
        <f>IF(E72&lt;&gt;"",VLOOKUP(E72,'ESO zone constants'!$A$2:$D$949,4,FALSE),"")</f>
        <v/>
      </c>
      <c r="I72" t="str">
        <f>VLOOKUP(A72,'ESO wayshrine names'!$A$3:$B$1000,2,FALSE)</f>
        <v xml:space="preserve"> </v>
      </c>
      <c r="J72" s="30" t="str">
        <f t="shared" si="1"/>
        <v/>
      </c>
    </row>
    <row r="73" spans="1:10" x14ac:dyDescent="0.25">
      <c r="A73" s="12">
        <v>71</v>
      </c>
      <c r="B73" s="5">
        <v>11</v>
      </c>
      <c r="C73" s="5">
        <f>VLOOKUP(B73,'ESO map constants'!$A$3:$B$999,2,FALSE)</f>
        <v>7</v>
      </c>
      <c r="D73" t="str">
        <f>VLOOKUP(C73,'ESO map constants'!$B$3:$C$1000,2,FALSE)</f>
        <v>Stonefalls</v>
      </c>
      <c r="E73" s="3">
        <f>IF(B73&lt;&gt;"",VLOOKUP(B73,'ESO map constants'!$A$3:$D$1000,4,FALSE),"")</f>
        <v>41</v>
      </c>
      <c r="F73" s="3">
        <f>IF(E73&lt;&gt;"",VLOOKUP(E73,'ESO zone constants'!$A$2:$B$9949,2,FALSE),"")</f>
        <v>9</v>
      </c>
      <c r="G73" s="3" t="str">
        <f>IF(E73&lt;&gt;"",VLOOKUP(E73,'ESO zone constants'!$A$2:$D$949,4,FALSE),"")</f>
        <v>Stonefalls</v>
      </c>
      <c r="H73" s="5">
        <v>1</v>
      </c>
      <c r="I73" t="str">
        <f>VLOOKUP(A73,'ESO wayshrine names'!$A$3:$B$1000,2,FALSE)</f>
        <v xml:space="preserve">Brothers of Strife Wayshrine </v>
      </c>
      <c r="J73" s="30" t="str">
        <f t="shared" si="1"/>
        <v>[71]=41,</v>
      </c>
    </row>
    <row r="74" spans="1:10" x14ac:dyDescent="0.25">
      <c r="A74" s="12">
        <v>72</v>
      </c>
      <c r="B74" s="5">
        <v>11</v>
      </c>
      <c r="C74" s="5">
        <f>VLOOKUP(B74,'ESO map constants'!$A$3:$B$999,2,FALSE)</f>
        <v>7</v>
      </c>
      <c r="D74" t="str">
        <f>VLOOKUP(C74,'ESO map constants'!$B$3:$C$1000,2,FALSE)</f>
        <v>Stonefalls</v>
      </c>
      <c r="E74" s="3">
        <f>IF(B74&lt;&gt;"",VLOOKUP(B74,'ESO map constants'!$A$3:$D$1000,4,FALSE),"")</f>
        <v>41</v>
      </c>
      <c r="F74" s="3">
        <f>IF(E74&lt;&gt;"",VLOOKUP(E74,'ESO zone constants'!$A$2:$B$9949,2,FALSE),"")</f>
        <v>9</v>
      </c>
      <c r="G74" s="3" t="str">
        <f>IF(E74&lt;&gt;"",VLOOKUP(E74,'ESO zone constants'!$A$2:$D$949,4,FALSE),"")</f>
        <v>Stonefalls</v>
      </c>
      <c r="H74" s="5">
        <v>1</v>
      </c>
      <c r="I74" t="str">
        <f>VLOOKUP(A74,'ESO wayshrine names'!$A$3:$B$1000,2,FALSE)</f>
        <v xml:space="preserve">Hrogar's Hold Wayshrine </v>
      </c>
      <c r="J74" s="30" t="str">
        <f t="shared" si="1"/>
        <v>[72]=41,</v>
      </c>
    </row>
    <row r="75" spans="1:10" x14ac:dyDescent="0.25">
      <c r="A75" s="12">
        <v>73</v>
      </c>
      <c r="B75" s="5">
        <v>11</v>
      </c>
      <c r="C75" s="5">
        <f>VLOOKUP(B75,'ESO map constants'!$A$3:$B$999,2,FALSE)</f>
        <v>7</v>
      </c>
      <c r="D75" t="str">
        <f>VLOOKUP(C75,'ESO map constants'!$B$3:$C$1000,2,FALSE)</f>
        <v>Stonefalls</v>
      </c>
      <c r="E75" s="3">
        <f>IF(B75&lt;&gt;"",VLOOKUP(B75,'ESO map constants'!$A$3:$D$1000,4,FALSE),"")</f>
        <v>41</v>
      </c>
      <c r="F75" s="3">
        <f>IF(E75&lt;&gt;"",VLOOKUP(E75,'ESO zone constants'!$A$2:$B$9949,2,FALSE),"")</f>
        <v>9</v>
      </c>
      <c r="G75" s="3" t="str">
        <f>IF(E75&lt;&gt;"",VLOOKUP(E75,'ESO zone constants'!$A$2:$D$949,4,FALSE),"")</f>
        <v>Stonefalls</v>
      </c>
      <c r="H75" s="5">
        <v>1</v>
      </c>
      <c r="I75" t="str">
        <f>VLOOKUP(A75,'ESO wayshrine names'!$A$3:$B$1000,2,FALSE)</f>
        <v xml:space="preserve">Fort Virak Wayshrine </v>
      </c>
      <c r="J75" s="30" t="str">
        <f t="shared" si="1"/>
        <v>[73]=41,</v>
      </c>
    </row>
    <row r="76" spans="1:10" x14ac:dyDescent="0.25">
      <c r="A76" s="12">
        <v>74</v>
      </c>
      <c r="B76" s="5">
        <v>11</v>
      </c>
      <c r="C76" s="5">
        <f>VLOOKUP(B76,'ESO map constants'!$A$3:$B$999,2,FALSE)</f>
        <v>7</v>
      </c>
      <c r="D76" t="str">
        <f>VLOOKUP(C76,'ESO map constants'!$B$3:$C$1000,2,FALSE)</f>
        <v>Stonefalls</v>
      </c>
      <c r="E76" s="3">
        <f>IF(B76&lt;&gt;"",VLOOKUP(B76,'ESO map constants'!$A$3:$D$1000,4,FALSE),"")</f>
        <v>41</v>
      </c>
      <c r="F76" s="3">
        <f>IF(E76&lt;&gt;"",VLOOKUP(E76,'ESO zone constants'!$A$2:$B$9949,2,FALSE),"")</f>
        <v>9</v>
      </c>
      <c r="G76" s="3" t="str">
        <f>IF(E76&lt;&gt;"",VLOOKUP(E76,'ESO zone constants'!$A$2:$D$949,4,FALSE),"")</f>
        <v>Stonefalls</v>
      </c>
      <c r="H76" s="5">
        <v>1</v>
      </c>
      <c r="I76" t="str">
        <f>VLOOKUP(A76,'ESO wayshrine names'!$A$3:$B$1000,2,FALSE)</f>
        <v xml:space="preserve">Iliath Temple Wayshrine </v>
      </c>
      <c r="J76" s="30" t="str">
        <f t="shared" si="1"/>
        <v>[74]=41,</v>
      </c>
    </row>
    <row r="77" spans="1:10" x14ac:dyDescent="0.25">
      <c r="A77" s="12">
        <v>75</v>
      </c>
      <c r="B77" s="5">
        <v>11</v>
      </c>
      <c r="C77" s="5">
        <f>VLOOKUP(B77,'ESO map constants'!$A$3:$B$999,2,FALSE)</f>
        <v>7</v>
      </c>
      <c r="D77" t="str">
        <f>VLOOKUP(C77,'ESO map constants'!$B$3:$C$1000,2,FALSE)</f>
        <v>Stonefalls</v>
      </c>
      <c r="E77" s="3">
        <f>IF(B77&lt;&gt;"",VLOOKUP(B77,'ESO map constants'!$A$3:$D$1000,4,FALSE),"")</f>
        <v>41</v>
      </c>
      <c r="F77" s="3">
        <f>IF(E77&lt;&gt;"",VLOOKUP(E77,'ESO zone constants'!$A$2:$B$9949,2,FALSE),"")</f>
        <v>9</v>
      </c>
      <c r="G77" s="3" t="str">
        <f>IF(E77&lt;&gt;"",VLOOKUP(E77,'ESO zone constants'!$A$2:$D$949,4,FALSE),"")</f>
        <v>Stonefalls</v>
      </c>
      <c r="H77" s="5">
        <v>1</v>
      </c>
      <c r="I77" t="str">
        <f>VLOOKUP(A77,'ESO wayshrine names'!$A$3:$B$1000,2,FALSE)</f>
        <v xml:space="preserve">Sathram Plantation Wayshrine </v>
      </c>
      <c r="J77" s="30" t="str">
        <f t="shared" si="1"/>
        <v>[75]=41,</v>
      </c>
    </row>
    <row r="78" spans="1:10" x14ac:dyDescent="0.25">
      <c r="A78" s="12">
        <v>76</v>
      </c>
      <c r="B78" s="5">
        <v>11</v>
      </c>
      <c r="C78" s="5">
        <f>VLOOKUP(B78,'ESO map constants'!$A$3:$B$999,2,FALSE)</f>
        <v>7</v>
      </c>
      <c r="D78" t="str">
        <f>VLOOKUP(C78,'ESO map constants'!$B$3:$C$1000,2,FALSE)</f>
        <v>Stonefalls</v>
      </c>
      <c r="E78" s="3">
        <f>IF(B78&lt;&gt;"",VLOOKUP(B78,'ESO map constants'!$A$3:$D$1000,4,FALSE),"")</f>
        <v>41</v>
      </c>
      <c r="F78" s="3">
        <f>IF(E78&lt;&gt;"",VLOOKUP(E78,'ESO zone constants'!$A$2:$B$9949,2,FALSE),"")</f>
        <v>9</v>
      </c>
      <c r="G78" s="3" t="str">
        <f>IF(E78&lt;&gt;"",VLOOKUP(E78,'ESO zone constants'!$A$2:$D$949,4,FALSE),"")</f>
        <v>Stonefalls</v>
      </c>
      <c r="H78" s="5">
        <v>1</v>
      </c>
      <c r="I78" t="str">
        <f>VLOOKUP(A78,'ESO wayshrine names'!$A$3:$B$1000,2,FALSE)</f>
        <v xml:space="preserve">Kragenmoor Wayshrine </v>
      </c>
      <c r="J78" s="30" t="str">
        <f t="shared" si="1"/>
        <v>[76]=41,</v>
      </c>
    </row>
    <row r="79" spans="1:10" x14ac:dyDescent="0.25">
      <c r="A79" s="12">
        <v>77</v>
      </c>
      <c r="B79" s="5">
        <v>11</v>
      </c>
      <c r="C79" s="5">
        <f>VLOOKUP(B79,'ESO map constants'!$A$3:$B$999,2,FALSE)</f>
        <v>7</v>
      </c>
      <c r="D79" t="str">
        <f>VLOOKUP(C79,'ESO map constants'!$B$3:$C$1000,2,FALSE)</f>
        <v>Stonefalls</v>
      </c>
      <c r="E79" s="3">
        <f>IF(B79&lt;&gt;"",VLOOKUP(B79,'ESO map constants'!$A$3:$D$1000,4,FALSE),"")</f>
        <v>41</v>
      </c>
      <c r="F79" s="3">
        <f>IF(E79&lt;&gt;"",VLOOKUP(E79,'ESO zone constants'!$A$2:$B$9949,2,FALSE),"")</f>
        <v>9</v>
      </c>
      <c r="G79" s="3" t="str">
        <f>IF(E79&lt;&gt;"",VLOOKUP(E79,'ESO zone constants'!$A$2:$D$949,4,FALSE),"")</f>
        <v>Stonefalls</v>
      </c>
      <c r="H79" s="5">
        <v>1</v>
      </c>
      <c r="I79" t="str">
        <f>VLOOKUP(A79,'ESO wayshrine names'!$A$3:$B$1000,2,FALSE)</f>
        <v xml:space="preserve">Ashen Road Wayshrine </v>
      </c>
      <c r="J79" s="30" t="str">
        <f t="shared" si="1"/>
        <v>[77]=41,</v>
      </c>
    </row>
    <row r="80" spans="1:10" x14ac:dyDescent="0.25">
      <c r="A80" s="12">
        <v>78</v>
      </c>
      <c r="B80" s="5">
        <v>9</v>
      </c>
      <c r="C80" s="5">
        <f>VLOOKUP(B80,'ESO map constants'!$A$3:$B$999,2,FALSE)</f>
        <v>26</v>
      </c>
      <c r="D80" t="str">
        <f>VLOOKUP(C80,'ESO map constants'!$B$3:$C$1000,2,FALSE)</f>
        <v>Shadowfen</v>
      </c>
      <c r="E80" s="3">
        <f>IF(B80&lt;&gt;"",VLOOKUP(B80,'ESO map constants'!$A$3:$D$1000,4,FALSE),"")</f>
        <v>117</v>
      </c>
      <c r="F80" s="3">
        <f>IF(E80&lt;&gt;"",VLOOKUP(E80,'ESO zone constants'!$A$2:$B$9949,2,FALSE),"")</f>
        <v>19</v>
      </c>
      <c r="G80" s="3" t="str">
        <f>IF(E80&lt;&gt;"",VLOOKUP(E80,'ESO zone constants'!$A$2:$D$949,4,FALSE),"")</f>
        <v>Shadowfen</v>
      </c>
      <c r="H80" s="5">
        <v>1</v>
      </c>
      <c r="I80" t="str">
        <f>VLOOKUP(A80,'ESO wayshrine names'!$A$3:$B$1000,2,FALSE)</f>
        <v xml:space="preserve">Venomous Fens Wayshrine </v>
      </c>
      <c r="J80" s="30" t="str">
        <f t="shared" si="1"/>
        <v>[78]=117,</v>
      </c>
    </row>
    <row r="81" spans="1:10" x14ac:dyDescent="0.25">
      <c r="A81" s="12">
        <v>79</v>
      </c>
      <c r="B81" s="5">
        <v>10</v>
      </c>
      <c r="C81" s="5">
        <f>VLOOKUP(B81,'ESO map constants'!$A$3:$B$999,2,FALSE)</f>
        <v>13</v>
      </c>
      <c r="D81" t="str">
        <f>VLOOKUP(C81,'ESO map constants'!$B$3:$C$1000,2,FALSE)</f>
        <v>Deshaan</v>
      </c>
      <c r="E81" s="3">
        <f>IF(B81&lt;&gt;"",VLOOKUP(B81,'ESO map constants'!$A$3:$D$1000,4,FALSE),"")</f>
        <v>57</v>
      </c>
      <c r="F81" s="3">
        <f>IF(E81&lt;&gt;"",VLOOKUP(E81,'ESO zone constants'!$A$2:$B$9949,2,FALSE),"")</f>
        <v>10</v>
      </c>
      <c r="G81" s="3" t="str">
        <f>IF(E81&lt;&gt;"",VLOOKUP(E81,'ESO zone constants'!$A$2:$D$949,4,FALSE),"")</f>
        <v>Deshaan</v>
      </c>
      <c r="H81" s="5">
        <v>1</v>
      </c>
      <c r="I81" t="str">
        <f>VLOOKUP(A81,'ESO wayshrine names'!$A$3:$B$1000,2,FALSE)</f>
        <v xml:space="preserve">Selfora Wayshrine </v>
      </c>
      <c r="J81" s="30" t="str">
        <f t="shared" si="1"/>
        <v>[79]=57,</v>
      </c>
    </row>
    <row r="82" spans="1:10" x14ac:dyDescent="0.25">
      <c r="A82" s="12">
        <v>80</v>
      </c>
      <c r="B82" s="5">
        <v>10</v>
      </c>
      <c r="C82" s="5">
        <f>VLOOKUP(B82,'ESO map constants'!$A$3:$B$999,2,FALSE)</f>
        <v>13</v>
      </c>
      <c r="D82" t="str">
        <f>VLOOKUP(C82,'ESO map constants'!$B$3:$C$1000,2,FALSE)</f>
        <v>Deshaan</v>
      </c>
      <c r="E82" s="3">
        <f>IF(B82&lt;&gt;"",VLOOKUP(B82,'ESO map constants'!$A$3:$D$1000,4,FALSE),"")</f>
        <v>57</v>
      </c>
      <c r="F82" s="3">
        <f>IF(E82&lt;&gt;"",VLOOKUP(E82,'ESO zone constants'!$A$2:$B$9949,2,FALSE),"")</f>
        <v>10</v>
      </c>
      <c r="G82" s="3" t="str">
        <f>IF(E82&lt;&gt;"",VLOOKUP(E82,'ESO zone constants'!$A$2:$D$949,4,FALSE),"")</f>
        <v>Deshaan</v>
      </c>
      <c r="H82" s="5">
        <v>1</v>
      </c>
      <c r="I82" t="str">
        <f>VLOOKUP(A82,'ESO wayshrine names'!$A$3:$B$1000,2,FALSE)</f>
        <v xml:space="preserve">Silent Mire Wayshrine </v>
      </c>
      <c r="J82" s="30" t="str">
        <f t="shared" si="1"/>
        <v>[80]=57,</v>
      </c>
    </row>
    <row r="83" spans="1:10" x14ac:dyDescent="0.25">
      <c r="A83" s="12">
        <v>81</v>
      </c>
      <c r="B83" s="5">
        <v>10</v>
      </c>
      <c r="C83" s="5">
        <f>VLOOKUP(B83,'ESO map constants'!$A$3:$B$999,2,FALSE)</f>
        <v>13</v>
      </c>
      <c r="D83" t="str">
        <f>VLOOKUP(C83,'ESO map constants'!$B$3:$C$1000,2,FALSE)</f>
        <v>Deshaan</v>
      </c>
      <c r="E83" s="3">
        <f>IF(B83&lt;&gt;"",VLOOKUP(B83,'ESO map constants'!$A$3:$D$1000,4,FALSE),"")</f>
        <v>57</v>
      </c>
      <c r="F83" s="3">
        <f>IF(E83&lt;&gt;"",VLOOKUP(E83,'ESO zone constants'!$A$2:$B$9949,2,FALSE),"")</f>
        <v>10</v>
      </c>
      <c r="G83" s="3" t="str">
        <f>IF(E83&lt;&gt;"",VLOOKUP(E83,'ESO zone constants'!$A$2:$D$949,4,FALSE),"")</f>
        <v>Deshaan</v>
      </c>
      <c r="H83" s="5">
        <v>1</v>
      </c>
      <c r="I83" t="str">
        <f>VLOOKUP(A83,'ESO wayshrine names'!$A$3:$B$1000,2,FALSE)</f>
        <v xml:space="preserve">Eidolon's Hollow Wayshrine </v>
      </c>
      <c r="J83" s="30" t="str">
        <f t="shared" si="1"/>
        <v>[81]=57,</v>
      </c>
    </row>
    <row r="84" spans="1:10" x14ac:dyDescent="0.25">
      <c r="A84" s="12">
        <v>82</v>
      </c>
      <c r="B84" s="5">
        <v>3</v>
      </c>
      <c r="C84" s="5">
        <f>VLOOKUP(B84,'ESO map constants'!$A$3:$B$999,2,FALSE)</f>
        <v>10</v>
      </c>
      <c r="D84" t="str">
        <f>VLOOKUP(C84,'ESO map constants'!$B$3:$C$1000,2,FALSE)</f>
        <v>Rivenspire</v>
      </c>
      <c r="E84" s="3">
        <f>IF(B84&lt;&gt;"",VLOOKUP(B84,'ESO map constants'!$A$3:$D$1000,4,FALSE),"")</f>
        <v>20</v>
      </c>
      <c r="F84" s="3">
        <f>IF(E84&lt;&gt;"",VLOOKUP(E84,'ESO zone constants'!$A$2:$B$9949,2,FALSE),"")</f>
        <v>5</v>
      </c>
      <c r="G84" s="3" t="str">
        <f>IF(E84&lt;&gt;"",VLOOKUP(E84,'ESO zone constants'!$A$2:$D$949,4,FALSE),"")</f>
        <v>Rivenspire</v>
      </c>
      <c r="H84" s="5">
        <v>1</v>
      </c>
      <c r="I84" t="str">
        <f>VLOOKUP(A84,'ESO wayshrine names'!$A$3:$B$1000,2,FALSE)</f>
        <v xml:space="preserve">Northpoint Wayshrine </v>
      </c>
      <c r="J84" s="30" t="str">
        <f t="shared" si="1"/>
        <v>[82]=20,</v>
      </c>
    </row>
    <row r="85" spans="1:10" x14ac:dyDescent="0.25">
      <c r="A85" s="12">
        <v>83</v>
      </c>
      <c r="B85" s="5">
        <v>3</v>
      </c>
      <c r="C85" s="5">
        <f>VLOOKUP(B85,'ESO map constants'!$A$3:$B$999,2,FALSE)</f>
        <v>10</v>
      </c>
      <c r="D85" t="str">
        <f>VLOOKUP(C85,'ESO map constants'!$B$3:$C$1000,2,FALSE)</f>
        <v>Rivenspire</v>
      </c>
      <c r="E85" s="3">
        <f>IF(B85&lt;&gt;"",VLOOKUP(B85,'ESO map constants'!$A$3:$D$1000,4,FALSE),"")</f>
        <v>20</v>
      </c>
      <c r="F85" s="3">
        <f>IF(E85&lt;&gt;"",VLOOKUP(E85,'ESO zone constants'!$A$2:$B$9949,2,FALSE),"")</f>
        <v>5</v>
      </c>
      <c r="G85" s="3" t="str">
        <f>IF(E85&lt;&gt;"",VLOOKUP(E85,'ESO zone constants'!$A$2:$D$949,4,FALSE),"")</f>
        <v>Rivenspire</v>
      </c>
      <c r="H85" s="5">
        <v>1</v>
      </c>
      <c r="I85" t="str">
        <f>VLOOKUP(A85,'ESO wayshrine names'!$A$3:$B$1000,2,FALSE)</f>
        <v xml:space="preserve">Fell's Run Wayshrine </v>
      </c>
      <c r="J85" s="30" t="str">
        <f t="shared" si="1"/>
        <v>[83]=20,</v>
      </c>
    </row>
    <row r="86" spans="1:10" x14ac:dyDescent="0.25">
      <c r="A86" s="12">
        <v>84</v>
      </c>
      <c r="B86" s="5">
        <v>3</v>
      </c>
      <c r="C86" s="5">
        <f>VLOOKUP(B86,'ESO map constants'!$A$3:$B$999,2,FALSE)</f>
        <v>10</v>
      </c>
      <c r="D86" t="str">
        <f>VLOOKUP(C86,'ESO map constants'!$B$3:$C$1000,2,FALSE)</f>
        <v>Rivenspire</v>
      </c>
      <c r="E86" s="3">
        <f>IF(B86&lt;&gt;"",VLOOKUP(B86,'ESO map constants'!$A$3:$D$1000,4,FALSE),"")</f>
        <v>20</v>
      </c>
      <c r="F86" s="3">
        <f>IF(E86&lt;&gt;"",VLOOKUP(E86,'ESO zone constants'!$A$2:$B$9949,2,FALSE),"")</f>
        <v>5</v>
      </c>
      <c r="G86" s="3" t="str">
        <f>IF(E86&lt;&gt;"",VLOOKUP(E86,'ESO zone constants'!$A$2:$D$949,4,FALSE),"")</f>
        <v>Rivenspire</v>
      </c>
      <c r="H86" s="5">
        <v>1</v>
      </c>
      <c r="I86" t="str">
        <f>VLOOKUP(A86,'ESO wayshrine names'!$A$3:$B$1000,2,FALSE)</f>
        <v xml:space="preserve">Hoarfrost Downs Wayshrine </v>
      </c>
      <c r="J86" s="30" t="str">
        <f t="shared" si="1"/>
        <v>[84]=20,</v>
      </c>
    </row>
    <row r="87" spans="1:10" x14ac:dyDescent="0.25">
      <c r="A87" s="12">
        <v>85</v>
      </c>
      <c r="B87" s="5">
        <v>9</v>
      </c>
      <c r="C87" s="5">
        <f>VLOOKUP(B87,'ESO map constants'!$A$3:$B$999,2,FALSE)</f>
        <v>26</v>
      </c>
      <c r="D87" t="str">
        <f>VLOOKUP(C87,'ESO map constants'!$B$3:$C$1000,2,FALSE)</f>
        <v>Shadowfen</v>
      </c>
      <c r="E87" s="3">
        <f>IF(B87&lt;&gt;"",VLOOKUP(B87,'ESO map constants'!$A$3:$D$1000,4,FALSE),"")</f>
        <v>117</v>
      </c>
      <c r="F87" s="3">
        <f>IF(E87&lt;&gt;"",VLOOKUP(E87,'ESO zone constants'!$A$2:$B$9949,2,FALSE),"")</f>
        <v>19</v>
      </c>
      <c r="G87" s="3" t="str">
        <f>IF(E87&lt;&gt;"",VLOOKUP(E87,'ESO zone constants'!$A$2:$D$949,4,FALSE),"")</f>
        <v>Shadowfen</v>
      </c>
      <c r="H87" s="5">
        <v>1</v>
      </c>
      <c r="I87" t="str">
        <f>VLOOKUP(A87,'ESO wayshrine names'!$A$3:$B$1000,2,FALSE)</f>
        <v xml:space="preserve">Forsaken Hamlet Wayshrine </v>
      </c>
      <c r="J87" s="30" t="str">
        <f t="shared" si="1"/>
        <v>[85]=117,</v>
      </c>
    </row>
    <row r="88" spans="1:10" x14ac:dyDescent="0.25">
      <c r="A88" s="12">
        <v>86</v>
      </c>
      <c r="B88" s="5">
        <v>3</v>
      </c>
      <c r="C88" s="5">
        <f>VLOOKUP(B88,'ESO map constants'!$A$3:$B$999,2,FALSE)</f>
        <v>10</v>
      </c>
      <c r="D88" t="str">
        <f>VLOOKUP(C88,'ESO map constants'!$B$3:$C$1000,2,FALSE)</f>
        <v>Rivenspire</v>
      </c>
      <c r="E88" s="3">
        <f>IF(B88&lt;&gt;"",VLOOKUP(B88,'ESO map constants'!$A$3:$D$1000,4,FALSE),"")</f>
        <v>20</v>
      </c>
      <c r="F88" s="3">
        <f>IF(E88&lt;&gt;"",VLOOKUP(E88,'ESO zone constants'!$A$2:$B$9949,2,FALSE),"")</f>
        <v>5</v>
      </c>
      <c r="G88" s="3" t="str">
        <f>IF(E88&lt;&gt;"",VLOOKUP(E88,'ESO zone constants'!$A$2:$D$949,4,FALSE),"")</f>
        <v>Rivenspire</v>
      </c>
      <c r="H88" s="5">
        <v>1</v>
      </c>
      <c r="I88" t="str">
        <f>VLOOKUP(A88,'ESO wayshrine names'!$A$3:$B$1000,2,FALSE)</f>
        <v xml:space="preserve">Sanguine Barrows Wayshrine </v>
      </c>
      <c r="J88" s="30" t="str">
        <f t="shared" si="1"/>
        <v>[86]=20,</v>
      </c>
    </row>
    <row r="89" spans="1:10" x14ac:dyDescent="0.25">
      <c r="A89" s="12">
        <v>87</v>
      </c>
      <c r="B89" s="5">
        <v>13</v>
      </c>
      <c r="C89" s="5">
        <f>VLOOKUP(B89,'ESO map constants'!$A$3:$B$999,2,FALSE)</f>
        <v>61</v>
      </c>
      <c r="D89" t="str">
        <f>VLOOKUP(C89,'ESO map constants'!$B$3:$C$1000,2,FALSE)</f>
        <v>Eastmarch</v>
      </c>
      <c r="E89" s="3">
        <f>IF(B89&lt;&gt;"",VLOOKUP(B89,'ESO map constants'!$A$3:$D$1000,4,FALSE),"")</f>
        <v>101</v>
      </c>
      <c r="F89" s="3">
        <f>IF(E89&lt;&gt;"",VLOOKUP(E89,'ESO zone constants'!$A$2:$B$9949,2,FALSE),"")</f>
        <v>15</v>
      </c>
      <c r="G89" s="3" t="str">
        <f>IF(E89&lt;&gt;"",VLOOKUP(E89,'ESO zone constants'!$A$2:$D$949,4,FALSE),"")</f>
        <v>Eastmarch</v>
      </c>
      <c r="H89" s="5">
        <v>1</v>
      </c>
      <c r="I89" t="str">
        <f>VLOOKUP(A89,'ESO wayshrine names'!$A$3:$B$1000,2,FALSE)</f>
        <v xml:space="preserve">Windhelm Wayshrine </v>
      </c>
      <c r="J89" s="30" t="str">
        <f t="shared" si="1"/>
        <v>[87]=101,</v>
      </c>
    </row>
    <row r="90" spans="1:10" x14ac:dyDescent="0.25">
      <c r="A90" s="12">
        <v>88</v>
      </c>
      <c r="B90" s="5">
        <v>13</v>
      </c>
      <c r="C90" s="5">
        <f>VLOOKUP(B90,'ESO map constants'!$A$3:$B$999,2,FALSE)</f>
        <v>61</v>
      </c>
      <c r="D90" t="str">
        <f>VLOOKUP(C90,'ESO map constants'!$B$3:$C$1000,2,FALSE)</f>
        <v>Eastmarch</v>
      </c>
      <c r="E90" s="3">
        <f>IF(B90&lt;&gt;"",VLOOKUP(B90,'ESO map constants'!$A$3:$D$1000,4,FALSE),"")</f>
        <v>101</v>
      </c>
      <c r="F90" s="3">
        <f>IF(E90&lt;&gt;"",VLOOKUP(E90,'ESO zone constants'!$A$2:$B$9949,2,FALSE),"")</f>
        <v>15</v>
      </c>
      <c r="G90" s="3" t="str">
        <f>IF(E90&lt;&gt;"",VLOOKUP(E90,'ESO zone constants'!$A$2:$D$949,4,FALSE),"")</f>
        <v>Eastmarch</v>
      </c>
      <c r="H90" s="5">
        <v>1</v>
      </c>
      <c r="I90" t="str">
        <f>VLOOKUP(A90,'ESO wayshrine names'!$A$3:$B$1000,2,FALSE)</f>
        <v xml:space="preserve">Fort Morvunskar Wayshrine </v>
      </c>
      <c r="J90" s="30" t="str">
        <f t="shared" si="1"/>
        <v>[88]=101,</v>
      </c>
    </row>
    <row r="91" spans="1:10" x14ac:dyDescent="0.25">
      <c r="A91" s="12">
        <v>89</v>
      </c>
      <c r="B91" s="5">
        <v>13</v>
      </c>
      <c r="C91" s="5">
        <f>VLOOKUP(B91,'ESO map constants'!$A$3:$B$999,2,FALSE)</f>
        <v>61</v>
      </c>
      <c r="D91" t="str">
        <f>VLOOKUP(C91,'ESO map constants'!$B$3:$C$1000,2,FALSE)</f>
        <v>Eastmarch</v>
      </c>
      <c r="E91" s="3">
        <f>IF(B91&lt;&gt;"",VLOOKUP(B91,'ESO map constants'!$A$3:$D$1000,4,FALSE),"")</f>
        <v>101</v>
      </c>
      <c r="F91" s="3">
        <f>IF(E91&lt;&gt;"",VLOOKUP(E91,'ESO zone constants'!$A$2:$B$9949,2,FALSE),"")</f>
        <v>15</v>
      </c>
      <c r="G91" s="3" t="str">
        <f>IF(E91&lt;&gt;"",VLOOKUP(E91,'ESO zone constants'!$A$2:$D$949,4,FALSE),"")</f>
        <v>Eastmarch</v>
      </c>
      <c r="H91" s="5">
        <v>1</v>
      </c>
      <c r="I91" t="str">
        <f>VLOOKUP(A91,'ESO wayshrine names'!$A$3:$B$1000,2,FALSE)</f>
        <v xml:space="preserve">Kynesgrove Wayshrine </v>
      </c>
      <c r="J91" s="30" t="str">
        <f t="shared" si="1"/>
        <v>[89]=101,</v>
      </c>
    </row>
    <row r="92" spans="1:10" x14ac:dyDescent="0.25">
      <c r="A92" s="12">
        <v>90</v>
      </c>
      <c r="B92" s="5">
        <v>13</v>
      </c>
      <c r="C92" s="5">
        <f>VLOOKUP(B92,'ESO map constants'!$A$3:$B$999,2,FALSE)</f>
        <v>61</v>
      </c>
      <c r="D92" t="str">
        <f>VLOOKUP(C92,'ESO map constants'!$B$3:$C$1000,2,FALSE)</f>
        <v>Eastmarch</v>
      </c>
      <c r="E92" s="3">
        <f>IF(B92&lt;&gt;"",VLOOKUP(B92,'ESO map constants'!$A$3:$D$1000,4,FALSE),"")</f>
        <v>101</v>
      </c>
      <c r="F92" s="3">
        <f>IF(E92&lt;&gt;"",VLOOKUP(E92,'ESO zone constants'!$A$2:$B$9949,2,FALSE),"")</f>
        <v>15</v>
      </c>
      <c r="G92" s="3" t="str">
        <f>IF(E92&lt;&gt;"",VLOOKUP(E92,'ESO zone constants'!$A$2:$D$949,4,FALSE),"")</f>
        <v>Eastmarch</v>
      </c>
      <c r="H92" s="5">
        <v>1</v>
      </c>
      <c r="I92" t="str">
        <f>VLOOKUP(A92,'ESO wayshrine names'!$A$3:$B$1000,2,FALSE)</f>
        <v xml:space="preserve">Voljar Meadery Wayshrine </v>
      </c>
      <c r="J92" s="30" t="str">
        <f t="shared" si="1"/>
        <v>[90]=101,</v>
      </c>
    </row>
    <row r="93" spans="1:10" x14ac:dyDescent="0.25">
      <c r="A93" s="12">
        <v>91</v>
      </c>
      <c r="B93" s="5">
        <v>13</v>
      </c>
      <c r="C93" s="5">
        <f>VLOOKUP(B93,'ESO map constants'!$A$3:$B$999,2,FALSE)</f>
        <v>61</v>
      </c>
      <c r="D93" t="str">
        <f>VLOOKUP(C93,'ESO map constants'!$B$3:$C$1000,2,FALSE)</f>
        <v>Eastmarch</v>
      </c>
      <c r="E93" s="3">
        <f>IF(B93&lt;&gt;"",VLOOKUP(B93,'ESO map constants'!$A$3:$D$1000,4,FALSE),"")</f>
        <v>101</v>
      </c>
      <c r="F93" s="3">
        <f>IF(E93&lt;&gt;"",VLOOKUP(E93,'ESO zone constants'!$A$2:$B$9949,2,FALSE),"")</f>
        <v>15</v>
      </c>
      <c r="G93" s="3" t="str">
        <f>IF(E93&lt;&gt;"",VLOOKUP(E93,'ESO zone constants'!$A$2:$D$949,4,FALSE),"")</f>
        <v>Eastmarch</v>
      </c>
      <c r="H93" s="5">
        <v>1</v>
      </c>
      <c r="I93" t="str">
        <f>VLOOKUP(A93,'ESO wayshrine names'!$A$3:$B$1000,2,FALSE)</f>
        <v xml:space="preserve">Cradlecrush Wayshrine </v>
      </c>
      <c r="J93" s="30" t="str">
        <f t="shared" si="1"/>
        <v>[91]=101,</v>
      </c>
    </row>
    <row r="94" spans="1:10" x14ac:dyDescent="0.25">
      <c r="A94" s="12">
        <v>92</v>
      </c>
      <c r="B94" s="5">
        <v>13</v>
      </c>
      <c r="C94" s="5">
        <f>VLOOKUP(B94,'ESO map constants'!$A$3:$B$999,2,FALSE)</f>
        <v>61</v>
      </c>
      <c r="D94" t="str">
        <f>VLOOKUP(C94,'ESO map constants'!$B$3:$C$1000,2,FALSE)</f>
        <v>Eastmarch</v>
      </c>
      <c r="E94" s="3">
        <f>IF(B94&lt;&gt;"",VLOOKUP(B94,'ESO map constants'!$A$3:$D$1000,4,FALSE),"")</f>
        <v>101</v>
      </c>
      <c r="F94" s="3">
        <f>IF(E94&lt;&gt;"",VLOOKUP(E94,'ESO zone constants'!$A$2:$B$9949,2,FALSE),"")</f>
        <v>15</v>
      </c>
      <c r="G94" s="3" t="str">
        <f>IF(E94&lt;&gt;"",VLOOKUP(E94,'ESO zone constants'!$A$2:$D$949,4,FALSE),"")</f>
        <v>Eastmarch</v>
      </c>
      <c r="H94" s="5">
        <v>1</v>
      </c>
      <c r="I94" t="str">
        <f>VLOOKUP(A94,'ESO wayshrine names'!$A$3:$B$1000,2,FALSE)</f>
        <v xml:space="preserve">Fort Amol Wayshrine </v>
      </c>
      <c r="J94" s="30" t="str">
        <f t="shared" si="1"/>
        <v>[92]=101,</v>
      </c>
    </row>
    <row r="95" spans="1:10" x14ac:dyDescent="0.25">
      <c r="A95" s="12">
        <v>93</v>
      </c>
      <c r="B95" s="5">
        <v>13</v>
      </c>
      <c r="C95" s="5">
        <f>VLOOKUP(B95,'ESO map constants'!$A$3:$B$999,2,FALSE)</f>
        <v>61</v>
      </c>
      <c r="D95" t="str">
        <f>VLOOKUP(C95,'ESO map constants'!$B$3:$C$1000,2,FALSE)</f>
        <v>Eastmarch</v>
      </c>
      <c r="E95" s="3">
        <f>IF(B95&lt;&gt;"",VLOOKUP(B95,'ESO map constants'!$A$3:$D$1000,4,FALSE),"")</f>
        <v>101</v>
      </c>
      <c r="F95" s="3">
        <f>IF(E95&lt;&gt;"",VLOOKUP(E95,'ESO zone constants'!$A$2:$B$9949,2,FALSE),"")</f>
        <v>15</v>
      </c>
      <c r="G95" s="3" t="str">
        <f>IF(E95&lt;&gt;"",VLOOKUP(E95,'ESO zone constants'!$A$2:$D$949,4,FALSE),"")</f>
        <v>Eastmarch</v>
      </c>
      <c r="H95" s="5">
        <v>1</v>
      </c>
      <c r="I95" t="str">
        <f>VLOOKUP(A95,'ESO wayshrine names'!$A$3:$B$1000,2,FALSE)</f>
        <v xml:space="preserve">Wittestadr Wayshrine </v>
      </c>
      <c r="J95" s="30" t="str">
        <f t="shared" si="1"/>
        <v>[93]=101,</v>
      </c>
    </row>
    <row r="96" spans="1:10" x14ac:dyDescent="0.25">
      <c r="A96" s="12">
        <v>94</v>
      </c>
      <c r="B96" s="5">
        <v>13</v>
      </c>
      <c r="C96" s="5">
        <f>VLOOKUP(B96,'ESO map constants'!$A$3:$B$999,2,FALSE)</f>
        <v>61</v>
      </c>
      <c r="D96" t="str">
        <f>VLOOKUP(C96,'ESO map constants'!$B$3:$C$1000,2,FALSE)</f>
        <v>Eastmarch</v>
      </c>
      <c r="E96" s="3">
        <f>IF(B96&lt;&gt;"",VLOOKUP(B96,'ESO map constants'!$A$3:$D$1000,4,FALSE),"")</f>
        <v>101</v>
      </c>
      <c r="F96" s="3">
        <f>IF(E96&lt;&gt;"",VLOOKUP(E96,'ESO zone constants'!$A$2:$B$9949,2,FALSE),"")</f>
        <v>15</v>
      </c>
      <c r="G96" s="3" t="str">
        <f>IF(E96&lt;&gt;"",VLOOKUP(E96,'ESO zone constants'!$A$2:$D$949,4,FALSE),"")</f>
        <v>Eastmarch</v>
      </c>
      <c r="H96" s="5">
        <v>1</v>
      </c>
      <c r="I96" t="str">
        <f>VLOOKUP(A96,'ESO wayshrine names'!$A$3:$B$1000,2,FALSE)</f>
        <v xml:space="preserve">Mistwatch Wayshrine </v>
      </c>
      <c r="J96" s="30" t="str">
        <f t="shared" si="1"/>
        <v>[94]=101,</v>
      </c>
    </row>
    <row r="97" spans="1:10" x14ac:dyDescent="0.25">
      <c r="A97" s="12">
        <v>95</v>
      </c>
      <c r="B97" s="5">
        <v>13</v>
      </c>
      <c r="C97" s="5">
        <f>VLOOKUP(B97,'ESO map constants'!$A$3:$B$999,2,FALSE)</f>
        <v>61</v>
      </c>
      <c r="D97" t="str">
        <f>VLOOKUP(C97,'ESO map constants'!$B$3:$C$1000,2,FALSE)</f>
        <v>Eastmarch</v>
      </c>
      <c r="E97" s="3">
        <f>IF(B97&lt;&gt;"",VLOOKUP(B97,'ESO map constants'!$A$3:$D$1000,4,FALSE),"")</f>
        <v>101</v>
      </c>
      <c r="F97" s="3">
        <f>IF(E97&lt;&gt;"",VLOOKUP(E97,'ESO zone constants'!$A$2:$B$9949,2,FALSE),"")</f>
        <v>15</v>
      </c>
      <c r="G97" s="3" t="str">
        <f>IF(E97&lt;&gt;"",VLOOKUP(E97,'ESO zone constants'!$A$2:$D$949,4,FALSE),"")</f>
        <v>Eastmarch</v>
      </c>
      <c r="H97" s="5">
        <v>1</v>
      </c>
      <c r="I97" t="str">
        <f>VLOOKUP(A97,'ESO wayshrine names'!$A$3:$B$1000,2,FALSE)</f>
        <v xml:space="preserve">Jorunn's Stand Wayshrine </v>
      </c>
      <c r="J97" s="30" t="str">
        <f t="shared" si="1"/>
        <v>[95]=101,</v>
      </c>
    </row>
    <row r="98" spans="1:10" x14ac:dyDescent="0.25">
      <c r="A98" s="12">
        <v>96</v>
      </c>
      <c r="B98" s="5">
        <v>13</v>
      </c>
      <c r="C98" s="5">
        <f>VLOOKUP(B98,'ESO map constants'!$A$3:$B$999,2,FALSE)</f>
        <v>61</v>
      </c>
      <c r="D98" t="str">
        <f>VLOOKUP(C98,'ESO map constants'!$B$3:$C$1000,2,FALSE)</f>
        <v>Eastmarch</v>
      </c>
      <c r="E98" s="3">
        <f>IF(B98&lt;&gt;"",VLOOKUP(B98,'ESO map constants'!$A$3:$D$1000,4,FALSE),"")</f>
        <v>101</v>
      </c>
      <c r="F98" s="3">
        <f>IF(E98&lt;&gt;"",VLOOKUP(E98,'ESO zone constants'!$A$2:$B$9949,2,FALSE),"")</f>
        <v>15</v>
      </c>
      <c r="G98" s="3" t="str">
        <f>IF(E98&lt;&gt;"",VLOOKUP(E98,'ESO zone constants'!$A$2:$D$949,4,FALSE),"")</f>
        <v>Eastmarch</v>
      </c>
      <c r="H98" s="5">
        <v>1</v>
      </c>
      <c r="I98" t="str">
        <f>VLOOKUP(A98,'ESO wayshrine names'!$A$3:$B$1000,2,FALSE)</f>
        <v xml:space="preserve">Logging Camp Wayshrine </v>
      </c>
      <c r="J98" s="30" t="str">
        <f t="shared" si="1"/>
        <v>[96]=101,</v>
      </c>
    </row>
    <row r="99" spans="1:10" x14ac:dyDescent="0.25">
      <c r="A99" s="12">
        <v>97</v>
      </c>
      <c r="B99" s="5">
        <v>13</v>
      </c>
      <c r="C99" s="5">
        <f>VLOOKUP(B99,'ESO map constants'!$A$3:$B$999,2,FALSE)</f>
        <v>61</v>
      </c>
      <c r="D99" t="str">
        <f>VLOOKUP(C99,'ESO map constants'!$B$3:$C$1000,2,FALSE)</f>
        <v>Eastmarch</v>
      </c>
      <c r="E99" s="3">
        <f>IF(B99&lt;&gt;"",VLOOKUP(B99,'ESO map constants'!$A$3:$D$1000,4,FALSE),"")</f>
        <v>101</v>
      </c>
      <c r="F99" s="3">
        <f>IF(E99&lt;&gt;"",VLOOKUP(E99,'ESO zone constants'!$A$2:$B$9949,2,FALSE),"")</f>
        <v>15</v>
      </c>
      <c r="G99" s="3" t="str">
        <f>IF(E99&lt;&gt;"",VLOOKUP(E99,'ESO zone constants'!$A$2:$D$949,4,FALSE),"")</f>
        <v>Eastmarch</v>
      </c>
      <c r="H99" s="5">
        <v>1</v>
      </c>
      <c r="I99" t="str">
        <f>VLOOKUP(A99,'ESO wayshrine names'!$A$3:$B$1000,2,FALSE)</f>
        <v xml:space="preserve">Skuldafn Wayshrine </v>
      </c>
      <c r="J99" s="30" t="str">
        <f t="shared" si="1"/>
        <v>[97]=101,</v>
      </c>
    </row>
    <row r="100" spans="1:10" x14ac:dyDescent="0.25">
      <c r="A100" s="12">
        <v>98</v>
      </c>
      <c r="B100" s="5">
        <v>11</v>
      </c>
      <c r="C100" s="5">
        <f>VLOOKUP(B100,'ESO map constants'!$A$3:$B$999,2,FALSE)</f>
        <v>7</v>
      </c>
      <c r="D100" t="str">
        <f>VLOOKUP(C100,'ESO map constants'!$B$3:$C$1000,2,FALSE)</f>
        <v>Stonefalls</v>
      </c>
      <c r="E100" s="3">
        <f>IF(B100&lt;&gt;"",VLOOKUP(B100,'ESO map constants'!$A$3:$D$1000,4,FALSE),"")</f>
        <v>41</v>
      </c>
      <c r="F100" s="3">
        <f>IF(E100&lt;&gt;"",VLOOKUP(E100,'ESO zone constants'!$A$2:$B$9949,2,FALSE),"")</f>
        <v>9</v>
      </c>
      <c r="G100" s="3" t="str">
        <f>IF(E100&lt;&gt;"",VLOOKUP(E100,'ESO zone constants'!$A$2:$D$949,4,FALSE),"")</f>
        <v>Stonefalls</v>
      </c>
      <c r="H100" s="5">
        <v>6</v>
      </c>
      <c r="I100" t="str">
        <f>VLOOKUP(A100,'ESO wayshrine names'!$A$3:$B$1000,2,FALSE)</f>
        <v xml:space="preserve">Dungeon: Fungal Grotto I </v>
      </c>
      <c r="J100" s="30" t="str">
        <f t="shared" si="1"/>
        <v>[98]=41,</v>
      </c>
    </row>
    <row r="101" spans="1:10" x14ac:dyDescent="0.25">
      <c r="A101" s="12">
        <v>99</v>
      </c>
      <c r="B101" s="5">
        <v>8</v>
      </c>
      <c r="C101" s="5">
        <f>VLOOKUP(B101,'ESO map constants'!$A$3:$B$999,2,FALSE)</f>
        <v>22</v>
      </c>
      <c r="D101" t="str">
        <f>VLOOKUP(C101,'ESO map constants'!$B$3:$C$1000,2,FALSE)</f>
        <v>Malabal Tor</v>
      </c>
      <c r="E101" s="3">
        <f>IF(B101&lt;&gt;"",VLOOKUP(B101,'ESO map constants'!$A$3:$D$1000,4,FALSE),"")</f>
        <v>58</v>
      </c>
      <c r="F101" s="3">
        <f>IF(E101&lt;&gt;"",VLOOKUP(E101,'ESO zone constants'!$A$2:$B$9949,2,FALSE),"")</f>
        <v>11</v>
      </c>
      <c r="G101" s="3" t="str">
        <f>IF(E101&lt;&gt;"",VLOOKUP(E101,'ESO zone constants'!$A$2:$D$949,4,FALSE),"")</f>
        <v>Malabal Tor</v>
      </c>
      <c r="H101" s="5">
        <v>1</v>
      </c>
      <c r="I101" t="str">
        <f>VLOOKUP(A101,'ESO wayshrine names'!$A$3:$B$1000,2,FALSE)</f>
        <v xml:space="preserve">Ilayas Ruins Wayshrine </v>
      </c>
      <c r="J101" s="30" t="str">
        <f t="shared" si="1"/>
        <v>[99]=58,</v>
      </c>
    </row>
    <row r="102" spans="1:10" x14ac:dyDescent="0.25">
      <c r="A102" s="12">
        <v>100</v>
      </c>
      <c r="B102" s="5">
        <v>8</v>
      </c>
      <c r="C102" s="5">
        <f>VLOOKUP(B102,'ESO map constants'!$A$3:$B$999,2,FALSE)</f>
        <v>22</v>
      </c>
      <c r="D102" t="str">
        <f>VLOOKUP(C102,'ESO map constants'!$B$3:$C$1000,2,FALSE)</f>
        <v>Malabal Tor</v>
      </c>
      <c r="E102" s="3">
        <f>IF(B102&lt;&gt;"",VLOOKUP(B102,'ESO map constants'!$A$3:$D$1000,4,FALSE),"")</f>
        <v>58</v>
      </c>
      <c r="F102" s="3">
        <f>IF(E102&lt;&gt;"",VLOOKUP(E102,'ESO zone constants'!$A$2:$B$9949,2,FALSE),"")</f>
        <v>11</v>
      </c>
      <c r="G102" s="3" t="str">
        <f>IF(E102&lt;&gt;"",VLOOKUP(E102,'ESO zone constants'!$A$2:$D$949,4,FALSE),"")</f>
        <v>Malabal Tor</v>
      </c>
      <c r="H102" s="5">
        <v>1</v>
      </c>
      <c r="I102" t="str">
        <f>VLOOKUP(A102,'ESO wayshrine names'!$A$3:$B$1000,2,FALSE)</f>
        <v xml:space="preserve">Vulkwasten Wayshrine </v>
      </c>
      <c r="J102" s="30" t="str">
        <f t="shared" si="1"/>
        <v>[100]=58,</v>
      </c>
    </row>
    <row r="103" spans="1:10" x14ac:dyDescent="0.25">
      <c r="A103" s="12">
        <v>101</v>
      </c>
      <c r="B103" s="5">
        <v>8</v>
      </c>
      <c r="C103" s="5">
        <f>VLOOKUP(B103,'ESO map constants'!$A$3:$B$999,2,FALSE)</f>
        <v>22</v>
      </c>
      <c r="D103" t="str">
        <f>VLOOKUP(C103,'ESO map constants'!$B$3:$C$1000,2,FALSE)</f>
        <v>Malabal Tor</v>
      </c>
      <c r="E103" s="3">
        <f>IF(B103&lt;&gt;"",VLOOKUP(B103,'ESO map constants'!$A$3:$D$1000,4,FALSE),"")</f>
        <v>58</v>
      </c>
      <c r="F103" s="3">
        <f>IF(E103&lt;&gt;"",VLOOKUP(E103,'ESO zone constants'!$A$2:$B$9949,2,FALSE),"")</f>
        <v>11</v>
      </c>
      <c r="G103" s="3" t="str">
        <f>IF(E103&lt;&gt;"",VLOOKUP(E103,'ESO zone constants'!$A$2:$D$949,4,FALSE),"")</f>
        <v>Malabal Tor</v>
      </c>
      <c r="H103" s="5">
        <v>1</v>
      </c>
      <c r="I103" t="str">
        <f>VLOOKUP(A103,'ESO wayshrine names'!$A$3:$B$1000,2,FALSE)</f>
        <v xml:space="preserve">Dra'bul Wayshrine </v>
      </c>
      <c r="J103" s="30" t="str">
        <f t="shared" si="1"/>
        <v>[101]=58,</v>
      </c>
    </row>
    <row r="104" spans="1:10" x14ac:dyDescent="0.25">
      <c r="A104" s="12">
        <v>102</v>
      </c>
      <c r="B104" s="5">
        <v>8</v>
      </c>
      <c r="C104" s="5">
        <f>VLOOKUP(B104,'ESO map constants'!$A$3:$B$999,2,FALSE)</f>
        <v>22</v>
      </c>
      <c r="D104" t="str">
        <f>VLOOKUP(C104,'ESO map constants'!$B$3:$C$1000,2,FALSE)</f>
        <v>Malabal Tor</v>
      </c>
      <c r="E104" s="3">
        <f>IF(B104&lt;&gt;"",VLOOKUP(B104,'ESO map constants'!$A$3:$D$1000,4,FALSE),"")</f>
        <v>58</v>
      </c>
      <c r="F104" s="3">
        <f>IF(E104&lt;&gt;"",VLOOKUP(E104,'ESO zone constants'!$A$2:$B$9949,2,FALSE),"")</f>
        <v>11</v>
      </c>
      <c r="G104" s="3" t="str">
        <f>IF(E104&lt;&gt;"",VLOOKUP(E104,'ESO zone constants'!$A$2:$D$949,4,FALSE),"")</f>
        <v>Malabal Tor</v>
      </c>
      <c r="H104" s="5">
        <v>1</v>
      </c>
      <c r="I104" t="str">
        <f>VLOOKUP(A104,'ESO wayshrine names'!$A$3:$B$1000,2,FALSE)</f>
        <v xml:space="preserve">Velyn Harbor Wayshrine </v>
      </c>
      <c r="J104" s="30" t="str">
        <f t="shared" si="1"/>
        <v>[102]=58,</v>
      </c>
    </row>
    <row r="105" spans="1:10" x14ac:dyDescent="0.25">
      <c r="A105" s="12">
        <v>103</v>
      </c>
      <c r="B105" s="5">
        <v>8</v>
      </c>
      <c r="C105" s="5">
        <f>VLOOKUP(B105,'ESO map constants'!$A$3:$B$999,2,FALSE)</f>
        <v>22</v>
      </c>
      <c r="D105" t="str">
        <f>VLOOKUP(C105,'ESO map constants'!$B$3:$C$1000,2,FALSE)</f>
        <v>Malabal Tor</v>
      </c>
      <c r="E105" s="3">
        <f>IF(B105&lt;&gt;"",VLOOKUP(B105,'ESO map constants'!$A$3:$D$1000,4,FALSE),"")</f>
        <v>58</v>
      </c>
      <c r="F105" s="3">
        <f>IF(E105&lt;&gt;"",VLOOKUP(E105,'ESO zone constants'!$A$2:$B$9949,2,FALSE),"")</f>
        <v>11</v>
      </c>
      <c r="G105" s="3" t="str">
        <f>IF(E105&lt;&gt;"",VLOOKUP(E105,'ESO zone constants'!$A$2:$D$949,4,FALSE),"")</f>
        <v>Malabal Tor</v>
      </c>
      <c r="H105" s="5">
        <v>1</v>
      </c>
      <c r="I105" t="str">
        <f>VLOOKUP(A105,'ESO wayshrine names'!$A$3:$B$1000,2,FALSE)</f>
        <v xml:space="preserve">Bloodtoil Wayshrine </v>
      </c>
      <c r="J105" s="30" t="str">
        <f t="shared" si="1"/>
        <v>[103]=58,</v>
      </c>
    </row>
    <row r="106" spans="1:10" x14ac:dyDescent="0.25">
      <c r="A106" s="12">
        <v>104</v>
      </c>
      <c r="B106" s="5">
        <v>8</v>
      </c>
      <c r="C106" s="5">
        <f>VLOOKUP(B106,'ESO map constants'!$A$3:$B$999,2,FALSE)</f>
        <v>22</v>
      </c>
      <c r="D106" t="str">
        <f>VLOOKUP(C106,'ESO map constants'!$B$3:$C$1000,2,FALSE)</f>
        <v>Malabal Tor</v>
      </c>
      <c r="E106" s="3">
        <f>IF(B106&lt;&gt;"",VLOOKUP(B106,'ESO map constants'!$A$3:$D$1000,4,FALSE),"")</f>
        <v>58</v>
      </c>
      <c r="F106" s="3">
        <f>IF(E106&lt;&gt;"",VLOOKUP(E106,'ESO zone constants'!$A$2:$B$9949,2,FALSE),"")</f>
        <v>11</v>
      </c>
      <c r="G106" s="3" t="str">
        <f>IF(E106&lt;&gt;"",VLOOKUP(E106,'ESO zone constants'!$A$2:$D$949,4,FALSE),"")</f>
        <v>Malabal Tor</v>
      </c>
      <c r="H106" s="5">
        <v>1</v>
      </c>
      <c r="I106" t="str">
        <f>VLOOKUP(A106,'ESO wayshrine names'!$A$3:$B$1000,2,FALSE)</f>
        <v xml:space="preserve">Abamath Wayshrine </v>
      </c>
      <c r="J106" s="30" t="str">
        <f t="shared" si="1"/>
        <v>[104]=58,</v>
      </c>
    </row>
    <row r="107" spans="1:10" x14ac:dyDescent="0.25">
      <c r="A107" s="12">
        <v>105</v>
      </c>
      <c r="B107" s="5">
        <v>8</v>
      </c>
      <c r="C107" s="5">
        <f>VLOOKUP(B107,'ESO map constants'!$A$3:$B$999,2,FALSE)</f>
        <v>22</v>
      </c>
      <c r="D107" t="str">
        <f>VLOOKUP(C107,'ESO map constants'!$B$3:$C$1000,2,FALSE)</f>
        <v>Malabal Tor</v>
      </c>
      <c r="E107" s="3">
        <f>IF(B107&lt;&gt;"",VLOOKUP(B107,'ESO map constants'!$A$3:$D$1000,4,FALSE),"")</f>
        <v>58</v>
      </c>
      <c r="F107" s="3">
        <f>IF(E107&lt;&gt;"",VLOOKUP(E107,'ESO zone constants'!$A$2:$B$9949,2,FALSE),"")</f>
        <v>11</v>
      </c>
      <c r="G107" s="3" t="str">
        <f>IF(E107&lt;&gt;"",VLOOKUP(E107,'ESO zone constants'!$A$2:$D$949,4,FALSE),"")</f>
        <v>Malabal Tor</v>
      </c>
      <c r="H107" s="5">
        <v>1</v>
      </c>
      <c r="I107" t="str">
        <f>VLOOKUP(A107,'ESO wayshrine names'!$A$3:$B$1000,2,FALSE)</f>
        <v xml:space="preserve">Wilding Run Wayshrine </v>
      </c>
      <c r="J107" s="30" t="str">
        <f t="shared" si="1"/>
        <v>[105]=58,</v>
      </c>
    </row>
    <row r="108" spans="1:10" x14ac:dyDescent="0.25">
      <c r="A108" s="12">
        <v>106</v>
      </c>
      <c r="B108" s="5">
        <v>8</v>
      </c>
      <c r="C108" s="5">
        <f>VLOOKUP(B108,'ESO map constants'!$A$3:$B$999,2,FALSE)</f>
        <v>22</v>
      </c>
      <c r="D108" t="str">
        <f>VLOOKUP(C108,'ESO map constants'!$B$3:$C$1000,2,FALSE)</f>
        <v>Malabal Tor</v>
      </c>
      <c r="E108" s="3">
        <f>IF(B108&lt;&gt;"",VLOOKUP(B108,'ESO map constants'!$A$3:$D$1000,4,FALSE),"")</f>
        <v>58</v>
      </c>
      <c r="F108" s="3">
        <f>IF(E108&lt;&gt;"",VLOOKUP(E108,'ESO zone constants'!$A$2:$B$9949,2,FALSE),"")</f>
        <v>11</v>
      </c>
      <c r="G108" s="3" t="str">
        <f>IF(E108&lt;&gt;"",VLOOKUP(E108,'ESO zone constants'!$A$2:$D$949,4,FALSE),"")</f>
        <v>Malabal Tor</v>
      </c>
      <c r="H108" s="5">
        <v>1</v>
      </c>
      <c r="I108" t="str">
        <f>VLOOKUP(A108,'ESO wayshrine names'!$A$3:$B$1000,2,FALSE)</f>
        <v xml:space="preserve">Baandari TradingPost Wayshrine </v>
      </c>
      <c r="J108" s="30" t="str">
        <f t="shared" si="1"/>
        <v>[106]=58,</v>
      </c>
    </row>
    <row r="109" spans="1:10" x14ac:dyDescent="0.25">
      <c r="A109" s="12">
        <v>107</v>
      </c>
      <c r="B109" s="5">
        <v>8</v>
      </c>
      <c r="C109" s="5">
        <f>VLOOKUP(B109,'ESO map constants'!$A$3:$B$999,2,FALSE)</f>
        <v>22</v>
      </c>
      <c r="D109" t="str">
        <f>VLOOKUP(C109,'ESO map constants'!$B$3:$C$1000,2,FALSE)</f>
        <v>Malabal Tor</v>
      </c>
      <c r="E109" s="3">
        <f>IF(B109&lt;&gt;"",VLOOKUP(B109,'ESO map constants'!$A$3:$D$1000,4,FALSE),"")</f>
        <v>58</v>
      </c>
      <c r="F109" s="3">
        <f>IF(E109&lt;&gt;"",VLOOKUP(E109,'ESO zone constants'!$A$2:$B$9949,2,FALSE),"")</f>
        <v>11</v>
      </c>
      <c r="G109" s="3" t="str">
        <f>IF(E109&lt;&gt;"",VLOOKUP(E109,'ESO zone constants'!$A$2:$D$949,4,FALSE),"")</f>
        <v>Malabal Tor</v>
      </c>
      <c r="H109" s="5">
        <v>1</v>
      </c>
      <c r="I109" t="str">
        <f>VLOOKUP(A109,'ESO wayshrine names'!$A$3:$B$1000,2,FALSE)</f>
        <v xml:space="preserve">Valeguard Wayshrine </v>
      </c>
      <c r="J109" s="30" t="str">
        <f t="shared" si="1"/>
        <v>[107]=58,</v>
      </c>
    </row>
    <row r="110" spans="1:10" x14ac:dyDescent="0.25">
      <c r="A110" s="12">
        <v>108</v>
      </c>
      <c r="B110" s="5">
        <v>11</v>
      </c>
      <c r="C110" s="5">
        <f>VLOOKUP(B110,'ESO map constants'!$A$3:$B$999,2,FALSE)</f>
        <v>7</v>
      </c>
      <c r="D110" t="str">
        <f>VLOOKUP(C110,'ESO map constants'!$B$3:$C$1000,2,FALSE)</f>
        <v>Stonefalls</v>
      </c>
      <c r="E110" s="3">
        <f>IF(B110&lt;&gt;"",VLOOKUP(B110,'ESO map constants'!$A$3:$D$1000,4,FALSE),"")</f>
        <v>41</v>
      </c>
      <c r="F110" s="3">
        <f>IF(E110&lt;&gt;"",VLOOKUP(E110,'ESO zone constants'!$A$2:$B$9949,2,FALSE),"")</f>
        <v>9</v>
      </c>
      <c r="G110" s="3" t="str">
        <f>IF(E110&lt;&gt;"",VLOOKUP(E110,'ESO zone constants'!$A$2:$D$949,4,FALSE),"")</f>
        <v>Stonefalls</v>
      </c>
      <c r="H110" s="5">
        <v>1</v>
      </c>
      <c r="I110" t="str">
        <f>VLOOKUP(A110,'ESO wayshrine names'!$A$3:$B$1000,2,FALSE)</f>
        <v xml:space="preserve">Senie Wayshrine </v>
      </c>
      <c r="J110" s="30" t="str">
        <f t="shared" si="1"/>
        <v>[108]=41,</v>
      </c>
    </row>
    <row r="111" spans="1:10" x14ac:dyDescent="0.25">
      <c r="A111" s="12">
        <v>109</v>
      </c>
      <c r="B111" s="5">
        <v>12</v>
      </c>
      <c r="C111" s="5">
        <f>VLOOKUP(B111,'ESO map constants'!$A$3:$B$999,2,FALSE)</f>
        <v>125</v>
      </c>
      <c r="D111" t="str">
        <f>VLOOKUP(C111,'ESO map constants'!$B$3:$C$1000,2,FALSE)</f>
        <v>The Rift</v>
      </c>
      <c r="E111" s="3">
        <f>IF(B111&lt;&gt;"",VLOOKUP(B111,'ESO map constants'!$A$3:$D$1000,4,FALSE),"")</f>
        <v>103</v>
      </c>
      <c r="F111" s="3">
        <f>IF(E111&lt;&gt;"",VLOOKUP(E111,'ESO zone constants'!$A$2:$B$9949,2,FALSE),"")</f>
        <v>16</v>
      </c>
      <c r="G111" s="3" t="str">
        <f>IF(E111&lt;&gt;"",VLOOKUP(E111,'ESO zone constants'!$A$2:$D$949,4,FALSE),"")</f>
        <v>The Rift</v>
      </c>
      <c r="H111" s="5">
        <v>1</v>
      </c>
      <c r="I111" t="str">
        <f>VLOOKUP(A111,'ESO wayshrine names'!$A$3:$B$1000,2,FALSE)</f>
        <v xml:space="preserve">Riften Wayshrine </v>
      </c>
      <c r="J111" s="30" t="str">
        <f t="shared" si="1"/>
        <v>[109]=103,</v>
      </c>
    </row>
    <row r="112" spans="1:10" x14ac:dyDescent="0.25">
      <c r="A112" s="12">
        <v>110</v>
      </c>
      <c r="B112" s="5">
        <v>12</v>
      </c>
      <c r="C112" s="5">
        <f>VLOOKUP(B112,'ESO map constants'!$A$3:$B$999,2,FALSE)</f>
        <v>125</v>
      </c>
      <c r="D112" t="str">
        <f>VLOOKUP(C112,'ESO map constants'!$B$3:$C$1000,2,FALSE)</f>
        <v>The Rift</v>
      </c>
      <c r="E112" s="3">
        <f>IF(B112&lt;&gt;"",VLOOKUP(B112,'ESO map constants'!$A$3:$D$1000,4,FALSE),"")</f>
        <v>103</v>
      </c>
      <c r="F112" s="3">
        <f>IF(E112&lt;&gt;"",VLOOKUP(E112,'ESO zone constants'!$A$2:$B$9949,2,FALSE),"")</f>
        <v>16</v>
      </c>
      <c r="G112" s="3" t="str">
        <f>IF(E112&lt;&gt;"",VLOOKUP(E112,'ESO zone constants'!$A$2:$D$949,4,FALSE),"")</f>
        <v>The Rift</v>
      </c>
      <c r="H112" s="5">
        <v>1</v>
      </c>
      <c r="I112" t="str">
        <f>VLOOKUP(A112,'ESO wayshrine names'!$A$3:$B$1000,2,FALSE)</f>
        <v xml:space="preserve">Skald's Retreat Wayshrine </v>
      </c>
      <c r="J112" s="30" t="str">
        <f t="shared" si="1"/>
        <v>[110]=103,</v>
      </c>
    </row>
    <row r="113" spans="1:10" x14ac:dyDescent="0.25">
      <c r="A113" s="12">
        <v>111</v>
      </c>
      <c r="B113" s="5">
        <v>12</v>
      </c>
      <c r="C113" s="5">
        <f>VLOOKUP(B113,'ESO map constants'!$A$3:$B$999,2,FALSE)</f>
        <v>125</v>
      </c>
      <c r="D113" t="str">
        <f>VLOOKUP(C113,'ESO map constants'!$B$3:$C$1000,2,FALSE)</f>
        <v>The Rift</v>
      </c>
      <c r="E113" s="3">
        <f>IF(B113&lt;&gt;"",VLOOKUP(B113,'ESO map constants'!$A$3:$D$1000,4,FALSE),"")</f>
        <v>103</v>
      </c>
      <c r="F113" s="3">
        <f>IF(E113&lt;&gt;"",VLOOKUP(E113,'ESO zone constants'!$A$2:$B$9949,2,FALSE),"")</f>
        <v>16</v>
      </c>
      <c r="G113" s="3" t="str">
        <f>IF(E113&lt;&gt;"",VLOOKUP(E113,'ESO zone constants'!$A$2:$D$949,4,FALSE),"")</f>
        <v>The Rift</v>
      </c>
      <c r="H113" s="5">
        <v>1</v>
      </c>
      <c r="I113" t="str">
        <f>VLOOKUP(A113,'ESO wayshrine names'!$A$3:$B$1000,2,FALSE)</f>
        <v xml:space="preserve">Trolhetta Wayshrine </v>
      </c>
      <c r="J113" s="30" t="str">
        <f t="shared" si="1"/>
        <v>[111]=103,</v>
      </c>
    </row>
    <row r="114" spans="1:10" x14ac:dyDescent="0.25">
      <c r="A114" s="12">
        <v>112</v>
      </c>
      <c r="B114" s="5">
        <v>12</v>
      </c>
      <c r="C114" s="5">
        <f>VLOOKUP(B114,'ESO map constants'!$A$3:$B$999,2,FALSE)</f>
        <v>125</v>
      </c>
      <c r="D114" t="str">
        <f>VLOOKUP(C114,'ESO map constants'!$B$3:$C$1000,2,FALSE)</f>
        <v>The Rift</v>
      </c>
      <c r="E114" s="3">
        <f>IF(B114&lt;&gt;"",VLOOKUP(B114,'ESO map constants'!$A$3:$D$1000,4,FALSE),"")</f>
        <v>103</v>
      </c>
      <c r="F114" s="3">
        <f>IF(E114&lt;&gt;"",VLOOKUP(E114,'ESO zone constants'!$A$2:$B$9949,2,FALSE),"")</f>
        <v>16</v>
      </c>
      <c r="G114" s="3" t="str">
        <f>IF(E114&lt;&gt;"",VLOOKUP(E114,'ESO zone constants'!$A$2:$D$949,4,FALSE),"")</f>
        <v>The Rift</v>
      </c>
      <c r="H114" s="5">
        <v>1</v>
      </c>
      <c r="I114" t="str">
        <f>VLOOKUP(A114,'ESO wayshrine names'!$A$3:$B$1000,2,FALSE)</f>
        <v xml:space="preserve">Trolhetta Summit Wayshrine </v>
      </c>
      <c r="J114" s="30" t="str">
        <f t="shared" si="1"/>
        <v>[112]=103,</v>
      </c>
    </row>
    <row r="115" spans="1:10" x14ac:dyDescent="0.25">
      <c r="A115" s="12">
        <v>113</v>
      </c>
      <c r="B115" s="5">
        <v>12</v>
      </c>
      <c r="C115" s="5">
        <f>VLOOKUP(B115,'ESO map constants'!$A$3:$B$999,2,FALSE)</f>
        <v>125</v>
      </c>
      <c r="D115" t="str">
        <f>VLOOKUP(C115,'ESO map constants'!$B$3:$C$1000,2,FALSE)</f>
        <v>The Rift</v>
      </c>
      <c r="E115" s="3">
        <f>IF(B115&lt;&gt;"",VLOOKUP(B115,'ESO map constants'!$A$3:$D$1000,4,FALSE),"")</f>
        <v>103</v>
      </c>
      <c r="F115" s="3">
        <f>IF(E115&lt;&gt;"",VLOOKUP(E115,'ESO zone constants'!$A$2:$B$9949,2,FALSE),"")</f>
        <v>16</v>
      </c>
      <c r="G115" s="3" t="str">
        <f>IF(E115&lt;&gt;"",VLOOKUP(E115,'ESO zone constants'!$A$2:$D$949,4,FALSE),"")</f>
        <v>The Rift</v>
      </c>
      <c r="H115" s="5">
        <v>1</v>
      </c>
      <c r="I115" t="str">
        <f>VLOOKUP(A115,'ESO wayshrine names'!$A$3:$B$1000,2,FALSE)</f>
        <v xml:space="preserve">Honrich Tower Wayshrine </v>
      </c>
      <c r="J115" s="30" t="str">
        <f t="shared" si="1"/>
        <v>[113]=103,</v>
      </c>
    </row>
    <row r="116" spans="1:10" x14ac:dyDescent="0.25">
      <c r="A116" s="12">
        <v>114</v>
      </c>
      <c r="B116" s="5">
        <v>12</v>
      </c>
      <c r="C116" s="5">
        <f>VLOOKUP(B116,'ESO map constants'!$A$3:$B$999,2,FALSE)</f>
        <v>125</v>
      </c>
      <c r="D116" t="str">
        <f>VLOOKUP(C116,'ESO map constants'!$B$3:$C$1000,2,FALSE)</f>
        <v>The Rift</v>
      </c>
      <c r="E116" s="3">
        <f>IF(B116&lt;&gt;"",VLOOKUP(B116,'ESO map constants'!$A$3:$D$1000,4,FALSE),"")</f>
        <v>103</v>
      </c>
      <c r="F116" s="3">
        <f>IF(E116&lt;&gt;"",VLOOKUP(E116,'ESO zone constants'!$A$2:$B$9949,2,FALSE),"")</f>
        <v>16</v>
      </c>
      <c r="G116" s="3" t="str">
        <f>IF(E116&lt;&gt;"",VLOOKUP(E116,'ESO zone constants'!$A$2:$D$949,4,FALSE),"")</f>
        <v>The Rift</v>
      </c>
      <c r="H116" s="5">
        <v>1</v>
      </c>
      <c r="I116" t="str">
        <f>VLOOKUP(A116,'ESO wayshrine names'!$A$3:$B$1000,2,FALSE)</f>
        <v xml:space="preserve">Fallowstone Hall Wayshrine </v>
      </c>
      <c r="J116" s="30" t="str">
        <f t="shared" si="1"/>
        <v>[114]=103,</v>
      </c>
    </row>
    <row r="117" spans="1:10" x14ac:dyDescent="0.25">
      <c r="A117" s="12">
        <v>115</v>
      </c>
      <c r="B117" s="5">
        <v>12</v>
      </c>
      <c r="C117" s="5">
        <f>VLOOKUP(B117,'ESO map constants'!$A$3:$B$999,2,FALSE)</f>
        <v>125</v>
      </c>
      <c r="D117" t="str">
        <f>VLOOKUP(C117,'ESO map constants'!$B$3:$C$1000,2,FALSE)</f>
        <v>The Rift</v>
      </c>
      <c r="E117" s="3">
        <f>IF(B117&lt;&gt;"",VLOOKUP(B117,'ESO map constants'!$A$3:$D$1000,4,FALSE),"")</f>
        <v>103</v>
      </c>
      <c r="F117" s="3">
        <f>IF(E117&lt;&gt;"",VLOOKUP(E117,'ESO zone constants'!$A$2:$B$9949,2,FALSE),"")</f>
        <v>16</v>
      </c>
      <c r="G117" s="3" t="str">
        <f>IF(E117&lt;&gt;"",VLOOKUP(E117,'ESO zone constants'!$A$2:$D$949,4,FALSE),"")</f>
        <v>The Rift</v>
      </c>
      <c r="H117" s="5">
        <v>1</v>
      </c>
      <c r="I117" t="str">
        <f>VLOOKUP(A117,'ESO wayshrine names'!$A$3:$B$1000,2,FALSE)</f>
        <v xml:space="preserve">Northwind Mine Wayshrine </v>
      </c>
      <c r="J117" s="30" t="str">
        <f t="shared" si="1"/>
        <v>[115]=103,</v>
      </c>
    </row>
    <row r="118" spans="1:10" x14ac:dyDescent="0.25">
      <c r="A118" s="12">
        <v>116</v>
      </c>
      <c r="B118" s="5">
        <v>12</v>
      </c>
      <c r="C118" s="5">
        <f>VLOOKUP(B118,'ESO map constants'!$A$3:$B$999,2,FALSE)</f>
        <v>125</v>
      </c>
      <c r="D118" t="str">
        <f>VLOOKUP(C118,'ESO map constants'!$B$3:$C$1000,2,FALSE)</f>
        <v>The Rift</v>
      </c>
      <c r="E118" s="3">
        <f>IF(B118&lt;&gt;"",VLOOKUP(B118,'ESO map constants'!$A$3:$D$1000,4,FALSE),"")</f>
        <v>103</v>
      </c>
      <c r="F118" s="3">
        <f>IF(E118&lt;&gt;"",VLOOKUP(E118,'ESO zone constants'!$A$2:$B$9949,2,FALSE),"")</f>
        <v>16</v>
      </c>
      <c r="G118" s="3" t="str">
        <f>IF(E118&lt;&gt;"",VLOOKUP(E118,'ESO zone constants'!$A$2:$D$949,4,FALSE),"")</f>
        <v>The Rift</v>
      </c>
      <c r="H118" s="5">
        <v>1</v>
      </c>
      <c r="I118" t="str">
        <f>VLOOKUP(A118,'ESO wayshrine names'!$A$3:$B$1000,2,FALSE)</f>
        <v xml:space="preserve">Geirmund's Hall Wayshrine </v>
      </c>
      <c r="J118" s="30" t="str">
        <f t="shared" si="1"/>
        <v>[116]=103,</v>
      </c>
    </row>
    <row r="119" spans="1:10" x14ac:dyDescent="0.25">
      <c r="A119" s="12">
        <v>117</v>
      </c>
      <c r="B119" s="5">
        <v>12</v>
      </c>
      <c r="C119" s="5">
        <f>VLOOKUP(B119,'ESO map constants'!$A$3:$B$999,2,FALSE)</f>
        <v>125</v>
      </c>
      <c r="D119" t="str">
        <f>VLOOKUP(C119,'ESO map constants'!$B$3:$C$1000,2,FALSE)</f>
        <v>The Rift</v>
      </c>
      <c r="E119" s="3">
        <f>IF(B119&lt;&gt;"",VLOOKUP(B119,'ESO map constants'!$A$3:$D$1000,4,FALSE),"")</f>
        <v>103</v>
      </c>
      <c r="F119" s="3">
        <f>IF(E119&lt;&gt;"",VLOOKUP(E119,'ESO zone constants'!$A$2:$B$9949,2,FALSE),"")</f>
        <v>16</v>
      </c>
      <c r="G119" s="3" t="str">
        <f>IF(E119&lt;&gt;"",VLOOKUP(E119,'ESO zone constants'!$A$2:$D$949,4,FALSE),"")</f>
        <v>The Rift</v>
      </c>
      <c r="H119" s="5">
        <v>1</v>
      </c>
      <c r="I119" t="str">
        <f>VLOOKUP(A119,'ESO wayshrine names'!$A$3:$B$1000,2,FALSE)</f>
        <v xml:space="preserve">Taarengrav Wayshrine </v>
      </c>
      <c r="J119" s="30" t="str">
        <f t="shared" si="1"/>
        <v>[117]=103,</v>
      </c>
    </row>
    <row r="120" spans="1:10" x14ac:dyDescent="0.25">
      <c r="A120" s="12">
        <v>118</v>
      </c>
      <c r="B120" s="5">
        <v>12</v>
      </c>
      <c r="C120" s="5">
        <f>VLOOKUP(B120,'ESO map constants'!$A$3:$B$999,2,FALSE)</f>
        <v>125</v>
      </c>
      <c r="D120" t="str">
        <f>VLOOKUP(C120,'ESO map constants'!$B$3:$C$1000,2,FALSE)</f>
        <v>The Rift</v>
      </c>
      <c r="E120" s="3">
        <f>IF(B120&lt;&gt;"",VLOOKUP(B120,'ESO map constants'!$A$3:$D$1000,4,FALSE),"")</f>
        <v>103</v>
      </c>
      <c r="F120" s="3">
        <f>IF(E120&lt;&gt;"",VLOOKUP(E120,'ESO zone constants'!$A$2:$B$9949,2,FALSE),"")</f>
        <v>16</v>
      </c>
      <c r="G120" s="3" t="str">
        <f>IF(E120&lt;&gt;"",VLOOKUP(E120,'ESO zone constants'!$A$2:$D$949,4,FALSE),"")</f>
        <v>The Rift</v>
      </c>
      <c r="H120" s="5">
        <v>1</v>
      </c>
      <c r="I120" t="str">
        <f>VLOOKUP(A120,'ESO wayshrine names'!$A$3:$B$1000,2,FALSE)</f>
        <v xml:space="preserve">Nimalten Wayshrine </v>
      </c>
      <c r="J120" s="30" t="str">
        <f t="shared" si="1"/>
        <v>[118]=103,</v>
      </c>
    </row>
    <row r="121" spans="1:10" x14ac:dyDescent="0.25">
      <c r="A121" s="12">
        <v>119</v>
      </c>
      <c r="B121" s="5">
        <v>12</v>
      </c>
      <c r="C121" s="5">
        <f>VLOOKUP(B121,'ESO map constants'!$A$3:$B$999,2,FALSE)</f>
        <v>125</v>
      </c>
      <c r="D121" t="str">
        <f>VLOOKUP(C121,'ESO map constants'!$B$3:$C$1000,2,FALSE)</f>
        <v>The Rift</v>
      </c>
      <c r="E121" s="3">
        <f>IF(B121&lt;&gt;"",VLOOKUP(B121,'ESO map constants'!$A$3:$D$1000,4,FALSE),"")</f>
        <v>103</v>
      </c>
      <c r="F121" s="3">
        <f>IF(E121&lt;&gt;"",VLOOKUP(E121,'ESO zone constants'!$A$2:$B$9949,2,FALSE),"")</f>
        <v>16</v>
      </c>
      <c r="G121" s="3" t="str">
        <f>IF(E121&lt;&gt;"",VLOOKUP(E121,'ESO zone constants'!$A$2:$D$949,4,FALSE),"")</f>
        <v>The Rift</v>
      </c>
      <c r="H121" s="5">
        <v>1</v>
      </c>
      <c r="I121" t="str">
        <f>VLOOKUP(A121,'ESO wayshrine names'!$A$3:$B$1000,2,FALSE)</f>
        <v xml:space="preserve">Ragged Hills Wayshrine </v>
      </c>
      <c r="J121" s="30" t="str">
        <f t="shared" si="1"/>
        <v>[119]=103,</v>
      </c>
    </row>
    <row r="122" spans="1:10" x14ac:dyDescent="0.25">
      <c r="A122" s="12">
        <v>120</v>
      </c>
      <c r="B122" s="5">
        <v>12</v>
      </c>
      <c r="C122" s="5">
        <f>VLOOKUP(B122,'ESO map constants'!$A$3:$B$999,2,FALSE)</f>
        <v>125</v>
      </c>
      <c r="D122" t="str">
        <f>VLOOKUP(C122,'ESO map constants'!$B$3:$C$1000,2,FALSE)</f>
        <v>The Rift</v>
      </c>
      <c r="E122" s="3">
        <f>IF(B122&lt;&gt;"",VLOOKUP(B122,'ESO map constants'!$A$3:$D$1000,4,FALSE),"")</f>
        <v>103</v>
      </c>
      <c r="F122" s="3">
        <f>IF(E122&lt;&gt;"",VLOOKUP(E122,'ESO zone constants'!$A$2:$B$9949,2,FALSE),"")</f>
        <v>16</v>
      </c>
      <c r="G122" s="3" t="str">
        <f>IF(E122&lt;&gt;"",VLOOKUP(E122,'ESO zone constants'!$A$2:$D$949,4,FALSE),"")</f>
        <v>The Rift</v>
      </c>
      <c r="H122" s="5">
        <v>1</v>
      </c>
      <c r="I122" t="str">
        <f>VLOOKUP(A122,'ESO wayshrine names'!$A$3:$B$1000,2,FALSE)</f>
        <v xml:space="preserve">Fullhelm Fort Wayshrine </v>
      </c>
      <c r="J122" s="30" t="str">
        <f t="shared" si="1"/>
        <v>[120]=103,</v>
      </c>
    </row>
    <row r="123" spans="1:10" x14ac:dyDescent="0.25">
      <c r="A123" s="12">
        <v>121</v>
      </c>
      <c r="B123" s="5">
        <v>15</v>
      </c>
      <c r="C123" s="5">
        <f>VLOOKUP(B123,'ESO map constants'!$A$3:$B$999,2,FALSE)</f>
        <v>143</v>
      </c>
      <c r="D123" t="str">
        <f>VLOOKUP(C123,'ESO map constants'!$B$3:$C$1000,2,FALSE)</f>
        <v>Auridon</v>
      </c>
      <c r="E123" s="3">
        <f>IF(B123&lt;&gt;"",VLOOKUP(B123,'ESO map constants'!$A$3:$D$1000,4,FALSE),"")</f>
        <v>381</v>
      </c>
      <c r="F123" s="3">
        <f>IF(E123&lt;&gt;"",VLOOKUP(E123,'ESO zone constants'!$A$2:$B$9949,2,FALSE),"")</f>
        <v>178</v>
      </c>
      <c r="G123" s="3" t="str">
        <f>IF(E123&lt;&gt;"",VLOOKUP(E123,'ESO zone constants'!$A$2:$D$949,4,FALSE),"")</f>
        <v>Auridon</v>
      </c>
      <c r="H123" s="5">
        <v>1</v>
      </c>
      <c r="I123" t="str">
        <f>VLOOKUP(A123,'ESO wayshrine names'!$A$3:$B$1000,2,FALSE)</f>
        <v xml:space="preserve">Skywatch Wayshrine </v>
      </c>
      <c r="J123" s="30" t="str">
        <f t="shared" si="1"/>
        <v>[121]=381,</v>
      </c>
    </row>
    <row r="124" spans="1:10" x14ac:dyDescent="0.25">
      <c r="A124" s="12">
        <v>122</v>
      </c>
      <c r="B124" s="5">
        <v>15</v>
      </c>
      <c r="C124" s="5">
        <f>VLOOKUP(B124,'ESO map constants'!$A$3:$B$999,2,FALSE)</f>
        <v>143</v>
      </c>
      <c r="D124" t="str">
        <f>VLOOKUP(C124,'ESO map constants'!$B$3:$C$1000,2,FALSE)</f>
        <v>Auridon</v>
      </c>
      <c r="E124" s="3">
        <f>IF(B124&lt;&gt;"",VLOOKUP(B124,'ESO map constants'!$A$3:$D$1000,4,FALSE),"")</f>
        <v>381</v>
      </c>
      <c r="F124" s="3">
        <f>IF(E124&lt;&gt;"",VLOOKUP(E124,'ESO zone constants'!$A$2:$B$9949,2,FALSE),"")</f>
        <v>178</v>
      </c>
      <c r="G124" s="3" t="str">
        <f>IF(E124&lt;&gt;"",VLOOKUP(E124,'ESO zone constants'!$A$2:$D$949,4,FALSE),"")</f>
        <v>Auridon</v>
      </c>
      <c r="H124" s="5">
        <v>1</v>
      </c>
      <c r="I124" t="str">
        <f>VLOOKUP(A124,'ESO wayshrine names'!$A$3:$B$1000,2,FALSE)</f>
        <v xml:space="preserve">Quendeluun Wayshrine </v>
      </c>
      <c r="J124" s="30" t="str">
        <f t="shared" si="1"/>
        <v>[122]=381,</v>
      </c>
    </row>
    <row r="125" spans="1:10" x14ac:dyDescent="0.25">
      <c r="A125" s="12">
        <v>123</v>
      </c>
      <c r="B125" s="5">
        <v>15</v>
      </c>
      <c r="C125" s="5">
        <f>VLOOKUP(B125,'ESO map constants'!$A$3:$B$999,2,FALSE)</f>
        <v>143</v>
      </c>
      <c r="D125" t="str">
        <f>VLOOKUP(C125,'ESO map constants'!$B$3:$C$1000,2,FALSE)</f>
        <v>Auridon</v>
      </c>
      <c r="E125" s="3">
        <f>IF(B125&lt;&gt;"",VLOOKUP(B125,'ESO map constants'!$A$3:$D$1000,4,FALSE),"")</f>
        <v>381</v>
      </c>
      <c r="F125" s="3">
        <f>IF(E125&lt;&gt;"",VLOOKUP(E125,'ESO zone constants'!$A$2:$B$9949,2,FALSE),"")</f>
        <v>178</v>
      </c>
      <c r="G125" s="3" t="str">
        <f>IF(E125&lt;&gt;"",VLOOKUP(E125,'ESO zone constants'!$A$2:$D$949,4,FALSE),"")</f>
        <v>Auridon</v>
      </c>
      <c r="H125" s="5">
        <v>1</v>
      </c>
      <c r="I125" t="str">
        <f>VLOOKUP(A125,'ESO wayshrine names'!$A$3:$B$1000,2,FALSE)</f>
        <v xml:space="preserve">College Wayshrine </v>
      </c>
      <c r="J125" s="30" t="str">
        <f t="shared" si="1"/>
        <v>[123]=381,</v>
      </c>
    </row>
    <row r="126" spans="1:10" x14ac:dyDescent="0.25">
      <c r="A126" s="12">
        <v>124</v>
      </c>
      <c r="B126" s="5">
        <v>15</v>
      </c>
      <c r="C126" s="5">
        <f>VLOOKUP(B126,'ESO map constants'!$A$3:$B$999,2,FALSE)</f>
        <v>143</v>
      </c>
      <c r="D126" t="str">
        <f>VLOOKUP(C126,'ESO map constants'!$B$3:$C$1000,2,FALSE)</f>
        <v>Auridon</v>
      </c>
      <c r="E126" s="3">
        <f>IF(B126&lt;&gt;"",VLOOKUP(B126,'ESO map constants'!$A$3:$D$1000,4,FALSE),"")</f>
        <v>381</v>
      </c>
      <c r="F126" s="3">
        <f>IF(E126&lt;&gt;"",VLOOKUP(E126,'ESO zone constants'!$A$2:$B$9949,2,FALSE),"")</f>
        <v>178</v>
      </c>
      <c r="G126" s="3" t="str">
        <f>IF(E126&lt;&gt;"",VLOOKUP(E126,'ESO zone constants'!$A$2:$D$949,4,FALSE),"")</f>
        <v>Auridon</v>
      </c>
      <c r="H126" s="5">
        <v>1</v>
      </c>
      <c r="I126" t="str">
        <f>VLOOKUP(A126,'ESO wayshrine names'!$A$3:$B$1000,2,FALSE)</f>
        <v xml:space="preserve">Greenwater Wayshrine </v>
      </c>
      <c r="J126" s="30" t="str">
        <f t="shared" si="1"/>
        <v>[124]=381,</v>
      </c>
    </row>
    <row r="127" spans="1:10" x14ac:dyDescent="0.25">
      <c r="A127" s="12">
        <v>125</v>
      </c>
      <c r="B127" s="5">
        <v>18</v>
      </c>
      <c r="C127" s="5">
        <f>VLOOKUP(B127,'ESO map constants'!$A$3:$B$999,2,FALSE)</f>
        <v>75</v>
      </c>
      <c r="D127" t="str">
        <f>VLOOKUP(C127,'ESO map constants'!$B$3:$C$1000,2,FALSE)</f>
        <v>Bal Foyen</v>
      </c>
      <c r="E127" s="3">
        <f>IF(B127&lt;&gt;"",VLOOKUP(B127,'ESO map constants'!$A$3:$D$1000,4,FALSE),"")</f>
        <v>281</v>
      </c>
      <c r="F127" s="3">
        <f>IF(E127&lt;&gt;"",VLOOKUP(E127,'ESO zone constants'!$A$2:$B$9949,2,FALSE),"")</f>
        <v>110</v>
      </c>
      <c r="G127" s="3" t="str">
        <f>IF(E127&lt;&gt;"",VLOOKUP(E127,'ESO zone constants'!$A$2:$D$949,4,FALSE),"")</f>
        <v>Bal Foyen</v>
      </c>
      <c r="H127" s="5">
        <v>1</v>
      </c>
      <c r="I127" t="str">
        <f>VLOOKUP(A127,'ESO wayshrine names'!$A$3:$B$1000,2,FALSE)</f>
        <v xml:space="preserve">Fort Zeren Wayshrine </v>
      </c>
      <c r="J127" s="30" t="str">
        <f t="shared" si="1"/>
        <v>[125]=281,</v>
      </c>
    </row>
    <row r="128" spans="1:10" x14ac:dyDescent="0.25">
      <c r="A128" s="12">
        <v>126</v>
      </c>
      <c r="B128" s="5">
        <v>18</v>
      </c>
      <c r="C128" s="5">
        <f>VLOOKUP(B128,'ESO map constants'!$A$3:$B$999,2,FALSE)</f>
        <v>75</v>
      </c>
      <c r="D128" t="str">
        <f>VLOOKUP(C128,'ESO map constants'!$B$3:$C$1000,2,FALSE)</f>
        <v>Bal Foyen</v>
      </c>
      <c r="E128" s="3">
        <f>IF(B128&lt;&gt;"",VLOOKUP(B128,'ESO map constants'!$A$3:$D$1000,4,FALSE),"")</f>
        <v>281</v>
      </c>
      <c r="F128" s="3">
        <f>IF(E128&lt;&gt;"",VLOOKUP(E128,'ESO zone constants'!$A$2:$B$9949,2,FALSE),"")</f>
        <v>110</v>
      </c>
      <c r="G128" s="3" t="str">
        <f>IF(E128&lt;&gt;"",VLOOKUP(E128,'ESO zone constants'!$A$2:$D$949,4,FALSE),"")</f>
        <v>Bal Foyen</v>
      </c>
      <c r="H128" s="5">
        <v>1</v>
      </c>
      <c r="I128" t="str">
        <f>VLOOKUP(A128,'ESO wayshrine names'!$A$3:$B$1000,2,FALSE)</f>
        <v xml:space="preserve">Foyen Docks Wayshrine </v>
      </c>
      <c r="J128" s="30" t="str">
        <f t="shared" si="1"/>
        <v>[126]=281,</v>
      </c>
    </row>
    <row r="129" spans="1:10" x14ac:dyDescent="0.25">
      <c r="A129" s="12">
        <v>127</v>
      </c>
      <c r="B129" s="5">
        <v>15</v>
      </c>
      <c r="C129" s="5">
        <f>VLOOKUP(B129,'ESO map constants'!$A$3:$B$999,2,FALSE)</f>
        <v>143</v>
      </c>
      <c r="D129" t="str">
        <f>VLOOKUP(C129,'ESO map constants'!$B$3:$C$1000,2,FALSE)</f>
        <v>Auridon</v>
      </c>
      <c r="E129" s="3">
        <f>IF(B129&lt;&gt;"",VLOOKUP(B129,'ESO map constants'!$A$3:$D$1000,4,FALSE),"")</f>
        <v>381</v>
      </c>
      <c r="F129" s="3">
        <f>IF(E129&lt;&gt;"",VLOOKUP(E129,'ESO zone constants'!$A$2:$B$9949,2,FALSE),"")</f>
        <v>178</v>
      </c>
      <c r="G129" s="3" t="str">
        <f>IF(E129&lt;&gt;"",VLOOKUP(E129,'ESO zone constants'!$A$2:$D$949,4,FALSE),"")</f>
        <v>Auridon</v>
      </c>
      <c r="H129" s="5">
        <v>1</v>
      </c>
      <c r="I129" t="str">
        <f>VLOOKUP(A129,'ESO wayshrine names'!$A$3:$B$1000,2,FALSE)</f>
        <v xml:space="preserve">Windy Glade Wayshrine </v>
      </c>
      <c r="J129" s="30" t="str">
        <f t="shared" si="1"/>
        <v>[127]=381,</v>
      </c>
    </row>
    <row r="130" spans="1:10" x14ac:dyDescent="0.25">
      <c r="A130" s="12">
        <v>128</v>
      </c>
      <c r="B130" s="5">
        <v>23</v>
      </c>
      <c r="C130" s="5">
        <f>VLOOKUP(B130,'ESO map constants'!$A$3:$B$999,2,FALSE)</f>
        <v>255</v>
      </c>
      <c r="D130" t="str">
        <f>VLOOKUP(C130,'ESO map constants'!$B$3:$C$1000,2,FALSE)</f>
        <v>Coldharbour</v>
      </c>
      <c r="E130" s="3">
        <f>IF(B130&lt;&gt;"",VLOOKUP(B130,'ESO map constants'!$A$3:$D$1000,4,FALSE),"")</f>
        <v>347</v>
      </c>
      <c r="F130" s="3">
        <f>IF(E130&lt;&gt;"",VLOOKUP(E130,'ESO zone constants'!$A$2:$B$9949,2,FALSE),"")</f>
        <v>154</v>
      </c>
      <c r="G130" s="3" t="str">
        <f>IF(E130&lt;&gt;"",VLOOKUP(E130,'ESO zone constants'!$A$2:$D$949,4,FALSE),"")</f>
        <v>Coldharbour</v>
      </c>
      <c r="H130" s="5">
        <v>1</v>
      </c>
      <c r="I130" t="str">
        <f>VLOOKUP(A130,'ESO wayshrine names'!$A$3:$B$1000,2,FALSE)</f>
        <v xml:space="preserve">Library of Dusk Wayshrine </v>
      </c>
      <c r="J130" s="30" t="str">
        <f t="shared" si="1"/>
        <v>[128]=347,</v>
      </c>
    </row>
    <row r="131" spans="1:10" x14ac:dyDescent="0.25">
      <c r="A131" s="12">
        <v>129</v>
      </c>
      <c r="B131" s="5">
        <v>23</v>
      </c>
      <c r="C131" s="5">
        <f>VLOOKUP(B131,'ESO map constants'!$A$3:$B$999,2,FALSE)</f>
        <v>255</v>
      </c>
      <c r="D131" t="str">
        <f>VLOOKUP(C131,'ESO map constants'!$B$3:$C$1000,2,FALSE)</f>
        <v>Coldharbour</v>
      </c>
      <c r="E131" s="3">
        <f>IF(B131&lt;&gt;"",VLOOKUP(B131,'ESO map constants'!$A$3:$D$1000,4,FALSE),"")</f>
        <v>347</v>
      </c>
      <c r="F131" s="3">
        <f>IF(E131&lt;&gt;"",VLOOKUP(E131,'ESO zone constants'!$A$2:$B$9949,2,FALSE),"")</f>
        <v>154</v>
      </c>
      <c r="G131" s="3" t="str">
        <f>IF(E131&lt;&gt;"",VLOOKUP(E131,'ESO zone constants'!$A$2:$D$949,4,FALSE),"")</f>
        <v>Coldharbour</v>
      </c>
      <c r="H131" s="5">
        <v>1</v>
      </c>
      <c r="I131" t="str">
        <f>VLOOKUP(A131,'ESO wayshrine names'!$A$3:$B$1000,2,FALSE)</f>
        <v xml:space="preserve">Great Shackle Wayshrine </v>
      </c>
      <c r="J131" s="30" t="str">
        <f t="shared" ref="J131:J194" si="2">IF(A131&lt;&gt;"",IF(E131&lt;&gt;"",IF(OR(ISNA(A131),ISNA(E131)),"","["&amp;A131&amp;"]="&amp;E131&amp;","),""),"")</f>
        <v>[129]=347,</v>
      </c>
    </row>
    <row r="132" spans="1:10" x14ac:dyDescent="0.25">
      <c r="A132" s="12">
        <v>130</v>
      </c>
      <c r="B132" s="5">
        <v>23</v>
      </c>
      <c r="C132" s="5">
        <f>VLOOKUP(B132,'ESO map constants'!$A$3:$B$999,2,FALSE)</f>
        <v>255</v>
      </c>
      <c r="D132" t="str">
        <f>VLOOKUP(C132,'ESO map constants'!$B$3:$C$1000,2,FALSE)</f>
        <v>Coldharbour</v>
      </c>
      <c r="E132" s="3">
        <f>IF(B132&lt;&gt;"",VLOOKUP(B132,'ESO map constants'!$A$3:$D$1000,4,FALSE),"")</f>
        <v>347</v>
      </c>
      <c r="F132" s="3">
        <f>IF(E132&lt;&gt;"",VLOOKUP(E132,'ESO zone constants'!$A$2:$B$9949,2,FALSE),"")</f>
        <v>154</v>
      </c>
      <c r="G132" s="3" t="str">
        <f>IF(E132&lt;&gt;"",VLOOKUP(E132,'ESO zone constants'!$A$2:$D$949,4,FALSE),"")</f>
        <v>Coldharbour</v>
      </c>
      <c r="H132" s="5">
        <v>1</v>
      </c>
      <c r="I132" t="str">
        <f>VLOOKUP(A132,'ESO wayshrine names'!$A$3:$B$1000,2,FALSE)</f>
        <v xml:space="preserve">The Chasm Wayshrine </v>
      </c>
      <c r="J132" s="30" t="str">
        <f t="shared" si="2"/>
        <v>[130]=347,</v>
      </c>
    </row>
    <row r="133" spans="1:10" x14ac:dyDescent="0.25">
      <c r="A133" s="12">
        <v>131</v>
      </c>
      <c r="B133" s="5">
        <v>23</v>
      </c>
      <c r="C133" s="5">
        <f>VLOOKUP(B133,'ESO map constants'!$A$3:$B$999,2,FALSE)</f>
        <v>255</v>
      </c>
      <c r="D133" t="str">
        <f>VLOOKUP(C133,'ESO map constants'!$B$3:$C$1000,2,FALSE)</f>
        <v>Coldharbour</v>
      </c>
      <c r="E133" s="3">
        <f>IF(B133&lt;&gt;"",VLOOKUP(B133,'ESO map constants'!$A$3:$D$1000,4,FALSE),"")</f>
        <v>347</v>
      </c>
      <c r="F133" s="3">
        <f>IF(E133&lt;&gt;"",VLOOKUP(E133,'ESO zone constants'!$A$2:$B$9949,2,FALSE),"")</f>
        <v>154</v>
      </c>
      <c r="G133" s="3" t="str">
        <f>IF(E133&lt;&gt;"",VLOOKUP(E133,'ESO zone constants'!$A$2:$D$949,4,FALSE),"")</f>
        <v>Coldharbour</v>
      </c>
      <c r="H133" s="5">
        <v>1</v>
      </c>
      <c r="I133" t="str">
        <f>VLOOKUP(A133,'ESO wayshrine names'!$A$3:$B$1000,2,FALSE)</f>
        <v xml:space="preserve">Hollow City Wayshrine </v>
      </c>
      <c r="J133" s="30" t="str">
        <f t="shared" si="2"/>
        <v>[131]=347,</v>
      </c>
    </row>
    <row r="134" spans="1:10" x14ac:dyDescent="0.25">
      <c r="A134" s="12">
        <v>132</v>
      </c>
      <c r="B134" s="5">
        <v>23</v>
      </c>
      <c r="C134" s="5">
        <f>VLOOKUP(B134,'ESO map constants'!$A$3:$B$999,2,FALSE)</f>
        <v>255</v>
      </c>
      <c r="D134" t="str">
        <f>VLOOKUP(C134,'ESO map constants'!$B$3:$C$1000,2,FALSE)</f>
        <v>Coldharbour</v>
      </c>
      <c r="E134" s="3">
        <f>IF(B134&lt;&gt;"",VLOOKUP(B134,'ESO map constants'!$A$3:$D$1000,4,FALSE),"")</f>
        <v>347</v>
      </c>
      <c r="F134" s="3">
        <f>IF(E134&lt;&gt;"",VLOOKUP(E134,'ESO zone constants'!$A$2:$B$9949,2,FALSE),"")</f>
        <v>154</v>
      </c>
      <c r="G134" s="3" t="str">
        <f>IF(E134&lt;&gt;"",VLOOKUP(E134,'ESO zone constants'!$A$2:$D$949,4,FALSE),"")</f>
        <v>Coldharbour</v>
      </c>
      <c r="H134" s="5">
        <v>1</v>
      </c>
      <c r="I134" t="str">
        <f>VLOOKUP(A134,'ESO wayshrine names'!$A$3:$B$1000,2,FALSE)</f>
        <v xml:space="preserve">Endless Stair Wayshrine </v>
      </c>
      <c r="J134" s="30" t="str">
        <f t="shared" si="2"/>
        <v>[132]=347,</v>
      </c>
    </row>
    <row r="135" spans="1:10" x14ac:dyDescent="0.25">
      <c r="A135" s="12">
        <v>133</v>
      </c>
      <c r="B135" s="5">
        <v>23</v>
      </c>
      <c r="C135" s="5">
        <f>VLOOKUP(B135,'ESO map constants'!$A$3:$B$999,2,FALSE)</f>
        <v>255</v>
      </c>
      <c r="D135" t="str">
        <f>VLOOKUP(C135,'ESO map constants'!$B$3:$C$1000,2,FALSE)</f>
        <v>Coldharbour</v>
      </c>
      <c r="E135" s="3">
        <f>IF(B135&lt;&gt;"",VLOOKUP(B135,'ESO map constants'!$A$3:$D$1000,4,FALSE),"")</f>
        <v>347</v>
      </c>
      <c r="F135" s="3">
        <f>IF(E135&lt;&gt;"",VLOOKUP(E135,'ESO zone constants'!$A$2:$B$9949,2,FALSE),"")</f>
        <v>154</v>
      </c>
      <c r="G135" s="3" t="str">
        <f>IF(E135&lt;&gt;"",VLOOKUP(E135,'ESO zone constants'!$A$2:$D$949,4,FALSE),"")</f>
        <v>Coldharbour</v>
      </c>
      <c r="H135" s="5">
        <v>1</v>
      </c>
      <c r="I135" t="str">
        <f>VLOOKUP(A135,'ESO wayshrine names'!$A$3:$B$1000,2,FALSE)</f>
        <v xml:space="preserve">Everfull Flagon Wayshrine </v>
      </c>
      <c r="J135" s="30" t="str">
        <f t="shared" si="2"/>
        <v>[133]=347,</v>
      </c>
    </row>
    <row r="136" spans="1:10" x14ac:dyDescent="0.25">
      <c r="A136" s="12">
        <v>134</v>
      </c>
      <c r="B136" s="5">
        <v>23</v>
      </c>
      <c r="C136" s="5">
        <f>VLOOKUP(B136,'ESO map constants'!$A$3:$B$999,2,FALSE)</f>
        <v>255</v>
      </c>
      <c r="D136" t="str">
        <f>VLOOKUP(C136,'ESO map constants'!$B$3:$C$1000,2,FALSE)</f>
        <v>Coldharbour</v>
      </c>
      <c r="E136" s="3">
        <f>IF(B136&lt;&gt;"",VLOOKUP(B136,'ESO map constants'!$A$3:$D$1000,4,FALSE),"")</f>
        <v>347</v>
      </c>
      <c r="F136" s="3">
        <f>IF(E136&lt;&gt;"",VLOOKUP(E136,'ESO zone constants'!$A$2:$B$9949,2,FALSE),"")</f>
        <v>154</v>
      </c>
      <c r="G136" s="3" t="str">
        <f>IF(E136&lt;&gt;"",VLOOKUP(E136,'ESO zone constants'!$A$2:$D$949,4,FALSE),"")</f>
        <v>Coldharbour</v>
      </c>
      <c r="H136" s="5">
        <v>1</v>
      </c>
      <c r="I136" t="str">
        <f>VLOOKUP(A136,'ESO wayshrine names'!$A$3:$B$1000,2,FALSE)</f>
        <v xml:space="preserve">Moonless Walk Wayshrine </v>
      </c>
      <c r="J136" s="30" t="str">
        <f t="shared" si="2"/>
        <v>[134]=347,</v>
      </c>
    </row>
    <row r="137" spans="1:10" x14ac:dyDescent="0.25">
      <c r="A137" s="12">
        <v>135</v>
      </c>
      <c r="B137" s="5">
        <v>23</v>
      </c>
      <c r="C137" s="5">
        <f>VLOOKUP(B137,'ESO map constants'!$A$3:$B$999,2,FALSE)</f>
        <v>255</v>
      </c>
      <c r="D137" t="str">
        <f>VLOOKUP(C137,'ESO map constants'!$B$3:$C$1000,2,FALSE)</f>
        <v>Coldharbour</v>
      </c>
      <c r="E137" s="3">
        <f>IF(B137&lt;&gt;"",VLOOKUP(B137,'ESO map constants'!$A$3:$D$1000,4,FALSE),"")</f>
        <v>347</v>
      </c>
      <c r="F137" s="3">
        <f>IF(E137&lt;&gt;"",VLOOKUP(E137,'ESO zone constants'!$A$2:$B$9949,2,FALSE),"")</f>
        <v>154</v>
      </c>
      <c r="G137" s="3" t="str">
        <f>IF(E137&lt;&gt;"",VLOOKUP(E137,'ESO zone constants'!$A$2:$D$949,4,FALSE),"")</f>
        <v>Coldharbour</v>
      </c>
      <c r="H137" s="5">
        <v>1</v>
      </c>
      <c r="I137" t="str">
        <f>VLOOKUP(A137,'ESO wayshrine names'!$A$3:$B$1000,2,FALSE)</f>
        <v xml:space="preserve">Haj Uxith Wayshrine </v>
      </c>
      <c r="J137" s="30" t="str">
        <f t="shared" si="2"/>
        <v>[135]=347,</v>
      </c>
    </row>
    <row r="138" spans="1:10" x14ac:dyDescent="0.25">
      <c r="A138" s="12">
        <v>136</v>
      </c>
      <c r="B138" s="5">
        <v>23</v>
      </c>
      <c r="C138" s="5">
        <f>VLOOKUP(B138,'ESO map constants'!$A$3:$B$999,2,FALSE)</f>
        <v>255</v>
      </c>
      <c r="D138" t="str">
        <f>VLOOKUP(C138,'ESO map constants'!$B$3:$C$1000,2,FALSE)</f>
        <v>Coldharbour</v>
      </c>
      <c r="E138" s="3">
        <f>IF(B138&lt;&gt;"",VLOOKUP(B138,'ESO map constants'!$A$3:$D$1000,4,FALSE),"")</f>
        <v>347</v>
      </c>
      <c r="F138" s="3">
        <f>IF(E138&lt;&gt;"",VLOOKUP(E138,'ESO zone constants'!$A$2:$B$9949,2,FALSE),"")</f>
        <v>154</v>
      </c>
      <c r="G138" s="3" t="str">
        <f>IF(E138&lt;&gt;"",VLOOKUP(E138,'ESO zone constants'!$A$2:$D$949,4,FALSE),"")</f>
        <v>Coldharbour</v>
      </c>
      <c r="H138" s="5">
        <v>1</v>
      </c>
      <c r="I138" t="str">
        <f>VLOOKUP(A138,'ESO wayshrine names'!$A$3:$B$1000,2,FALSE)</f>
        <v xml:space="preserve">Manor of Revelry Wayshrine </v>
      </c>
      <c r="J138" s="30" t="str">
        <f t="shared" si="2"/>
        <v>[136]=347,</v>
      </c>
    </row>
    <row r="139" spans="1:10" x14ac:dyDescent="0.25">
      <c r="A139" s="12">
        <v>137</v>
      </c>
      <c r="B139" s="5">
        <v>5</v>
      </c>
      <c r="C139" s="5">
        <f>VLOOKUP(B139,'ESO map constants'!$A$3:$B$999,2,FALSE)</f>
        <v>30</v>
      </c>
      <c r="D139" t="str">
        <f>VLOOKUP(C139,'ESO map constants'!$B$3:$C$1000,2,FALSE)</f>
        <v>Alik'r Desert</v>
      </c>
      <c r="E139" s="3">
        <f>IF(B139&lt;&gt;"",VLOOKUP(B139,'ESO map constants'!$A$3:$D$1000,4,FALSE),"")</f>
        <v>104</v>
      </c>
      <c r="F139" s="3">
        <f>IF(E139&lt;&gt;"",VLOOKUP(E139,'ESO zone constants'!$A$2:$B$9949,2,FALSE),"")</f>
        <v>17</v>
      </c>
      <c r="G139" s="3" t="str">
        <f>IF(E139&lt;&gt;"",VLOOKUP(E139,'ESO zone constants'!$A$2:$D$949,4,FALSE),"")</f>
        <v>Alik'r Desert</v>
      </c>
      <c r="H139" s="5">
        <v>1</v>
      </c>
      <c r="I139" t="str">
        <f>VLOOKUP(A139,'ESO wayshrine names'!$A$3:$B$1000,2,FALSE)</f>
        <v xml:space="preserve">Sep's Spine Wayshrine </v>
      </c>
      <c r="J139" s="30" t="str">
        <f t="shared" si="2"/>
        <v>[137]=104,</v>
      </c>
    </row>
    <row r="140" spans="1:10" x14ac:dyDescent="0.25">
      <c r="A140" s="12">
        <v>138</v>
      </c>
      <c r="B140" s="5">
        <v>19</v>
      </c>
      <c r="C140" s="5">
        <f>VLOOKUP(B140,'ESO map constants'!$A$3:$B$999,2,FALSE)</f>
        <v>201</v>
      </c>
      <c r="D140" t="str">
        <f>VLOOKUP(C140,'ESO map constants'!$B$3:$C$1000,2,FALSE)</f>
        <v>Stros M'Kai</v>
      </c>
      <c r="E140" s="3">
        <f>IF(B140&lt;&gt;"",VLOOKUP(B140,'ESO map constants'!$A$3:$D$1000,4,FALSE),"")</f>
        <v>534</v>
      </c>
      <c r="F140" s="3">
        <f>IF(E140&lt;&gt;"",VLOOKUP(E140,'ESO zone constants'!$A$2:$B$9949,2,FALSE),"")</f>
        <v>304</v>
      </c>
      <c r="G140" s="3" t="str">
        <f>IF(E140&lt;&gt;"",VLOOKUP(E140,'ESO zone constants'!$A$2:$D$949,4,FALSE),"")</f>
        <v>Stros M'Kai</v>
      </c>
      <c r="H140" s="5">
        <v>1</v>
      </c>
      <c r="I140" t="str">
        <f>VLOOKUP(A140,'ESO wayshrine names'!$A$3:$B$1000,2,FALSE)</f>
        <v xml:space="preserve">Port Hunding Wayshrine </v>
      </c>
      <c r="J140" s="30" t="str">
        <f t="shared" si="2"/>
        <v>[138]=534,</v>
      </c>
    </row>
    <row r="141" spans="1:10" x14ac:dyDescent="0.25">
      <c r="A141" s="12">
        <v>139</v>
      </c>
      <c r="B141" s="5">
        <v>23</v>
      </c>
      <c r="C141" s="5">
        <f>VLOOKUP(B141,'ESO map constants'!$A$3:$B$999,2,FALSE)</f>
        <v>255</v>
      </c>
      <c r="D141" t="str">
        <f>VLOOKUP(C141,'ESO map constants'!$B$3:$C$1000,2,FALSE)</f>
        <v>Coldharbour</v>
      </c>
      <c r="E141" s="3">
        <f>IF(B141&lt;&gt;"",VLOOKUP(B141,'ESO map constants'!$A$3:$D$1000,4,FALSE),"")</f>
        <v>347</v>
      </c>
      <c r="F141" s="3">
        <f>IF(E141&lt;&gt;"",VLOOKUP(E141,'ESO zone constants'!$A$2:$B$9949,2,FALSE),"")</f>
        <v>154</v>
      </c>
      <c r="G141" s="3" t="str">
        <f>IF(E141&lt;&gt;"",VLOOKUP(E141,'ESO zone constants'!$A$2:$D$949,4,FALSE),"")</f>
        <v>Coldharbour</v>
      </c>
      <c r="H141" s="5">
        <v>1</v>
      </c>
      <c r="I141" t="str">
        <f>VLOOKUP(A141,'ESO wayshrine names'!$A$3:$B$1000,2,FALSE)</f>
        <v xml:space="preserve">Reaver Citadel Wayshrine </v>
      </c>
      <c r="J141" s="30" t="str">
        <f t="shared" si="2"/>
        <v>[139]=347,</v>
      </c>
    </row>
    <row r="142" spans="1:10" x14ac:dyDescent="0.25">
      <c r="A142" s="12">
        <v>140</v>
      </c>
      <c r="B142" s="5">
        <v>23</v>
      </c>
      <c r="C142" s="5">
        <f>VLOOKUP(B142,'ESO map constants'!$A$3:$B$999,2,FALSE)</f>
        <v>255</v>
      </c>
      <c r="D142" t="str">
        <f>VLOOKUP(C142,'ESO map constants'!$B$3:$C$1000,2,FALSE)</f>
        <v>Coldharbour</v>
      </c>
      <c r="E142" s="3">
        <f>IF(B142&lt;&gt;"",VLOOKUP(B142,'ESO map constants'!$A$3:$D$1000,4,FALSE),"")</f>
        <v>347</v>
      </c>
      <c r="F142" s="3">
        <f>IF(E142&lt;&gt;"",VLOOKUP(E142,'ESO zone constants'!$A$2:$B$9949,2,FALSE),"")</f>
        <v>154</v>
      </c>
      <c r="G142" s="3" t="str">
        <f>IF(E142&lt;&gt;"",VLOOKUP(E142,'ESO zone constants'!$A$2:$D$949,4,FALSE),"")</f>
        <v>Coldharbour</v>
      </c>
      <c r="H142" s="5">
        <v>1</v>
      </c>
      <c r="I142" t="str">
        <f>VLOOKUP(A142,'ESO wayshrine names'!$A$3:$B$1000,2,FALSE)</f>
        <v xml:space="preserve">The Orchard Wayshrine </v>
      </c>
      <c r="J142" s="30" t="str">
        <f t="shared" si="2"/>
        <v>[140]=347,</v>
      </c>
    </row>
    <row r="143" spans="1:10" x14ac:dyDescent="0.25">
      <c r="A143" s="12">
        <v>141</v>
      </c>
      <c r="B143" s="5">
        <v>21</v>
      </c>
      <c r="C143" s="5">
        <f>VLOOKUP(B143,'ESO map constants'!$A$3:$B$999,2,FALSE)</f>
        <v>258</v>
      </c>
      <c r="D143" t="str">
        <f>VLOOKUP(C143,'ESO map constants'!$B$3:$C$1000,2,FALSE)</f>
        <v>Khenarthi's Roost</v>
      </c>
      <c r="E143" s="3">
        <f>IF(B143&lt;&gt;"",VLOOKUP(B143,'ESO map constants'!$A$3:$D$1000,4,FALSE),"")</f>
        <v>537</v>
      </c>
      <c r="F143" s="3">
        <f>IF(E143&lt;&gt;"",VLOOKUP(E143,'ESO zone constants'!$A$2:$B$9949,2,FALSE),"")</f>
        <v>306</v>
      </c>
      <c r="G143" s="3" t="str">
        <f>IF(E143&lt;&gt;"",VLOOKUP(E143,'ESO zone constants'!$A$2:$D$949,4,FALSE),"")</f>
        <v>Khenarthi's Roost</v>
      </c>
      <c r="H143" s="5">
        <v>1</v>
      </c>
      <c r="I143" t="str">
        <f>VLOOKUP(A143,'ESO wayshrine names'!$A$3:$B$1000,2,FALSE)</f>
        <v xml:space="preserve">Khenarthi's Roost Wayshrine </v>
      </c>
      <c r="J143" s="30" t="str">
        <f t="shared" si="2"/>
        <v>[141]=537,</v>
      </c>
    </row>
    <row r="144" spans="1:10" x14ac:dyDescent="0.25">
      <c r="A144" s="12">
        <v>142</v>
      </c>
      <c r="B144" s="5">
        <v>21</v>
      </c>
      <c r="C144" s="5">
        <f>VLOOKUP(B144,'ESO map constants'!$A$3:$B$999,2,FALSE)</f>
        <v>258</v>
      </c>
      <c r="D144" t="str">
        <f>VLOOKUP(C144,'ESO map constants'!$B$3:$C$1000,2,FALSE)</f>
        <v>Khenarthi's Roost</v>
      </c>
      <c r="E144" s="3">
        <f>IF(B144&lt;&gt;"",VLOOKUP(B144,'ESO map constants'!$A$3:$D$1000,4,FALSE),"")</f>
        <v>537</v>
      </c>
      <c r="F144" s="3">
        <f>IF(E144&lt;&gt;"",VLOOKUP(E144,'ESO zone constants'!$A$2:$B$9949,2,FALSE),"")</f>
        <v>306</v>
      </c>
      <c r="G144" s="3" t="str">
        <f>IF(E144&lt;&gt;"",VLOOKUP(E144,'ESO zone constants'!$A$2:$D$949,4,FALSE),"")</f>
        <v>Khenarthi's Roost</v>
      </c>
      <c r="H144" s="5">
        <v>1</v>
      </c>
      <c r="I144" t="str">
        <f>VLOOKUP(A144,'ESO wayshrine names'!$A$3:$B$1000,2,FALSE)</f>
        <v xml:space="preserve">Mistral Wayshrine </v>
      </c>
      <c r="J144" s="30" t="str">
        <f t="shared" si="2"/>
        <v>[142]=537,</v>
      </c>
    </row>
    <row r="145" spans="1:10" x14ac:dyDescent="0.25">
      <c r="A145" s="12">
        <v>143</v>
      </c>
      <c r="B145" s="5">
        <v>16</v>
      </c>
      <c r="C145" s="5">
        <f>VLOOKUP(B145,'ESO map constants'!$A$3:$B$999,2,FALSE)</f>
        <v>300</v>
      </c>
      <c r="D145" t="str">
        <f>VLOOKUP(C145,'ESO map constants'!$B$3:$C$1000,2,FALSE)</f>
        <v>Greenshade</v>
      </c>
      <c r="E145" s="3">
        <f>IF(B145&lt;&gt;"",VLOOKUP(B145,'ESO map constants'!$A$3:$D$1000,4,FALSE),"")</f>
        <v>108</v>
      </c>
      <c r="F145" s="3">
        <f>IF(E145&lt;&gt;"",VLOOKUP(E145,'ESO zone constants'!$A$2:$B$9949,2,FALSE),"")</f>
        <v>18</v>
      </c>
      <c r="G145" s="3" t="str">
        <f>IF(E145&lt;&gt;"",VLOOKUP(E145,'ESO zone constants'!$A$2:$D$949,4,FALSE),"")</f>
        <v>Greenshade</v>
      </c>
      <c r="H145" s="5">
        <v>1</v>
      </c>
      <c r="I145" t="str">
        <f>VLOOKUP(A145,'ESO wayshrine names'!$A$3:$B$1000,2,FALSE)</f>
        <v xml:space="preserve">Marbruk Wayshrine </v>
      </c>
      <c r="J145" s="30" t="str">
        <f t="shared" si="2"/>
        <v>[143]=108,</v>
      </c>
    </row>
    <row r="146" spans="1:10" x14ac:dyDescent="0.25">
      <c r="A146" s="12">
        <v>144</v>
      </c>
      <c r="B146" s="5">
        <v>17</v>
      </c>
      <c r="C146" s="5">
        <f>VLOOKUP(B146,'ESO map constants'!$A$3:$B$999,2,FALSE)</f>
        <v>256</v>
      </c>
      <c r="D146" t="str">
        <f>VLOOKUP(C146,'ESO map constants'!$B$3:$C$1000,2,FALSE)</f>
        <v>Reaper's March</v>
      </c>
      <c r="E146" s="3">
        <f>IF(B146&lt;&gt;"",VLOOKUP(B146,'ESO map constants'!$A$3:$D$1000,4,FALSE),"")</f>
        <v>382</v>
      </c>
      <c r="F146" s="3">
        <f>IF(E146&lt;&gt;"",VLOOKUP(E146,'ESO zone constants'!$A$2:$B$9949,2,FALSE),"")</f>
        <v>179</v>
      </c>
      <c r="G146" s="3" t="str">
        <f>IF(E146&lt;&gt;"",VLOOKUP(E146,'ESO zone constants'!$A$2:$D$949,4,FALSE),"")</f>
        <v>Reaper's March</v>
      </c>
      <c r="H146" s="5">
        <v>1</v>
      </c>
      <c r="I146" t="str">
        <f>VLOOKUP(A146,'ESO wayshrine names'!$A$3:$B$1000,2,FALSE)</f>
        <v xml:space="preserve">Vinedusk Wayshrine </v>
      </c>
      <c r="J146" s="30" t="str">
        <f t="shared" si="2"/>
        <v>[144]=382,</v>
      </c>
    </row>
    <row r="147" spans="1:10" x14ac:dyDescent="0.25">
      <c r="A147" s="12">
        <v>145</v>
      </c>
      <c r="B147" s="5">
        <v>23</v>
      </c>
      <c r="C147" s="5">
        <f>VLOOKUP(B147,'ESO map constants'!$A$3:$B$999,2,FALSE)</f>
        <v>255</v>
      </c>
      <c r="D147" t="str">
        <f>VLOOKUP(C147,'ESO map constants'!$B$3:$C$1000,2,FALSE)</f>
        <v>Coldharbour</v>
      </c>
      <c r="E147" s="3">
        <f>IF(B147&lt;&gt;"",VLOOKUP(B147,'ESO map constants'!$A$3:$D$1000,4,FALSE),"")</f>
        <v>347</v>
      </c>
      <c r="F147" s="3">
        <f>IF(E147&lt;&gt;"",VLOOKUP(E147,'ESO zone constants'!$A$2:$B$9949,2,FALSE),"")</f>
        <v>154</v>
      </c>
      <c r="G147" s="3" t="str">
        <f>IF(E147&lt;&gt;"",VLOOKUP(E147,'ESO zone constants'!$A$2:$D$949,4,FALSE),"")</f>
        <v>Coldharbour</v>
      </c>
      <c r="H147" s="5">
        <v>1</v>
      </c>
      <c r="I147" t="str">
        <f>VLOOKUP(A147,'ESO wayshrine names'!$A$3:$B$1000,2,FALSE)</f>
        <v xml:space="preserve">Shrouded Plains Wayshrine </v>
      </c>
      <c r="J147" s="30" t="str">
        <f t="shared" si="2"/>
        <v>[145]=347,</v>
      </c>
    </row>
    <row r="148" spans="1:10" x14ac:dyDescent="0.25">
      <c r="A148" s="12">
        <v>146</v>
      </c>
      <c r="B148" s="5">
        <v>23</v>
      </c>
      <c r="C148" s="5">
        <f>VLOOKUP(B148,'ESO map constants'!$A$3:$B$999,2,FALSE)</f>
        <v>255</v>
      </c>
      <c r="D148" t="str">
        <f>VLOOKUP(C148,'ESO map constants'!$B$3:$C$1000,2,FALSE)</f>
        <v>Coldharbour</v>
      </c>
      <c r="E148" s="3">
        <f>IF(B148&lt;&gt;"",VLOOKUP(B148,'ESO map constants'!$A$3:$D$1000,4,FALSE),"")</f>
        <v>347</v>
      </c>
      <c r="F148" s="3">
        <f>IF(E148&lt;&gt;"",VLOOKUP(E148,'ESO zone constants'!$A$2:$B$9949,2,FALSE),"")</f>
        <v>154</v>
      </c>
      <c r="G148" s="3" t="str">
        <f>IF(E148&lt;&gt;"",VLOOKUP(E148,'ESO zone constants'!$A$2:$D$949,4,FALSE),"")</f>
        <v>Coldharbour</v>
      </c>
      <c r="H148" s="5">
        <v>1</v>
      </c>
      <c r="I148" t="str">
        <f>VLOOKUP(A148,'ESO wayshrine names'!$A$3:$B$1000,2,FALSE)</f>
        <v xml:space="preserve">Court of Contempt Wayshrine </v>
      </c>
      <c r="J148" s="30" t="str">
        <f t="shared" si="2"/>
        <v>[146]=347,</v>
      </c>
    </row>
    <row r="149" spans="1:10" x14ac:dyDescent="0.25">
      <c r="A149" s="12">
        <v>147</v>
      </c>
      <c r="B149" s="5">
        <v>16</v>
      </c>
      <c r="C149" s="5">
        <f>VLOOKUP(B149,'ESO map constants'!$A$3:$B$999,2,FALSE)</f>
        <v>300</v>
      </c>
      <c r="D149" t="str">
        <f>VLOOKUP(C149,'ESO map constants'!$B$3:$C$1000,2,FALSE)</f>
        <v>Greenshade</v>
      </c>
      <c r="E149" s="3">
        <f>IF(B149&lt;&gt;"",VLOOKUP(B149,'ESO map constants'!$A$3:$D$1000,4,FALSE),"")</f>
        <v>108</v>
      </c>
      <c r="F149" s="3">
        <f>IF(E149&lt;&gt;"",VLOOKUP(E149,'ESO zone constants'!$A$2:$B$9949,2,FALSE),"")</f>
        <v>18</v>
      </c>
      <c r="G149" s="3" t="str">
        <f>IF(E149&lt;&gt;"",VLOOKUP(E149,'ESO zone constants'!$A$2:$D$949,4,FALSE),"")</f>
        <v>Greenshade</v>
      </c>
      <c r="H149" s="5">
        <v>1</v>
      </c>
      <c r="I149" t="str">
        <f>VLOOKUP(A149,'ESO wayshrine names'!$A$3:$B$1000,2,FALSE)</f>
        <v xml:space="preserve">Greenheart Wayshrine </v>
      </c>
      <c r="J149" s="30" t="str">
        <f t="shared" si="2"/>
        <v>[147]=108,</v>
      </c>
    </row>
    <row r="150" spans="1:10" x14ac:dyDescent="0.25">
      <c r="A150" s="12">
        <v>148</v>
      </c>
      <c r="B150" s="5">
        <v>16</v>
      </c>
      <c r="C150" s="5">
        <f>VLOOKUP(B150,'ESO map constants'!$A$3:$B$999,2,FALSE)</f>
        <v>300</v>
      </c>
      <c r="D150" t="str">
        <f>VLOOKUP(C150,'ESO map constants'!$B$3:$C$1000,2,FALSE)</f>
        <v>Greenshade</v>
      </c>
      <c r="E150" s="3">
        <f>IF(B150&lt;&gt;"",VLOOKUP(B150,'ESO map constants'!$A$3:$D$1000,4,FALSE),"")</f>
        <v>108</v>
      </c>
      <c r="F150" s="3">
        <f>IF(E150&lt;&gt;"",VLOOKUP(E150,'ESO zone constants'!$A$2:$B$9949,2,FALSE),"")</f>
        <v>18</v>
      </c>
      <c r="G150" s="3" t="str">
        <f>IF(E150&lt;&gt;"",VLOOKUP(E150,'ESO zone constants'!$A$2:$D$949,4,FALSE),"")</f>
        <v>Greenshade</v>
      </c>
      <c r="H150" s="5">
        <v>1</v>
      </c>
      <c r="I150" t="str">
        <f>VLOOKUP(A150,'ESO wayshrine names'!$A$3:$B$1000,2,FALSE)</f>
        <v xml:space="preserve">Labyrinth Wayshrine </v>
      </c>
      <c r="J150" s="30" t="str">
        <f t="shared" si="2"/>
        <v>[148]=108,</v>
      </c>
    </row>
    <row r="151" spans="1:10" x14ac:dyDescent="0.25">
      <c r="A151" s="12">
        <v>149</v>
      </c>
      <c r="B151" s="5">
        <v>16</v>
      </c>
      <c r="C151" s="5">
        <f>VLOOKUP(B151,'ESO map constants'!$A$3:$B$999,2,FALSE)</f>
        <v>300</v>
      </c>
      <c r="D151" t="str">
        <f>VLOOKUP(C151,'ESO map constants'!$B$3:$C$1000,2,FALSE)</f>
        <v>Greenshade</v>
      </c>
      <c r="E151" s="3">
        <f>IF(B151&lt;&gt;"",VLOOKUP(B151,'ESO map constants'!$A$3:$D$1000,4,FALSE),"")</f>
        <v>108</v>
      </c>
      <c r="F151" s="3">
        <f>IF(E151&lt;&gt;"",VLOOKUP(E151,'ESO zone constants'!$A$2:$B$9949,2,FALSE),"")</f>
        <v>18</v>
      </c>
      <c r="G151" s="3" t="str">
        <f>IF(E151&lt;&gt;"",VLOOKUP(E151,'ESO zone constants'!$A$2:$D$949,4,FALSE),"")</f>
        <v>Greenshade</v>
      </c>
      <c r="H151" s="5">
        <v>1</v>
      </c>
      <c r="I151" t="str">
        <f>VLOOKUP(A151,'ESO wayshrine names'!$A$3:$B$1000,2,FALSE)</f>
        <v xml:space="preserve">Falinesti Wayshrine </v>
      </c>
      <c r="J151" s="30" t="str">
        <f t="shared" si="2"/>
        <v>[149]=108,</v>
      </c>
    </row>
    <row r="152" spans="1:10" x14ac:dyDescent="0.25">
      <c r="A152" s="12">
        <v>150</v>
      </c>
      <c r="B152" s="5">
        <v>16</v>
      </c>
      <c r="C152" s="5">
        <f>VLOOKUP(B152,'ESO map constants'!$A$3:$B$999,2,FALSE)</f>
        <v>300</v>
      </c>
      <c r="D152" t="str">
        <f>VLOOKUP(C152,'ESO map constants'!$B$3:$C$1000,2,FALSE)</f>
        <v>Greenshade</v>
      </c>
      <c r="E152" s="3">
        <f>IF(B152&lt;&gt;"",VLOOKUP(B152,'ESO map constants'!$A$3:$D$1000,4,FALSE),"")</f>
        <v>108</v>
      </c>
      <c r="F152" s="3">
        <f>IF(E152&lt;&gt;"",VLOOKUP(E152,'ESO zone constants'!$A$2:$B$9949,2,FALSE),"")</f>
        <v>18</v>
      </c>
      <c r="G152" s="3" t="str">
        <f>IF(E152&lt;&gt;"",VLOOKUP(E152,'ESO zone constants'!$A$2:$D$949,4,FALSE),"")</f>
        <v>Greenshade</v>
      </c>
      <c r="H152" s="5">
        <v>1</v>
      </c>
      <c r="I152" t="str">
        <f>VLOOKUP(A152,'ESO wayshrine names'!$A$3:$B$1000,2,FALSE)</f>
        <v xml:space="preserve">Seaside Sanctuary </v>
      </c>
      <c r="J152" s="30" t="str">
        <f t="shared" si="2"/>
        <v>[150]=108,</v>
      </c>
    </row>
    <row r="153" spans="1:10" x14ac:dyDescent="0.25">
      <c r="A153" s="12">
        <v>151</v>
      </c>
      <c r="B153" s="5">
        <v>16</v>
      </c>
      <c r="C153" s="5">
        <f>VLOOKUP(B153,'ESO map constants'!$A$3:$B$999,2,FALSE)</f>
        <v>300</v>
      </c>
      <c r="D153" t="str">
        <f>VLOOKUP(C153,'ESO map constants'!$B$3:$C$1000,2,FALSE)</f>
        <v>Greenshade</v>
      </c>
      <c r="E153" s="3">
        <f>IF(B153&lt;&gt;"",VLOOKUP(B153,'ESO map constants'!$A$3:$D$1000,4,FALSE),"")</f>
        <v>108</v>
      </c>
      <c r="F153" s="3">
        <f>IF(E153&lt;&gt;"",VLOOKUP(E153,'ESO zone constants'!$A$2:$B$9949,2,FALSE),"")</f>
        <v>18</v>
      </c>
      <c r="G153" s="3" t="str">
        <f>IF(E153&lt;&gt;"",VLOOKUP(E153,'ESO zone constants'!$A$2:$D$949,4,FALSE),"")</f>
        <v>Greenshade</v>
      </c>
      <c r="H153" s="5">
        <v>1</v>
      </c>
      <c r="I153" t="str">
        <f>VLOOKUP(A153,'ESO wayshrine names'!$A$3:$B$1000,2,FALSE)</f>
        <v xml:space="preserve">Verrant Morass Wayshrine </v>
      </c>
      <c r="J153" s="30" t="str">
        <f t="shared" si="2"/>
        <v>[151]=108,</v>
      </c>
    </row>
    <row r="154" spans="1:10" x14ac:dyDescent="0.25">
      <c r="A154" s="12">
        <v>152</v>
      </c>
      <c r="B154" s="5">
        <v>16</v>
      </c>
      <c r="C154" s="5">
        <f>VLOOKUP(B154,'ESO map constants'!$A$3:$B$999,2,FALSE)</f>
        <v>300</v>
      </c>
      <c r="D154" t="str">
        <f>VLOOKUP(C154,'ESO map constants'!$B$3:$C$1000,2,FALSE)</f>
        <v>Greenshade</v>
      </c>
      <c r="E154" s="3">
        <f>IF(B154&lt;&gt;"",VLOOKUP(B154,'ESO map constants'!$A$3:$D$1000,4,FALSE),"")</f>
        <v>108</v>
      </c>
      <c r="F154" s="3">
        <f>IF(E154&lt;&gt;"",VLOOKUP(E154,'ESO zone constants'!$A$2:$B$9949,2,FALSE),"")</f>
        <v>18</v>
      </c>
      <c r="G154" s="3" t="str">
        <f>IF(E154&lt;&gt;"",VLOOKUP(E154,'ESO zone constants'!$A$2:$D$949,4,FALSE),"")</f>
        <v>Greenshade</v>
      </c>
      <c r="H154" s="5">
        <v>1</v>
      </c>
      <c r="I154" t="str">
        <f>VLOOKUP(A154,'ESO wayshrine names'!$A$3:$B$1000,2,FALSE)</f>
        <v xml:space="preserve">Woodhearth Wayshrine </v>
      </c>
      <c r="J154" s="30" t="str">
        <f t="shared" si="2"/>
        <v>[152]=108,</v>
      </c>
    </row>
    <row r="155" spans="1:10" x14ac:dyDescent="0.25">
      <c r="A155" s="12">
        <v>153</v>
      </c>
      <c r="B155" s="5">
        <v>16</v>
      </c>
      <c r="C155" s="5">
        <f>VLOOKUP(B155,'ESO map constants'!$A$3:$B$999,2,FALSE)</f>
        <v>300</v>
      </c>
      <c r="D155" t="str">
        <f>VLOOKUP(C155,'ESO map constants'!$B$3:$C$1000,2,FALSE)</f>
        <v>Greenshade</v>
      </c>
      <c r="E155" s="3">
        <f>IF(B155&lt;&gt;"",VLOOKUP(B155,'ESO map constants'!$A$3:$D$1000,4,FALSE),"")</f>
        <v>108</v>
      </c>
      <c r="F155" s="3">
        <f>IF(E155&lt;&gt;"",VLOOKUP(E155,'ESO zone constants'!$A$2:$B$9949,2,FALSE),"")</f>
        <v>18</v>
      </c>
      <c r="G155" s="3" t="str">
        <f>IF(E155&lt;&gt;"",VLOOKUP(E155,'ESO zone constants'!$A$2:$D$949,4,FALSE),"")</f>
        <v>Greenshade</v>
      </c>
      <c r="H155" s="5">
        <v>1</v>
      </c>
      <c r="I155" t="str">
        <f>VLOOKUP(A155,'ESO wayshrine names'!$A$3:$B$1000,2,FALSE)</f>
        <v xml:space="preserve">Moonhenge Wayshrine </v>
      </c>
      <c r="J155" s="30" t="str">
        <f t="shared" si="2"/>
        <v>[153]=108,</v>
      </c>
    </row>
    <row r="156" spans="1:10" x14ac:dyDescent="0.25">
      <c r="A156" s="12">
        <v>154</v>
      </c>
      <c r="B156" s="5">
        <v>16</v>
      </c>
      <c r="C156" s="5">
        <f>VLOOKUP(B156,'ESO map constants'!$A$3:$B$999,2,FALSE)</f>
        <v>300</v>
      </c>
      <c r="D156" t="str">
        <f>VLOOKUP(C156,'ESO map constants'!$B$3:$C$1000,2,FALSE)</f>
        <v>Greenshade</v>
      </c>
      <c r="E156" s="3">
        <f>IF(B156&lt;&gt;"",VLOOKUP(B156,'ESO map constants'!$A$3:$D$1000,4,FALSE),"")</f>
        <v>108</v>
      </c>
      <c r="F156" s="3">
        <f>IF(E156&lt;&gt;"",VLOOKUP(E156,'ESO zone constants'!$A$2:$B$9949,2,FALSE),"")</f>
        <v>18</v>
      </c>
      <c r="G156" s="3" t="str">
        <f>IF(E156&lt;&gt;"",VLOOKUP(E156,'ESO zone constants'!$A$2:$D$949,4,FALSE),"")</f>
        <v>Greenshade</v>
      </c>
      <c r="H156" s="5">
        <v>1</v>
      </c>
      <c r="I156" t="str">
        <f>VLOOKUP(A156,'ESO wayshrine names'!$A$3:$B$1000,2,FALSE)</f>
        <v xml:space="preserve">Serpent's Grotto Wayshrine </v>
      </c>
      <c r="J156" s="30" t="str">
        <f t="shared" si="2"/>
        <v>[154]=108,</v>
      </c>
    </row>
    <row r="157" spans="1:10" x14ac:dyDescent="0.25">
      <c r="A157" s="12">
        <v>155</v>
      </c>
      <c r="B157" s="5">
        <v>5</v>
      </c>
      <c r="C157" s="5">
        <f>VLOOKUP(B157,'ESO map constants'!$A$3:$B$999,2,FALSE)</f>
        <v>30</v>
      </c>
      <c r="D157" t="str">
        <f>VLOOKUP(C157,'ESO map constants'!$B$3:$C$1000,2,FALSE)</f>
        <v>Alik'r Desert</v>
      </c>
      <c r="E157" s="3">
        <f>IF(B157&lt;&gt;"",VLOOKUP(B157,'ESO map constants'!$A$3:$D$1000,4,FALSE),"")</f>
        <v>104</v>
      </c>
      <c r="F157" s="3">
        <f>IF(E157&lt;&gt;"",VLOOKUP(E157,'ESO zone constants'!$A$2:$B$9949,2,FALSE),"")</f>
        <v>17</v>
      </c>
      <c r="G157" s="3" t="str">
        <f>IF(E157&lt;&gt;"",VLOOKUP(E157,'ESO zone constants'!$A$2:$D$949,4,FALSE),"")</f>
        <v>Alik'r Desert</v>
      </c>
      <c r="H157" s="5">
        <v>1</v>
      </c>
      <c r="I157" t="str">
        <f>VLOOKUP(A157,'ESO wayshrine names'!$A$3:$B$1000,2,FALSE)</f>
        <v xml:space="preserve">Goat's Head Oasis Wayshrine </v>
      </c>
      <c r="J157" s="30" t="str">
        <f t="shared" si="2"/>
        <v>[155]=104,</v>
      </c>
    </row>
    <row r="158" spans="1:10" x14ac:dyDescent="0.25">
      <c r="A158" s="12">
        <v>156</v>
      </c>
      <c r="B158" s="5">
        <v>17</v>
      </c>
      <c r="C158" s="5">
        <f>VLOOKUP(B158,'ESO map constants'!$A$3:$B$999,2,FALSE)</f>
        <v>256</v>
      </c>
      <c r="D158" t="str">
        <f>VLOOKUP(C158,'ESO map constants'!$B$3:$C$1000,2,FALSE)</f>
        <v>Reaper's March</v>
      </c>
      <c r="E158" s="3">
        <f>IF(B158&lt;&gt;"",VLOOKUP(B158,'ESO map constants'!$A$3:$D$1000,4,FALSE),"")</f>
        <v>382</v>
      </c>
      <c r="F158" s="3">
        <f>IF(E158&lt;&gt;"",VLOOKUP(E158,'ESO zone constants'!$A$2:$B$9949,2,FALSE),"")</f>
        <v>179</v>
      </c>
      <c r="G158" s="3" t="str">
        <f>IF(E158&lt;&gt;"",VLOOKUP(E158,'ESO zone constants'!$A$2:$D$949,4,FALSE),"")</f>
        <v>Reaper's March</v>
      </c>
      <c r="H158" s="5">
        <v>1</v>
      </c>
      <c r="I158" t="str">
        <f>VLOOKUP(A158,'ESO wayshrine names'!$A$3:$B$1000,2,FALSE)</f>
        <v xml:space="preserve">Fort Grimwatch Wayshrine </v>
      </c>
      <c r="J158" s="30" t="str">
        <f t="shared" si="2"/>
        <v>[156]=382,</v>
      </c>
    </row>
    <row r="159" spans="1:10" x14ac:dyDescent="0.25">
      <c r="A159" s="12">
        <v>157</v>
      </c>
      <c r="B159" s="5">
        <v>17</v>
      </c>
      <c r="C159" s="5">
        <f>VLOOKUP(B159,'ESO map constants'!$A$3:$B$999,2,FALSE)</f>
        <v>256</v>
      </c>
      <c r="D159" t="str">
        <f>VLOOKUP(C159,'ESO map constants'!$B$3:$C$1000,2,FALSE)</f>
        <v>Reaper's March</v>
      </c>
      <c r="E159" s="3">
        <f>IF(B159&lt;&gt;"",VLOOKUP(B159,'ESO map constants'!$A$3:$D$1000,4,FALSE),"")</f>
        <v>382</v>
      </c>
      <c r="F159" s="3">
        <f>IF(E159&lt;&gt;"",VLOOKUP(E159,'ESO zone constants'!$A$2:$B$9949,2,FALSE),"")</f>
        <v>179</v>
      </c>
      <c r="G159" s="3" t="str">
        <f>IF(E159&lt;&gt;"",VLOOKUP(E159,'ESO zone constants'!$A$2:$D$949,4,FALSE),"")</f>
        <v>Reaper's March</v>
      </c>
      <c r="H159" s="5">
        <v>1</v>
      </c>
      <c r="I159" t="str">
        <f>VLOOKUP(A159,'ESO wayshrine names'!$A$3:$B$1000,2,FALSE)</f>
        <v xml:space="preserve">Fort Sphinxmoth Wayshrine </v>
      </c>
      <c r="J159" s="30" t="str">
        <f t="shared" si="2"/>
        <v>[157]=382,</v>
      </c>
    </row>
    <row r="160" spans="1:10" x14ac:dyDescent="0.25">
      <c r="A160" s="12">
        <v>158</v>
      </c>
      <c r="B160" s="5">
        <v>17</v>
      </c>
      <c r="C160" s="5">
        <f>VLOOKUP(B160,'ESO map constants'!$A$3:$B$999,2,FALSE)</f>
        <v>256</v>
      </c>
      <c r="D160" t="str">
        <f>VLOOKUP(C160,'ESO map constants'!$B$3:$C$1000,2,FALSE)</f>
        <v>Reaper's March</v>
      </c>
      <c r="E160" s="3">
        <f>IF(B160&lt;&gt;"",VLOOKUP(B160,'ESO map constants'!$A$3:$D$1000,4,FALSE),"")</f>
        <v>382</v>
      </c>
      <c r="F160" s="3">
        <f>IF(E160&lt;&gt;"",VLOOKUP(E160,'ESO zone constants'!$A$2:$B$9949,2,FALSE),"")</f>
        <v>179</v>
      </c>
      <c r="G160" s="3" t="str">
        <f>IF(E160&lt;&gt;"",VLOOKUP(E160,'ESO zone constants'!$A$2:$D$949,4,FALSE),"")</f>
        <v>Reaper's March</v>
      </c>
      <c r="H160" s="5">
        <v>1</v>
      </c>
      <c r="I160" t="str">
        <f>VLOOKUP(A160,'ESO wayshrine names'!$A$3:$B$1000,2,FALSE)</f>
        <v xml:space="preserve">Arenthia Wayshrine </v>
      </c>
      <c r="J160" s="30" t="str">
        <f t="shared" si="2"/>
        <v>[158]=382,</v>
      </c>
    </row>
    <row r="161" spans="1:10" x14ac:dyDescent="0.25">
      <c r="A161" s="12">
        <v>159</v>
      </c>
      <c r="B161" s="5">
        <v>17</v>
      </c>
      <c r="C161" s="5">
        <f>VLOOKUP(B161,'ESO map constants'!$A$3:$B$999,2,FALSE)</f>
        <v>256</v>
      </c>
      <c r="D161" t="str">
        <f>VLOOKUP(C161,'ESO map constants'!$B$3:$C$1000,2,FALSE)</f>
        <v>Reaper's March</v>
      </c>
      <c r="E161" s="3">
        <f>IF(B161&lt;&gt;"",VLOOKUP(B161,'ESO map constants'!$A$3:$D$1000,4,FALSE),"")</f>
        <v>382</v>
      </c>
      <c r="F161" s="3">
        <f>IF(E161&lt;&gt;"",VLOOKUP(E161,'ESO zone constants'!$A$2:$B$9949,2,FALSE),"")</f>
        <v>179</v>
      </c>
      <c r="G161" s="3" t="str">
        <f>IF(E161&lt;&gt;"",VLOOKUP(E161,'ESO zone constants'!$A$2:$D$949,4,FALSE),"")</f>
        <v>Reaper's March</v>
      </c>
      <c r="H161" s="5">
        <v>1</v>
      </c>
      <c r="I161" t="str">
        <f>VLOOKUP(A161,'ESO wayshrine names'!$A$3:$B$1000,2,FALSE)</f>
        <v xml:space="preserve">Dune Wayshrine </v>
      </c>
      <c r="J161" s="30" t="str">
        <f t="shared" si="2"/>
        <v>[159]=382,</v>
      </c>
    </row>
    <row r="162" spans="1:10" x14ac:dyDescent="0.25">
      <c r="A162" s="12">
        <v>160</v>
      </c>
      <c r="B162" s="5">
        <v>17</v>
      </c>
      <c r="C162" s="5">
        <f>VLOOKUP(B162,'ESO map constants'!$A$3:$B$999,2,FALSE)</f>
        <v>256</v>
      </c>
      <c r="D162" t="str">
        <f>VLOOKUP(C162,'ESO map constants'!$B$3:$C$1000,2,FALSE)</f>
        <v>Reaper's March</v>
      </c>
      <c r="E162" s="3">
        <f>IF(B162&lt;&gt;"",VLOOKUP(B162,'ESO map constants'!$A$3:$D$1000,4,FALSE),"")</f>
        <v>382</v>
      </c>
      <c r="F162" s="3">
        <f>IF(E162&lt;&gt;"",VLOOKUP(E162,'ESO zone constants'!$A$2:$B$9949,2,FALSE),"")</f>
        <v>179</v>
      </c>
      <c r="G162" s="3" t="str">
        <f>IF(E162&lt;&gt;"",VLOOKUP(E162,'ESO zone constants'!$A$2:$D$949,4,FALSE),"")</f>
        <v>Reaper's March</v>
      </c>
      <c r="H162" s="5">
        <v>1</v>
      </c>
      <c r="I162" t="str">
        <f>VLOOKUP(A162,'ESO wayshrine names'!$A$3:$B$1000,2,FALSE)</f>
        <v xml:space="preserve">Willowgrove Wayshrine </v>
      </c>
      <c r="J162" s="30" t="str">
        <f t="shared" si="2"/>
        <v>[160]=382,</v>
      </c>
    </row>
    <row r="163" spans="1:10" x14ac:dyDescent="0.25">
      <c r="A163" s="12">
        <v>161</v>
      </c>
      <c r="B163" s="5">
        <v>17</v>
      </c>
      <c r="C163" s="5">
        <f>VLOOKUP(B163,'ESO map constants'!$A$3:$B$999,2,FALSE)</f>
        <v>256</v>
      </c>
      <c r="D163" t="str">
        <f>VLOOKUP(C163,'ESO map constants'!$B$3:$C$1000,2,FALSE)</f>
        <v>Reaper's March</v>
      </c>
      <c r="E163" s="3">
        <f>IF(B163&lt;&gt;"",VLOOKUP(B163,'ESO map constants'!$A$3:$D$1000,4,FALSE),"")</f>
        <v>382</v>
      </c>
      <c r="F163" s="3">
        <f>IF(E163&lt;&gt;"",VLOOKUP(E163,'ESO zone constants'!$A$2:$B$9949,2,FALSE),"")</f>
        <v>179</v>
      </c>
      <c r="G163" s="3" t="str">
        <f>IF(E163&lt;&gt;"",VLOOKUP(E163,'ESO zone constants'!$A$2:$D$949,4,FALSE),"")</f>
        <v>Reaper's March</v>
      </c>
      <c r="H163" s="5">
        <v>1</v>
      </c>
      <c r="I163" t="str">
        <f>VLOOKUP(A163,'ESO wayshrine names'!$A$3:$B$1000,2,FALSE)</f>
        <v xml:space="preserve">Moonmont Wayshrine </v>
      </c>
      <c r="J163" s="30" t="str">
        <f t="shared" si="2"/>
        <v>[161]=382,</v>
      </c>
    </row>
    <row r="164" spans="1:10" x14ac:dyDescent="0.25">
      <c r="A164" s="12">
        <v>162</v>
      </c>
      <c r="B164" s="5">
        <v>17</v>
      </c>
      <c r="C164" s="5">
        <f>VLOOKUP(B164,'ESO map constants'!$A$3:$B$999,2,FALSE)</f>
        <v>256</v>
      </c>
      <c r="D164" t="str">
        <f>VLOOKUP(C164,'ESO map constants'!$B$3:$C$1000,2,FALSE)</f>
        <v>Reaper's March</v>
      </c>
      <c r="E164" s="3">
        <f>IF(B164&lt;&gt;"",VLOOKUP(B164,'ESO map constants'!$A$3:$D$1000,4,FALSE),"")</f>
        <v>382</v>
      </c>
      <c r="F164" s="3">
        <f>IF(E164&lt;&gt;"",VLOOKUP(E164,'ESO zone constants'!$A$2:$B$9949,2,FALSE),"")</f>
        <v>179</v>
      </c>
      <c r="G164" s="3" t="str">
        <f>IF(E164&lt;&gt;"",VLOOKUP(E164,'ESO zone constants'!$A$2:$D$949,4,FALSE),"")</f>
        <v>Reaper's March</v>
      </c>
      <c r="H164" s="5">
        <v>1</v>
      </c>
      <c r="I164" t="str">
        <f>VLOOKUP(A164,'ESO wayshrine names'!$A$3:$B$1000,2,FALSE)</f>
        <v xml:space="preserve">Rawl'kha Wayshrine </v>
      </c>
      <c r="J164" s="30" t="str">
        <f t="shared" si="2"/>
        <v>[162]=382,</v>
      </c>
    </row>
    <row r="165" spans="1:10" x14ac:dyDescent="0.25">
      <c r="A165" s="12">
        <v>163</v>
      </c>
      <c r="B165" s="5">
        <v>17</v>
      </c>
      <c r="C165" s="5">
        <f>VLOOKUP(B165,'ESO map constants'!$A$3:$B$999,2,FALSE)</f>
        <v>256</v>
      </c>
      <c r="D165" t="str">
        <f>VLOOKUP(C165,'ESO map constants'!$B$3:$C$1000,2,FALSE)</f>
        <v>Reaper's March</v>
      </c>
      <c r="E165" s="3">
        <f>IF(B165&lt;&gt;"",VLOOKUP(B165,'ESO map constants'!$A$3:$D$1000,4,FALSE),"")</f>
        <v>382</v>
      </c>
      <c r="F165" s="3">
        <f>IF(E165&lt;&gt;"",VLOOKUP(E165,'ESO zone constants'!$A$2:$B$9949,2,FALSE),"")</f>
        <v>179</v>
      </c>
      <c r="G165" s="3" t="str">
        <f>IF(E165&lt;&gt;"",VLOOKUP(E165,'ESO zone constants'!$A$2:$D$949,4,FALSE),"")</f>
        <v>Reaper's March</v>
      </c>
      <c r="H165" s="5">
        <v>1</v>
      </c>
      <c r="I165" t="str">
        <f>VLOOKUP(A165,'ESO wayshrine names'!$A$3:$B$1000,2,FALSE)</f>
        <v xml:space="preserve">S'ren-ja Wayshrine </v>
      </c>
      <c r="J165" s="30" t="str">
        <f t="shared" si="2"/>
        <v>[163]=382,</v>
      </c>
    </row>
    <row r="166" spans="1:10" x14ac:dyDescent="0.25">
      <c r="A166" s="12">
        <v>164</v>
      </c>
      <c r="B166" s="5">
        <v>7</v>
      </c>
      <c r="C166" s="5">
        <f>VLOOKUP(B166,'ESO map constants'!$A$3:$B$999,2,FALSE)</f>
        <v>9</v>
      </c>
      <c r="D166" t="str">
        <f>VLOOKUP(C166,'ESO map constants'!$B$3:$C$1000,2,FALSE)</f>
        <v>Grahtwood</v>
      </c>
      <c r="E166" s="3">
        <f>IF(B166&lt;&gt;"",VLOOKUP(B166,'ESO map constants'!$A$3:$D$1000,4,FALSE),"")</f>
        <v>383</v>
      </c>
      <c r="F166" s="3">
        <f>IF(E166&lt;&gt;"",VLOOKUP(E166,'ESO zone constants'!$A$2:$B$9949,2,FALSE),"")</f>
        <v>180</v>
      </c>
      <c r="G166" s="3" t="str">
        <f>IF(E166&lt;&gt;"",VLOOKUP(E166,'ESO zone constants'!$A$2:$D$949,4,FALSE),"")</f>
        <v>Grahtwood</v>
      </c>
      <c r="H166" s="5">
        <v>1</v>
      </c>
      <c r="I166" t="str">
        <f>VLOOKUP(A166,'ESO wayshrine names'!$A$3:$B$1000,2,FALSE)</f>
        <v xml:space="preserve">Gil-Var-Delle Wayshrine </v>
      </c>
      <c r="J166" s="30" t="str">
        <f t="shared" si="2"/>
        <v>[164]=383,</v>
      </c>
    </row>
    <row r="167" spans="1:10" x14ac:dyDescent="0.25">
      <c r="A167" s="12">
        <v>165</v>
      </c>
      <c r="B167" s="5">
        <v>7</v>
      </c>
      <c r="C167" s="5">
        <f>VLOOKUP(B167,'ESO map constants'!$A$3:$B$999,2,FALSE)</f>
        <v>9</v>
      </c>
      <c r="D167" t="str">
        <f>VLOOKUP(C167,'ESO map constants'!$B$3:$C$1000,2,FALSE)</f>
        <v>Grahtwood</v>
      </c>
      <c r="E167" s="3">
        <f>IF(B167&lt;&gt;"",VLOOKUP(B167,'ESO map constants'!$A$3:$D$1000,4,FALSE),"")</f>
        <v>383</v>
      </c>
      <c r="F167" s="3">
        <f>IF(E167&lt;&gt;"",VLOOKUP(E167,'ESO zone constants'!$A$2:$B$9949,2,FALSE),"")</f>
        <v>180</v>
      </c>
      <c r="G167" s="3" t="str">
        <f>IF(E167&lt;&gt;"",VLOOKUP(E167,'ESO zone constants'!$A$2:$D$949,4,FALSE),"")</f>
        <v>Grahtwood</v>
      </c>
      <c r="H167" s="5">
        <v>1</v>
      </c>
      <c r="I167" t="str">
        <f>VLOOKUP(A167,'ESO wayshrine names'!$A$3:$B$1000,2,FALSE)</f>
        <v xml:space="preserve">Haven Wayshrine </v>
      </c>
      <c r="J167" s="30" t="str">
        <f t="shared" si="2"/>
        <v>[165]=383,</v>
      </c>
    </row>
    <row r="168" spans="1:10" x14ac:dyDescent="0.25">
      <c r="A168" s="12">
        <v>166</v>
      </c>
      <c r="B168" s="5">
        <v>7</v>
      </c>
      <c r="C168" s="5">
        <f>VLOOKUP(B168,'ESO map constants'!$A$3:$B$999,2,FALSE)</f>
        <v>9</v>
      </c>
      <c r="D168" t="str">
        <f>VLOOKUP(C168,'ESO map constants'!$B$3:$C$1000,2,FALSE)</f>
        <v>Grahtwood</v>
      </c>
      <c r="E168" s="3">
        <f>IF(B168&lt;&gt;"",VLOOKUP(B168,'ESO map constants'!$A$3:$D$1000,4,FALSE),"")</f>
        <v>383</v>
      </c>
      <c r="F168" s="3">
        <f>IF(E168&lt;&gt;"",VLOOKUP(E168,'ESO zone constants'!$A$2:$B$9949,2,FALSE),"")</f>
        <v>180</v>
      </c>
      <c r="G168" s="3" t="str">
        <f>IF(E168&lt;&gt;"",VLOOKUP(E168,'ESO zone constants'!$A$2:$D$949,4,FALSE),"")</f>
        <v>Grahtwood</v>
      </c>
      <c r="H168" s="5">
        <v>1</v>
      </c>
      <c r="I168" t="str">
        <f>VLOOKUP(A168,'ESO wayshrine names'!$A$3:$B$1000,2,FALSE)</f>
        <v xml:space="preserve">Redfur Trading Post Wayshrine </v>
      </c>
      <c r="J168" s="30" t="str">
        <f t="shared" si="2"/>
        <v>[166]=383,</v>
      </c>
    </row>
    <row r="169" spans="1:10" x14ac:dyDescent="0.25">
      <c r="A169" s="12">
        <v>167</v>
      </c>
      <c r="B169" s="5">
        <v>7</v>
      </c>
      <c r="C169" s="5">
        <f>VLOOKUP(B169,'ESO map constants'!$A$3:$B$999,2,FALSE)</f>
        <v>9</v>
      </c>
      <c r="D169" t="str">
        <f>VLOOKUP(C169,'ESO map constants'!$B$3:$C$1000,2,FALSE)</f>
        <v>Grahtwood</v>
      </c>
      <c r="E169" s="3">
        <f>IF(B169&lt;&gt;"",VLOOKUP(B169,'ESO map constants'!$A$3:$D$1000,4,FALSE),"")</f>
        <v>383</v>
      </c>
      <c r="F169" s="3">
        <f>IF(E169&lt;&gt;"",VLOOKUP(E169,'ESO zone constants'!$A$2:$B$9949,2,FALSE),"")</f>
        <v>180</v>
      </c>
      <c r="G169" s="3" t="str">
        <f>IF(E169&lt;&gt;"",VLOOKUP(E169,'ESO zone constants'!$A$2:$D$949,4,FALSE),"")</f>
        <v>Grahtwood</v>
      </c>
      <c r="H169" s="5">
        <v>1</v>
      </c>
      <c r="I169" t="str">
        <f>VLOOKUP(A169,'ESO wayshrine names'!$A$3:$B$1000,2,FALSE)</f>
        <v xml:space="preserve">Southpoint Wayshrine </v>
      </c>
      <c r="J169" s="30" t="str">
        <f t="shared" si="2"/>
        <v>[167]=383,</v>
      </c>
    </row>
    <row r="170" spans="1:10" x14ac:dyDescent="0.25">
      <c r="A170" s="12">
        <v>168</v>
      </c>
      <c r="B170" s="5">
        <v>7</v>
      </c>
      <c r="C170" s="5">
        <f>VLOOKUP(B170,'ESO map constants'!$A$3:$B$999,2,FALSE)</f>
        <v>9</v>
      </c>
      <c r="D170" t="str">
        <f>VLOOKUP(C170,'ESO map constants'!$B$3:$C$1000,2,FALSE)</f>
        <v>Grahtwood</v>
      </c>
      <c r="E170" s="3">
        <f>IF(B170&lt;&gt;"",VLOOKUP(B170,'ESO map constants'!$A$3:$D$1000,4,FALSE),"")</f>
        <v>383</v>
      </c>
      <c r="F170" s="3">
        <f>IF(E170&lt;&gt;"",VLOOKUP(E170,'ESO zone constants'!$A$2:$B$9949,2,FALSE),"")</f>
        <v>180</v>
      </c>
      <c r="G170" s="3" t="str">
        <f>IF(E170&lt;&gt;"",VLOOKUP(E170,'ESO zone constants'!$A$2:$D$949,4,FALSE),"")</f>
        <v>Grahtwood</v>
      </c>
      <c r="H170" s="5">
        <v>1</v>
      </c>
      <c r="I170" t="str">
        <f>VLOOKUP(A170,'ESO wayshrine names'!$A$3:$B$1000,2,FALSE)</f>
        <v xml:space="preserve">Cormount Wayshrine </v>
      </c>
      <c r="J170" s="30" t="str">
        <f t="shared" si="2"/>
        <v>[168]=383,</v>
      </c>
    </row>
    <row r="171" spans="1:10" x14ac:dyDescent="0.25">
      <c r="A171" s="12">
        <v>169</v>
      </c>
      <c r="B171" s="5">
        <v>7</v>
      </c>
      <c r="C171" s="5">
        <f>VLOOKUP(B171,'ESO map constants'!$A$3:$B$999,2,FALSE)</f>
        <v>9</v>
      </c>
      <c r="D171" t="str">
        <f>VLOOKUP(C171,'ESO map constants'!$B$3:$C$1000,2,FALSE)</f>
        <v>Grahtwood</v>
      </c>
      <c r="E171" s="3">
        <f>IF(B171&lt;&gt;"",VLOOKUP(B171,'ESO map constants'!$A$3:$D$1000,4,FALSE),"")</f>
        <v>383</v>
      </c>
      <c r="F171" s="3">
        <f>IF(E171&lt;&gt;"",VLOOKUP(E171,'ESO zone constants'!$A$2:$B$9949,2,FALSE),"")</f>
        <v>180</v>
      </c>
      <c r="G171" s="3" t="str">
        <f>IF(E171&lt;&gt;"",VLOOKUP(E171,'ESO zone constants'!$A$2:$D$949,4,FALSE),"")</f>
        <v>Grahtwood</v>
      </c>
      <c r="H171" s="5">
        <v>1</v>
      </c>
      <c r="I171" t="str">
        <f>VLOOKUP(A171,'ESO wayshrine names'!$A$3:$B$1000,2,FALSE)</f>
        <v xml:space="preserve">Ossuary Wayshrine </v>
      </c>
      <c r="J171" s="30" t="str">
        <f t="shared" si="2"/>
        <v>[169]=383,</v>
      </c>
    </row>
    <row r="172" spans="1:10" x14ac:dyDescent="0.25">
      <c r="A172" s="12">
        <v>171</v>
      </c>
      <c r="B172" s="5">
        <v>9</v>
      </c>
      <c r="C172" s="5">
        <f>VLOOKUP(B172,'ESO map constants'!$A$3:$B$999,2,FALSE)</f>
        <v>26</v>
      </c>
      <c r="D172" t="str">
        <f>VLOOKUP(C172,'ESO map constants'!$B$3:$C$1000,2,FALSE)</f>
        <v>Shadowfen</v>
      </c>
      <c r="E172" s="3">
        <f>IF(B172&lt;&gt;"",VLOOKUP(B172,'ESO map constants'!$A$3:$D$1000,4,FALSE),"")</f>
        <v>117</v>
      </c>
      <c r="F172" s="3">
        <f>IF(E172&lt;&gt;"",VLOOKUP(E172,'ESO zone constants'!$A$2:$B$9949,2,FALSE),"")</f>
        <v>19</v>
      </c>
      <c r="G172" s="3" t="str">
        <f>IF(E172&lt;&gt;"",VLOOKUP(E172,'ESO zone constants'!$A$2:$D$949,4,FALSE),"")</f>
        <v>Shadowfen</v>
      </c>
      <c r="H172" s="5">
        <v>1</v>
      </c>
      <c r="I172" t="str">
        <f>VLOOKUP(A172,'ESO wayshrine names'!$A$3:$B$1000,2,FALSE)</f>
        <v xml:space="preserve">Bogmother Wayshrine </v>
      </c>
      <c r="J172" s="30" t="str">
        <f t="shared" si="2"/>
        <v>[171]=117,</v>
      </c>
    </row>
    <row r="173" spans="1:10" x14ac:dyDescent="0.25">
      <c r="A173" s="12">
        <v>172</v>
      </c>
      <c r="B173" s="5">
        <v>22</v>
      </c>
      <c r="C173" s="5">
        <f>VLOOKUP(B173,'ESO map constants'!$A$3:$B$999,2,FALSE)</f>
        <v>74</v>
      </c>
      <c r="D173" t="str">
        <f>VLOOKUP(C173,'ESO map constants'!$B$3:$C$1000,2,FALSE)</f>
        <v>Bleakrock Isle</v>
      </c>
      <c r="E173" s="3">
        <f>IF(B173&lt;&gt;"",VLOOKUP(B173,'ESO map constants'!$A$3:$D$1000,4,FALSE),"")</f>
        <v>280</v>
      </c>
      <c r="F173" s="3">
        <f>IF(E173&lt;&gt;"",VLOOKUP(E173,'ESO zone constants'!$A$2:$B$9949,2,FALSE),"")</f>
        <v>109</v>
      </c>
      <c r="G173" s="3" t="str">
        <f>IF(E173&lt;&gt;"",VLOOKUP(E173,'ESO zone constants'!$A$2:$D$949,4,FALSE),"")</f>
        <v>Bleakrock Isle</v>
      </c>
      <c r="H173" s="5">
        <v>1</v>
      </c>
      <c r="I173" t="str">
        <f>VLOOKUP(A173,'ESO wayshrine names'!$A$3:$B$1000,2,FALSE)</f>
        <v xml:space="preserve">Bleakrock Wayshrine </v>
      </c>
      <c r="J173" s="30" t="str">
        <f t="shared" si="2"/>
        <v>[172]=280,</v>
      </c>
    </row>
    <row r="174" spans="1:10" x14ac:dyDescent="0.25">
      <c r="A174" s="12">
        <v>173</v>
      </c>
      <c r="B174" s="5">
        <v>18</v>
      </c>
      <c r="C174" s="5">
        <f>VLOOKUP(B174,'ESO map constants'!$A$3:$B$999,2,FALSE)</f>
        <v>75</v>
      </c>
      <c r="D174" t="str">
        <f>VLOOKUP(C174,'ESO map constants'!$B$3:$C$1000,2,FALSE)</f>
        <v>Bal Foyen</v>
      </c>
      <c r="E174" s="3">
        <f>IF(B174&lt;&gt;"",VLOOKUP(B174,'ESO map constants'!$A$3:$D$1000,4,FALSE),"")</f>
        <v>281</v>
      </c>
      <c r="F174" s="3">
        <f>IF(E174&lt;&gt;"",VLOOKUP(E174,'ESO zone constants'!$A$2:$B$9949,2,FALSE),"")</f>
        <v>110</v>
      </c>
      <c r="G174" s="3" t="str">
        <f>IF(E174&lt;&gt;"",VLOOKUP(E174,'ESO zone constants'!$A$2:$D$949,4,FALSE),"")</f>
        <v>Bal Foyen</v>
      </c>
      <c r="H174" s="5">
        <v>1</v>
      </c>
      <c r="I174" t="str">
        <f>VLOOKUP(A174,'ESO wayshrine names'!$A$3:$B$1000,2,FALSE)</f>
        <v xml:space="preserve">Dhalmora Wayshrine </v>
      </c>
      <c r="J174" s="30" t="str">
        <f t="shared" si="2"/>
        <v>[173]=281,</v>
      </c>
    </row>
    <row r="175" spans="1:10" x14ac:dyDescent="0.25">
      <c r="A175" s="12">
        <v>174</v>
      </c>
      <c r="B175" s="5">
        <v>15</v>
      </c>
      <c r="C175" s="5">
        <f>VLOOKUP(B175,'ESO map constants'!$A$3:$B$999,2,FALSE)</f>
        <v>143</v>
      </c>
      <c r="D175" t="str">
        <f>VLOOKUP(C175,'ESO map constants'!$B$3:$C$1000,2,FALSE)</f>
        <v>Auridon</v>
      </c>
      <c r="E175" s="3">
        <f>IF(B175&lt;&gt;"",VLOOKUP(B175,'ESO map constants'!$A$3:$D$1000,4,FALSE),"")</f>
        <v>381</v>
      </c>
      <c r="F175" s="3">
        <f>IF(E175&lt;&gt;"",VLOOKUP(E175,'ESO zone constants'!$A$2:$B$9949,2,FALSE),"")</f>
        <v>178</v>
      </c>
      <c r="G175" s="3" t="str">
        <f>IF(E175&lt;&gt;"",VLOOKUP(E175,'ESO zone constants'!$A$2:$D$949,4,FALSE),"")</f>
        <v>Auridon</v>
      </c>
      <c r="H175" s="5">
        <v>1</v>
      </c>
      <c r="I175" t="str">
        <f>VLOOKUP(A175,'ESO wayshrine names'!$A$3:$B$1000,2,FALSE)</f>
        <v xml:space="preserve">Tanzelwil Wayshrine </v>
      </c>
      <c r="J175" s="30" t="str">
        <f t="shared" si="2"/>
        <v>[174]=381,</v>
      </c>
    </row>
    <row r="176" spans="1:10" x14ac:dyDescent="0.25">
      <c r="A176" s="12">
        <v>175</v>
      </c>
      <c r="B176" s="5">
        <v>15</v>
      </c>
      <c r="C176" s="5">
        <f>VLOOKUP(B176,'ESO map constants'!$A$3:$B$999,2,FALSE)</f>
        <v>143</v>
      </c>
      <c r="D176" t="str">
        <f>VLOOKUP(C176,'ESO map constants'!$B$3:$C$1000,2,FALSE)</f>
        <v>Auridon</v>
      </c>
      <c r="E176" s="3">
        <f>IF(B176&lt;&gt;"",VLOOKUP(B176,'ESO map constants'!$A$3:$D$1000,4,FALSE),"")</f>
        <v>381</v>
      </c>
      <c r="F176" s="3">
        <f>IF(E176&lt;&gt;"",VLOOKUP(E176,'ESO zone constants'!$A$2:$B$9949,2,FALSE),"")</f>
        <v>178</v>
      </c>
      <c r="G176" s="3" t="str">
        <f>IF(E176&lt;&gt;"",VLOOKUP(E176,'ESO zone constants'!$A$2:$D$949,4,FALSE),"")</f>
        <v>Auridon</v>
      </c>
      <c r="H176" s="5">
        <v>1</v>
      </c>
      <c r="I176" t="str">
        <f>VLOOKUP(A176,'ESO wayshrine names'!$A$3:$B$1000,2,FALSE)</f>
        <v xml:space="preserve">Firsthold Wayshrine </v>
      </c>
      <c r="J176" s="30" t="str">
        <f t="shared" si="2"/>
        <v>[175]=381,</v>
      </c>
    </row>
    <row r="177" spans="1:10" x14ac:dyDescent="0.25">
      <c r="A177" s="12">
        <v>176</v>
      </c>
      <c r="B177" s="5">
        <v>15</v>
      </c>
      <c r="C177" s="5">
        <f>VLOOKUP(B177,'ESO map constants'!$A$3:$B$999,2,FALSE)</f>
        <v>143</v>
      </c>
      <c r="D177" t="str">
        <f>VLOOKUP(C177,'ESO map constants'!$B$3:$C$1000,2,FALSE)</f>
        <v>Auridon</v>
      </c>
      <c r="E177" s="3">
        <f>IF(B177&lt;&gt;"",VLOOKUP(B177,'ESO map constants'!$A$3:$D$1000,4,FALSE),"")</f>
        <v>381</v>
      </c>
      <c r="F177" s="3">
        <f>IF(E177&lt;&gt;"",VLOOKUP(E177,'ESO zone constants'!$A$2:$B$9949,2,FALSE),"")</f>
        <v>178</v>
      </c>
      <c r="G177" s="3" t="str">
        <f>IF(E177&lt;&gt;"",VLOOKUP(E177,'ESO zone constants'!$A$2:$D$949,4,FALSE),"")</f>
        <v>Auridon</v>
      </c>
      <c r="H177" s="5">
        <v>1</v>
      </c>
      <c r="I177" t="str">
        <f>VLOOKUP(A177,'ESO wayshrine names'!$A$3:$B$1000,2,FALSE)</f>
        <v xml:space="preserve">Mathiisen Wayshrine </v>
      </c>
      <c r="J177" s="30" t="str">
        <f t="shared" si="2"/>
        <v>[176]=381,</v>
      </c>
    </row>
    <row r="178" spans="1:10" x14ac:dyDescent="0.25">
      <c r="A178" s="12">
        <v>177</v>
      </c>
      <c r="B178" s="5">
        <v>15</v>
      </c>
      <c r="C178" s="5">
        <f>VLOOKUP(B178,'ESO map constants'!$A$3:$B$999,2,FALSE)</f>
        <v>143</v>
      </c>
      <c r="D178" t="str">
        <f>VLOOKUP(C178,'ESO map constants'!$B$3:$C$1000,2,FALSE)</f>
        <v>Auridon</v>
      </c>
      <c r="E178" s="3">
        <f>IF(B178&lt;&gt;"",VLOOKUP(B178,'ESO map constants'!$A$3:$D$1000,4,FALSE),"")</f>
        <v>381</v>
      </c>
      <c r="F178" s="3">
        <f>IF(E178&lt;&gt;"",VLOOKUP(E178,'ESO zone constants'!$A$2:$B$9949,2,FALSE),"")</f>
        <v>178</v>
      </c>
      <c r="G178" s="3" t="str">
        <f>IF(E178&lt;&gt;"",VLOOKUP(E178,'ESO zone constants'!$A$2:$D$949,4,FALSE),"")</f>
        <v>Auridon</v>
      </c>
      <c r="H178" s="5">
        <v>1</v>
      </c>
      <c r="I178" t="str">
        <f>VLOOKUP(A178,'ESO wayshrine names'!$A$3:$B$1000,2,FALSE)</f>
        <v xml:space="preserve">Vulkhel Guard Wayshrine </v>
      </c>
      <c r="J178" s="30" t="str">
        <f t="shared" si="2"/>
        <v>[177]=381,</v>
      </c>
    </row>
    <row r="179" spans="1:10" x14ac:dyDescent="0.25">
      <c r="A179" s="12">
        <v>178</v>
      </c>
      <c r="B179" s="5">
        <v>15</v>
      </c>
      <c r="C179" s="5">
        <f>VLOOKUP(B179,'ESO map constants'!$A$3:$B$999,2,FALSE)</f>
        <v>143</v>
      </c>
      <c r="D179" t="str">
        <f>VLOOKUP(C179,'ESO map constants'!$B$3:$C$1000,2,FALSE)</f>
        <v>Auridon</v>
      </c>
      <c r="E179" s="3">
        <f>IF(B179&lt;&gt;"",VLOOKUP(B179,'ESO map constants'!$A$3:$D$1000,4,FALSE),"")</f>
        <v>381</v>
      </c>
      <c r="F179" s="3">
        <f>IF(E179&lt;&gt;"",VLOOKUP(E179,'ESO zone constants'!$A$2:$B$9949,2,FALSE),"")</f>
        <v>178</v>
      </c>
      <c r="G179" s="3" t="str">
        <f>IF(E179&lt;&gt;"",VLOOKUP(E179,'ESO zone constants'!$A$2:$D$949,4,FALSE),"")</f>
        <v>Auridon</v>
      </c>
      <c r="H179" s="5">
        <v>1</v>
      </c>
      <c r="I179" t="str">
        <f>VLOOKUP(A179,'ESO wayshrine names'!$A$3:$B$1000,2,FALSE)</f>
        <v xml:space="preserve">Phaer Wayshrine </v>
      </c>
      <c r="J179" s="30" t="str">
        <f t="shared" si="2"/>
        <v>[178]=381,</v>
      </c>
    </row>
    <row r="180" spans="1:10" x14ac:dyDescent="0.25">
      <c r="A180" s="12">
        <v>179</v>
      </c>
      <c r="B180" s="5">
        <v>19</v>
      </c>
      <c r="C180" s="5">
        <f>VLOOKUP(B180,'ESO map constants'!$A$3:$B$999,2,FALSE)</f>
        <v>201</v>
      </c>
      <c r="D180" t="str">
        <f>VLOOKUP(C180,'ESO map constants'!$B$3:$C$1000,2,FALSE)</f>
        <v>Stros M'Kai</v>
      </c>
      <c r="E180" s="3">
        <f>IF(B180&lt;&gt;"",VLOOKUP(B180,'ESO map constants'!$A$3:$D$1000,4,FALSE),"")</f>
        <v>534</v>
      </c>
      <c r="F180" s="3">
        <f>IF(E180&lt;&gt;"",VLOOKUP(E180,'ESO zone constants'!$A$2:$B$9949,2,FALSE),"")</f>
        <v>304</v>
      </c>
      <c r="G180" s="3" t="str">
        <f>IF(E180&lt;&gt;"",VLOOKUP(E180,'ESO zone constants'!$A$2:$D$949,4,FALSE),"")</f>
        <v>Stros M'Kai</v>
      </c>
      <c r="H180" s="5">
        <v>1</v>
      </c>
      <c r="I180" t="str">
        <f>VLOOKUP(A180,'ESO wayshrine names'!$A$3:$B$1000,2,FALSE)</f>
        <v xml:space="preserve">Sandy Grotto Wayshrine </v>
      </c>
      <c r="J180" s="30" t="str">
        <f t="shared" si="2"/>
        <v>[179]=534,</v>
      </c>
    </row>
    <row r="181" spans="1:10" x14ac:dyDescent="0.25">
      <c r="A181" s="12">
        <v>180</v>
      </c>
      <c r="B181" s="5">
        <v>19</v>
      </c>
      <c r="C181" s="5">
        <f>VLOOKUP(B181,'ESO map constants'!$A$3:$B$999,2,FALSE)</f>
        <v>201</v>
      </c>
      <c r="D181" t="str">
        <f>VLOOKUP(C181,'ESO map constants'!$B$3:$C$1000,2,FALSE)</f>
        <v>Stros M'Kai</v>
      </c>
      <c r="E181" s="3">
        <f>IF(B181&lt;&gt;"",VLOOKUP(B181,'ESO map constants'!$A$3:$D$1000,4,FALSE),"")</f>
        <v>534</v>
      </c>
      <c r="F181" s="3">
        <f>IF(E181&lt;&gt;"",VLOOKUP(E181,'ESO zone constants'!$A$2:$B$9949,2,FALSE),"")</f>
        <v>304</v>
      </c>
      <c r="G181" s="3" t="str">
        <f>IF(E181&lt;&gt;"",VLOOKUP(E181,'ESO zone constants'!$A$2:$D$949,4,FALSE),"")</f>
        <v>Stros M'Kai</v>
      </c>
      <c r="H181" s="5">
        <v>1</v>
      </c>
      <c r="I181" t="str">
        <f>VLOOKUP(A181,'ESO wayshrine names'!$A$3:$B$1000,2,FALSE)</f>
        <v xml:space="preserve">Saintsport Wayshrine </v>
      </c>
      <c r="J181" s="30" t="str">
        <f t="shared" si="2"/>
        <v>[180]=534,</v>
      </c>
    </row>
    <row r="182" spans="1:10" x14ac:dyDescent="0.25">
      <c r="A182" s="12">
        <v>184</v>
      </c>
      <c r="B182" s="5">
        <v>23</v>
      </c>
      <c r="C182" s="5">
        <f>VLOOKUP(B182,'ESO map constants'!$A$3:$B$999,2,FALSE)</f>
        <v>255</v>
      </c>
      <c r="D182" t="str">
        <f>VLOOKUP(C182,'ESO map constants'!$B$3:$C$1000,2,FALSE)</f>
        <v>Coldharbour</v>
      </c>
      <c r="E182" s="3">
        <f>IF(B182&lt;&gt;"",VLOOKUP(B182,'ESO map constants'!$A$3:$D$1000,4,FALSE),"")</f>
        <v>347</v>
      </c>
      <c r="F182" s="3">
        <f>IF(E182&lt;&gt;"",VLOOKUP(E182,'ESO zone constants'!$A$2:$B$9949,2,FALSE),"")</f>
        <v>154</v>
      </c>
      <c r="G182" s="3" t="str">
        <f>IF(E182&lt;&gt;"",VLOOKUP(E182,'ESO zone constants'!$A$2:$D$949,4,FALSE),"")</f>
        <v>Coldharbour</v>
      </c>
      <c r="H182" s="5">
        <v>6</v>
      </c>
      <c r="I182" t="str">
        <f>VLOOKUP(A182,'ESO wayshrine names'!$A$3:$B$1000,2,FALSE)</f>
        <v xml:space="preserve">Dungeon: Vaults of Madness </v>
      </c>
      <c r="J182" s="30" t="str">
        <f t="shared" si="2"/>
        <v>[184]=347,</v>
      </c>
    </row>
    <row r="183" spans="1:10" x14ac:dyDescent="0.25">
      <c r="A183" s="12">
        <v>185</v>
      </c>
      <c r="B183" s="5">
        <v>17</v>
      </c>
      <c r="C183" s="5">
        <f>VLOOKUP(B183,'ESO map constants'!$A$3:$B$999,2,FALSE)</f>
        <v>256</v>
      </c>
      <c r="D183" t="str">
        <f>VLOOKUP(C183,'ESO map constants'!$B$3:$C$1000,2,FALSE)</f>
        <v>Reaper's March</v>
      </c>
      <c r="E183" s="3">
        <f>IF(B183&lt;&gt;"",VLOOKUP(B183,'ESO map constants'!$A$3:$D$1000,4,FALSE),"")</f>
        <v>382</v>
      </c>
      <c r="F183" s="3">
        <f>IF(E183&lt;&gt;"",VLOOKUP(E183,'ESO zone constants'!$A$2:$B$9949,2,FALSE),"")</f>
        <v>179</v>
      </c>
      <c r="G183" s="3" t="str">
        <f>IF(E183&lt;&gt;"",VLOOKUP(E183,'ESO zone constants'!$A$2:$D$949,4,FALSE),"")</f>
        <v>Reaper's March</v>
      </c>
      <c r="H183" s="5">
        <v>6</v>
      </c>
      <c r="I183" t="str">
        <f>VLOOKUP(A183,'ESO wayshrine names'!$A$3:$B$1000,2,FALSE)</f>
        <v xml:space="preserve">Dungeon: Selene's Web </v>
      </c>
      <c r="J183" s="30" t="str">
        <f t="shared" si="2"/>
        <v>[185]=382,</v>
      </c>
    </row>
    <row r="184" spans="1:10" x14ac:dyDescent="0.25">
      <c r="A184" s="12">
        <v>186</v>
      </c>
      <c r="B184" s="5">
        <v>6</v>
      </c>
      <c r="C184" s="5">
        <f>VLOOKUP(B184,'ESO map constants'!$A$3:$B$999,2,FALSE)</f>
        <v>20</v>
      </c>
      <c r="D184" t="str">
        <f>VLOOKUP(C184,'ESO map constants'!$B$3:$C$1000,2,FALSE)</f>
        <v>Bangkorai</v>
      </c>
      <c r="E184" s="3">
        <f>IF(B184&lt;&gt;"",VLOOKUP(B184,'ESO map constants'!$A$3:$D$1000,4,FALSE),"")</f>
        <v>92</v>
      </c>
      <c r="F184" s="3">
        <f>IF(E184&lt;&gt;"",VLOOKUP(E184,'ESO zone constants'!$A$2:$B$9949,2,FALSE),"")</f>
        <v>14</v>
      </c>
      <c r="G184" s="3" t="str">
        <f>IF(E184&lt;&gt;"",VLOOKUP(E184,'ESO zone constants'!$A$2:$D$949,4,FALSE),"")</f>
        <v>Bangkorai</v>
      </c>
      <c r="H184" s="5">
        <v>6</v>
      </c>
      <c r="I184" t="str">
        <f>VLOOKUP(A184,'ESO wayshrine names'!$A$3:$B$1000,2,FALSE)</f>
        <v xml:space="preserve">Dungeon: Blackheart Haven </v>
      </c>
      <c r="J184" s="30" t="str">
        <f t="shared" si="2"/>
        <v>[186]=92,</v>
      </c>
    </row>
    <row r="185" spans="1:10" x14ac:dyDescent="0.25">
      <c r="A185" s="12">
        <v>187</v>
      </c>
      <c r="B185" s="5">
        <v>12</v>
      </c>
      <c r="C185" s="5">
        <f>VLOOKUP(B185,'ESO map constants'!$A$3:$B$999,2,FALSE)</f>
        <v>125</v>
      </c>
      <c r="D185" t="str">
        <f>VLOOKUP(C185,'ESO map constants'!$B$3:$C$1000,2,FALSE)</f>
        <v>The Rift</v>
      </c>
      <c r="E185" s="3">
        <f>IF(B185&lt;&gt;"",VLOOKUP(B185,'ESO map constants'!$A$3:$D$1000,4,FALSE),"")</f>
        <v>103</v>
      </c>
      <c r="F185" s="3">
        <f>IF(E185&lt;&gt;"",VLOOKUP(E185,'ESO zone constants'!$A$2:$B$9949,2,FALSE),"")</f>
        <v>16</v>
      </c>
      <c r="G185" s="3" t="str">
        <f>IF(E185&lt;&gt;"",VLOOKUP(E185,'ESO zone constants'!$A$2:$D$949,4,FALSE),"")</f>
        <v>The Rift</v>
      </c>
      <c r="H185" s="5">
        <v>6</v>
      </c>
      <c r="I185" t="str">
        <f>VLOOKUP(A185,'ESO wayshrine names'!$A$3:$B$1000,2,FALSE)</f>
        <v xml:space="preserve">Dungeon: Blessed Crucible </v>
      </c>
      <c r="J185" s="30" t="str">
        <f t="shared" si="2"/>
        <v>[187]=103,</v>
      </c>
    </row>
    <row r="186" spans="1:10" x14ac:dyDescent="0.25">
      <c r="A186" s="12">
        <v>188</v>
      </c>
      <c r="B186" s="5">
        <v>8</v>
      </c>
      <c r="C186" s="5">
        <f>VLOOKUP(B186,'ESO map constants'!$A$3:$B$999,2,FALSE)</f>
        <v>22</v>
      </c>
      <c r="D186" t="str">
        <f>VLOOKUP(C186,'ESO map constants'!$B$3:$C$1000,2,FALSE)</f>
        <v>Malabal Tor</v>
      </c>
      <c r="E186" s="3">
        <f>IF(B186&lt;&gt;"",VLOOKUP(B186,'ESO map constants'!$A$3:$D$1000,4,FALSE),"")</f>
        <v>58</v>
      </c>
      <c r="F186" s="3">
        <f>IF(E186&lt;&gt;"",VLOOKUP(E186,'ESO zone constants'!$A$2:$B$9949,2,FALSE),"")</f>
        <v>11</v>
      </c>
      <c r="G186" s="3" t="str">
        <f>IF(E186&lt;&gt;"",VLOOKUP(E186,'ESO zone constants'!$A$2:$D$949,4,FALSE),"")</f>
        <v>Malabal Tor</v>
      </c>
      <c r="H186" s="5">
        <v>6</v>
      </c>
      <c r="I186" t="str">
        <f>VLOOKUP(A186,'ESO wayshrine names'!$A$3:$B$1000,2,FALSE)</f>
        <v xml:space="preserve">Dungeon: Tempest Island </v>
      </c>
      <c r="J186" s="30" t="str">
        <f t="shared" si="2"/>
        <v>[188]=58,</v>
      </c>
    </row>
    <row r="187" spans="1:10" x14ac:dyDescent="0.25">
      <c r="A187" s="12">
        <v>189</v>
      </c>
      <c r="B187" s="5">
        <v>4</v>
      </c>
      <c r="C187" s="5">
        <f>VLOOKUP(B187,'ESO map constants'!$A$3:$B$999,2,FALSE)</f>
        <v>12</v>
      </c>
      <c r="D187" t="str">
        <f>VLOOKUP(C187,'ESO map constants'!$B$3:$C$1000,2,FALSE)</f>
        <v>Stormhaven</v>
      </c>
      <c r="E187" s="3">
        <f>IF(B187&lt;&gt;"",VLOOKUP(B187,'ESO map constants'!$A$3:$D$1000,4,FALSE),"")</f>
        <v>19</v>
      </c>
      <c r="F187" s="3">
        <f>IF(E187&lt;&gt;"",VLOOKUP(E187,'ESO zone constants'!$A$2:$B$9949,2,FALSE),"")</f>
        <v>4</v>
      </c>
      <c r="G187" s="3" t="str">
        <f>IF(E187&lt;&gt;"",VLOOKUP(E187,'ESO zone constants'!$A$2:$D$949,4,FALSE),"")</f>
        <v>Stormhaven</v>
      </c>
      <c r="H187" s="5">
        <v>6</v>
      </c>
      <c r="I187" t="str">
        <f>VLOOKUP(A187,'ESO wayshrine names'!$A$3:$B$1000,2,FALSE)</f>
        <v xml:space="preserve">Dungeon: Wayrest Sewers I </v>
      </c>
      <c r="J187" s="30" t="str">
        <f t="shared" si="2"/>
        <v>[189]=19,</v>
      </c>
    </row>
    <row r="188" spans="1:10" x14ac:dyDescent="0.25">
      <c r="A188" s="12">
        <v>190</v>
      </c>
      <c r="B188" s="5">
        <v>3</v>
      </c>
      <c r="C188" s="5">
        <f>VLOOKUP(B188,'ESO map constants'!$A$3:$B$999,2,FALSE)</f>
        <v>10</v>
      </c>
      <c r="D188" t="str">
        <f>VLOOKUP(C188,'ESO map constants'!$B$3:$C$1000,2,FALSE)</f>
        <v>Rivenspire</v>
      </c>
      <c r="E188" s="3">
        <f>IF(B188&lt;&gt;"",VLOOKUP(B188,'ESO map constants'!$A$3:$D$1000,4,FALSE),"")</f>
        <v>20</v>
      </c>
      <c r="F188" s="3">
        <f>IF(E188&lt;&gt;"",VLOOKUP(E188,'ESO zone constants'!$A$2:$B$9949,2,FALSE),"")</f>
        <v>5</v>
      </c>
      <c r="G188" s="3" t="str">
        <f>IF(E188&lt;&gt;"",VLOOKUP(E188,'ESO zone constants'!$A$2:$D$949,4,FALSE),"")</f>
        <v>Rivenspire</v>
      </c>
      <c r="H188" s="5">
        <v>6</v>
      </c>
      <c r="I188" t="str">
        <f>VLOOKUP(A188,'ESO wayshrine names'!$A$3:$B$1000,2,FALSE)</f>
        <v xml:space="preserve">Dungeon: Crypt of Hearts I </v>
      </c>
      <c r="J188" s="30" t="str">
        <f t="shared" si="2"/>
        <v>[190]=20,</v>
      </c>
    </row>
    <row r="189" spans="1:10" x14ac:dyDescent="0.25">
      <c r="A189" s="12">
        <v>191</v>
      </c>
      <c r="B189" s="5">
        <v>7</v>
      </c>
      <c r="C189" s="5">
        <f>VLOOKUP(B189,'ESO map constants'!$A$3:$B$999,2,FALSE)</f>
        <v>9</v>
      </c>
      <c r="D189" t="str">
        <f>VLOOKUP(C189,'ESO map constants'!$B$3:$C$1000,2,FALSE)</f>
        <v>Grahtwood</v>
      </c>
      <c r="E189" s="3">
        <f>IF(B189&lt;&gt;"",VLOOKUP(B189,'ESO map constants'!$A$3:$D$1000,4,FALSE),"")</f>
        <v>383</v>
      </c>
      <c r="F189" s="3">
        <f>IF(E189&lt;&gt;"",VLOOKUP(E189,'ESO zone constants'!$A$2:$B$9949,2,FALSE),"")</f>
        <v>180</v>
      </c>
      <c r="G189" s="3" t="str">
        <f>IF(E189&lt;&gt;"",VLOOKUP(E189,'ESO zone constants'!$A$2:$D$949,4,FALSE),"")</f>
        <v>Grahtwood</v>
      </c>
      <c r="H189" s="5">
        <v>6</v>
      </c>
      <c r="I189" t="str">
        <f>VLOOKUP(A189,'ESO wayshrine names'!$A$3:$B$1000,2,FALSE)</f>
        <v xml:space="preserve">Dungeon: Elden Hollow I </v>
      </c>
      <c r="J189" s="30" t="str">
        <f t="shared" si="2"/>
        <v>[191]=383,</v>
      </c>
    </row>
    <row r="190" spans="1:10" x14ac:dyDescent="0.25">
      <c r="A190" s="12">
        <v>192</v>
      </c>
      <c r="B190" s="5">
        <v>9</v>
      </c>
      <c r="C190" s="5">
        <f>VLOOKUP(B190,'ESO map constants'!$A$3:$B$999,2,FALSE)</f>
        <v>26</v>
      </c>
      <c r="D190" t="str">
        <f>VLOOKUP(C190,'ESO map constants'!$B$3:$C$1000,2,FALSE)</f>
        <v>Shadowfen</v>
      </c>
      <c r="E190" s="3">
        <f>IF(B190&lt;&gt;"",VLOOKUP(B190,'ESO map constants'!$A$3:$D$1000,4,FALSE),"")</f>
        <v>117</v>
      </c>
      <c r="F190" s="3">
        <f>IF(E190&lt;&gt;"",VLOOKUP(E190,'ESO zone constants'!$A$2:$B$9949,2,FALSE),"")</f>
        <v>19</v>
      </c>
      <c r="G190" s="3" t="str">
        <f>IF(E190&lt;&gt;"",VLOOKUP(E190,'ESO zone constants'!$A$2:$D$949,4,FALSE),"")</f>
        <v>Shadowfen</v>
      </c>
      <c r="H190" s="5">
        <v>6</v>
      </c>
      <c r="I190" t="str">
        <f>VLOOKUP(A190,'ESO wayshrine names'!$A$3:$B$1000,2,FALSE)</f>
        <v xml:space="preserve">Dungeon: Arx Corinium </v>
      </c>
      <c r="J190" s="30" t="str">
        <f t="shared" si="2"/>
        <v>[192]=117,</v>
      </c>
    </row>
    <row r="191" spans="1:10" x14ac:dyDescent="0.25">
      <c r="A191" s="12">
        <v>193</v>
      </c>
      <c r="B191" s="5">
        <v>2</v>
      </c>
      <c r="C191" s="5">
        <f>VLOOKUP(B191,'ESO map constants'!$A$3:$B$999,2,FALSE)</f>
        <v>1</v>
      </c>
      <c r="D191" t="str">
        <f>VLOOKUP(C191,'ESO map constants'!$B$3:$C$1000,2,FALSE)</f>
        <v>Glenumbra</v>
      </c>
      <c r="E191" s="3">
        <f>IF(B191&lt;&gt;"",VLOOKUP(B191,'ESO map constants'!$A$3:$D$1000,4,FALSE),"")</f>
        <v>3</v>
      </c>
      <c r="F191" s="3">
        <f>IF(E191&lt;&gt;"",VLOOKUP(E191,'ESO zone constants'!$A$2:$B$9949,2,FALSE),"")</f>
        <v>2</v>
      </c>
      <c r="G191" s="3" t="str">
        <f>IF(E191&lt;&gt;"",VLOOKUP(E191,'ESO zone constants'!$A$2:$D$949,4,FALSE),"")</f>
        <v>Glenumbra</v>
      </c>
      <c r="H191" s="5">
        <v>6</v>
      </c>
      <c r="I191" t="str">
        <f>VLOOKUP(A191,'ESO wayshrine names'!$A$3:$B$1000,2,FALSE)</f>
        <v xml:space="preserve">Dungeon: Spindleclutch I </v>
      </c>
      <c r="J191" s="30" t="str">
        <f t="shared" si="2"/>
        <v>[193]=3,</v>
      </c>
    </row>
    <row r="192" spans="1:10" x14ac:dyDescent="0.25">
      <c r="A192" s="12">
        <v>194</v>
      </c>
      <c r="B192" s="5">
        <v>15</v>
      </c>
      <c r="C192" s="5">
        <f>VLOOKUP(B192,'ESO map constants'!$A$3:$B$999,2,FALSE)</f>
        <v>143</v>
      </c>
      <c r="D192" t="str">
        <f>VLOOKUP(C192,'ESO map constants'!$B$3:$C$1000,2,FALSE)</f>
        <v>Auridon</v>
      </c>
      <c r="E192" s="3">
        <f>IF(B192&lt;&gt;"",VLOOKUP(B192,'ESO map constants'!$A$3:$D$1000,4,FALSE),"")</f>
        <v>381</v>
      </c>
      <c r="F192" s="3">
        <f>IF(E192&lt;&gt;"",VLOOKUP(E192,'ESO zone constants'!$A$2:$B$9949,2,FALSE),"")</f>
        <v>178</v>
      </c>
      <c r="G192" s="3" t="str">
        <f>IF(E192&lt;&gt;"",VLOOKUP(E192,'ESO zone constants'!$A$2:$D$949,4,FALSE),"")</f>
        <v>Auridon</v>
      </c>
      <c r="H192" s="5">
        <v>6</v>
      </c>
      <c r="I192" t="str">
        <f>VLOOKUP(A192,'ESO wayshrine names'!$A$3:$B$1000,2,FALSE)</f>
        <v xml:space="preserve">Dungeon: The Banished Cells I </v>
      </c>
      <c r="J192" s="30" t="str">
        <f t="shared" si="2"/>
        <v>[194]=381,</v>
      </c>
    </row>
    <row r="193" spans="1:10" x14ac:dyDescent="0.25">
      <c r="A193" s="12">
        <v>195</v>
      </c>
      <c r="B193" s="5">
        <v>13</v>
      </c>
      <c r="C193" s="5">
        <f>VLOOKUP(B193,'ESO map constants'!$A$3:$B$999,2,FALSE)</f>
        <v>61</v>
      </c>
      <c r="D193" t="str">
        <f>VLOOKUP(C193,'ESO map constants'!$B$3:$C$1000,2,FALSE)</f>
        <v>Eastmarch</v>
      </c>
      <c r="E193" s="3">
        <f>IF(B193&lt;&gt;"",VLOOKUP(B193,'ESO map constants'!$A$3:$D$1000,4,FALSE),"")</f>
        <v>101</v>
      </c>
      <c r="F193" s="3">
        <f>IF(E193&lt;&gt;"",VLOOKUP(E193,'ESO zone constants'!$A$2:$B$9949,2,FALSE),"")</f>
        <v>15</v>
      </c>
      <c r="G193" s="3" t="str">
        <f>IF(E193&lt;&gt;"",VLOOKUP(E193,'ESO zone constants'!$A$2:$D$949,4,FALSE),"")</f>
        <v>Eastmarch</v>
      </c>
      <c r="H193" s="5">
        <v>6</v>
      </c>
      <c r="I193" t="str">
        <f>VLOOKUP(A193,'ESO wayshrine names'!$A$3:$B$1000,2,FALSE)</f>
        <v xml:space="preserve">Dungeon: Direfrost Keep </v>
      </c>
      <c r="J193" s="30" t="str">
        <f t="shared" si="2"/>
        <v>[195]=101,</v>
      </c>
    </row>
    <row r="194" spans="1:10" x14ac:dyDescent="0.25">
      <c r="A194" s="12">
        <v>196</v>
      </c>
      <c r="B194" s="5">
        <v>5</v>
      </c>
      <c r="C194" s="5">
        <f>VLOOKUP(B194,'ESO map constants'!$A$3:$B$999,2,FALSE)</f>
        <v>30</v>
      </c>
      <c r="D194" t="str">
        <f>VLOOKUP(C194,'ESO map constants'!$B$3:$C$1000,2,FALSE)</f>
        <v>Alik'r Desert</v>
      </c>
      <c r="E194" s="3">
        <f>IF(B194&lt;&gt;"",VLOOKUP(B194,'ESO map constants'!$A$3:$D$1000,4,FALSE),"")</f>
        <v>104</v>
      </c>
      <c r="F194" s="3">
        <f>IF(E194&lt;&gt;"",VLOOKUP(E194,'ESO zone constants'!$A$2:$B$9949,2,FALSE),"")</f>
        <v>17</v>
      </c>
      <c r="G194" s="3" t="str">
        <f>IF(E194&lt;&gt;"",VLOOKUP(E194,'ESO zone constants'!$A$2:$D$949,4,FALSE),"")</f>
        <v>Alik'r Desert</v>
      </c>
      <c r="H194" s="5">
        <v>6</v>
      </c>
      <c r="I194" t="str">
        <f>VLOOKUP(A194,'ESO wayshrine names'!$A$3:$B$1000,2,FALSE)</f>
        <v xml:space="preserve">Dungeon: Volenfell </v>
      </c>
      <c r="J194" s="30" t="str">
        <f t="shared" si="2"/>
        <v>[196]=104,</v>
      </c>
    </row>
    <row r="195" spans="1:10" x14ac:dyDescent="0.25">
      <c r="A195" s="12">
        <v>197</v>
      </c>
      <c r="B195" s="5">
        <v>16</v>
      </c>
      <c r="C195" s="5">
        <f>VLOOKUP(B195,'ESO map constants'!$A$3:$B$999,2,FALSE)</f>
        <v>300</v>
      </c>
      <c r="D195" t="str">
        <f>VLOOKUP(C195,'ESO map constants'!$B$3:$C$1000,2,FALSE)</f>
        <v>Greenshade</v>
      </c>
      <c r="E195" s="3">
        <f>IF(B195&lt;&gt;"",VLOOKUP(B195,'ESO map constants'!$A$3:$D$1000,4,FALSE),"")</f>
        <v>108</v>
      </c>
      <c r="F195" s="3">
        <f>IF(E195&lt;&gt;"",VLOOKUP(E195,'ESO zone constants'!$A$2:$B$9949,2,FALSE),"")</f>
        <v>18</v>
      </c>
      <c r="G195" s="3" t="str">
        <f>IF(E195&lt;&gt;"",VLOOKUP(E195,'ESO zone constants'!$A$2:$D$949,4,FALSE),"")</f>
        <v>Greenshade</v>
      </c>
      <c r="H195" s="5">
        <v>6</v>
      </c>
      <c r="I195" t="str">
        <f>VLOOKUP(A195,'ESO wayshrine names'!$A$3:$B$1000,2,FALSE)</f>
        <v xml:space="preserve">Dungeon: City of Ash I </v>
      </c>
      <c r="J195" s="30" t="str">
        <f t="shared" ref="J195:J258" si="3">IF(A195&lt;&gt;"",IF(E195&lt;&gt;"",IF(OR(ISNA(A195),ISNA(E195)),"","["&amp;A195&amp;"]="&amp;E195&amp;","),""),"")</f>
        <v>[197]=108,</v>
      </c>
    </row>
    <row r="196" spans="1:10" x14ac:dyDescent="0.25">
      <c r="A196" s="12">
        <v>198</v>
      </c>
      <c r="B196" s="5">
        <v>10</v>
      </c>
      <c r="C196" s="5">
        <f>VLOOKUP(B196,'ESO map constants'!$A$3:$B$999,2,FALSE)</f>
        <v>13</v>
      </c>
      <c r="D196" t="str">
        <f>VLOOKUP(C196,'ESO map constants'!$B$3:$C$1000,2,FALSE)</f>
        <v>Deshaan</v>
      </c>
      <c r="E196" s="3">
        <f>IF(B196&lt;&gt;"",VLOOKUP(B196,'ESO map constants'!$A$3:$D$1000,4,FALSE),"")</f>
        <v>57</v>
      </c>
      <c r="F196" s="3">
        <f>IF(E196&lt;&gt;"",VLOOKUP(E196,'ESO zone constants'!$A$2:$B$9949,2,FALSE),"")</f>
        <v>10</v>
      </c>
      <c r="G196" s="3" t="str">
        <f>IF(E196&lt;&gt;"",VLOOKUP(E196,'ESO zone constants'!$A$2:$D$949,4,FALSE),"")</f>
        <v>Deshaan</v>
      </c>
      <c r="H196" s="5">
        <v>6</v>
      </c>
      <c r="I196" t="str">
        <f>VLOOKUP(A196,'ESO wayshrine names'!$A$3:$B$1000,2,FALSE)</f>
        <v xml:space="preserve">Dungeon: Darkshade Caverns I </v>
      </c>
      <c r="J196" s="30" t="str">
        <f t="shared" si="3"/>
        <v>[198]=57,</v>
      </c>
    </row>
    <row r="197" spans="1:10" x14ac:dyDescent="0.25">
      <c r="A197" s="12">
        <v>199</v>
      </c>
      <c r="B197" s="5">
        <v>26</v>
      </c>
      <c r="C197" s="5">
        <f>VLOOKUP(B197,'ESO map constants'!$A$3:$B$999,2,FALSE)</f>
        <v>0</v>
      </c>
      <c r="D197" t="s">
        <v>39</v>
      </c>
      <c r="E197" s="3">
        <f>IF(B197&lt;&gt;"",VLOOKUP(B197,'ESO map constants'!$A$3:$D$1000,4,FALSE),"")</f>
        <v>584</v>
      </c>
      <c r="G197" s="3" t="str">
        <f>IF(E197&lt;&gt;"",VLOOKUP(E197,'ESO zone constants'!$A$2:$D$949,4,FALSE),"")</f>
        <v>Imperial City</v>
      </c>
      <c r="I197" t="str">
        <f>VLOOKUP(A197,'ESO wayshrine names'!$A$3:$B$1000,2,FALSE)</f>
        <v xml:space="preserve">Southern High Rock Wayshrine </v>
      </c>
      <c r="J197" s="30" t="str">
        <f t="shared" si="3"/>
        <v>[199]=584,</v>
      </c>
    </row>
    <row r="198" spans="1:10" x14ac:dyDescent="0.25">
      <c r="A198" s="12">
        <v>201</v>
      </c>
      <c r="B198" s="5">
        <v>26</v>
      </c>
      <c r="C198" s="5">
        <f>VLOOKUP(B198,'ESO map constants'!$A$3:$B$999,2,FALSE)</f>
        <v>0</v>
      </c>
      <c r="D198" t="s">
        <v>39</v>
      </c>
      <c r="E198" s="3">
        <f>IF(B198&lt;&gt;"",VLOOKUP(B198,'ESO map constants'!$A$3:$D$1000,4,FALSE),"")</f>
        <v>584</v>
      </c>
      <c r="G198" s="3" t="str">
        <f>IF(E198&lt;&gt;"",VLOOKUP(E198,'ESO zone constants'!$A$2:$D$949,4,FALSE),"")</f>
        <v>Imperial City</v>
      </c>
      <c r="I198" t="str">
        <f>VLOOKUP(A198,'ESO wayshrine names'!$A$3:$B$1000,2,FALSE)</f>
        <v xml:space="preserve">Western Elsweyr Wayshrine </v>
      </c>
      <c r="J198" s="30" t="str">
        <f t="shared" si="3"/>
        <v>[201]=584,</v>
      </c>
    </row>
    <row r="199" spans="1:10" x14ac:dyDescent="0.25">
      <c r="A199" s="12">
        <v>203</v>
      </c>
      <c r="B199" s="5">
        <v>26</v>
      </c>
      <c r="C199" s="5">
        <f>VLOOKUP(B199,'ESO map constants'!$A$3:$B$999,2,FALSE)</f>
        <v>0</v>
      </c>
      <c r="D199" t="s">
        <v>39</v>
      </c>
      <c r="E199" s="3">
        <f>IF(B199&lt;&gt;"",VLOOKUP(B199,'ESO map constants'!$A$3:$D$1000,4,FALSE),"")</f>
        <v>584</v>
      </c>
      <c r="G199" s="3" t="str">
        <f>IF(E199&lt;&gt;"",VLOOKUP(E199,'ESO zone constants'!$A$2:$D$949,4,FALSE),"")</f>
        <v>Imperial City</v>
      </c>
      <c r="I199" t="str">
        <f>VLOOKUP(A199,'ESO wayshrine names'!$A$3:$B$1000,2,FALSE)</f>
        <v xml:space="preserve">South Morrowind Wayshrine </v>
      </c>
      <c r="J199" s="30" t="str">
        <f t="shared" si="3"/>
        <v>[203]=584,</v>
      </c>
    </row>
    <row r="200" spans="1:10" x14ac:dyDescent="0.25">
      <c r="A200" s="12">
        <v>204</v>
      </c>
      <c r="B200" s="5">
        <v>6</v>
      </c>
      <c r="C200" s="5">
        <f>VLOOKUP(B200,'ESO map constants'!$A$3:$B$999,2,FALSE)</f>
        <v>20</v>
      </c>
      <c r="D200" t="str">
        <f>VLOOKUP(C200,'ESO map constants'!$B$3:$C$1000,2,FALSE)</f>
        <v>Bangkorai</v>
      </c>
      <c r="E200" s="3">
        <f>IF(B200&lt;&gt;"",VLOOKUP(B200,'ESO map constants'!$A$3:$D$1000,4,FALSE),"")</f>
        <v>92</v>
      </c>
      <c r="F200" s="3">
        <f>VLOOKUP(E200,'ESO zone constants'!$A$2:$B$9949,2,FALSE)</f>
        <v>14</v>
      </c>
      <c r="G200" s="3" t="str">
        <f>IF(E200&lt;&gt;"",VLOOKUP(E200,'ESO zone constants'!$A$2:$D$949,4,FALSE),"")</f>
        <v>Bangkorai</v>
      </c>
      <c r="H200" s="5">
        <v>1</v>
      </c>
      <c r="I200" t="str">
        <f>VLOOKUP(A200,'ESO wayshrine names'!$A$3:$B$1000,2,FALSE)</f>
        <v xml:space="preserve">Eastern Evermore Wayshrine </v>
      </c>
      <c r="J200" s="30" t="str">
        <f t="shared" si="3"/>
        <v>[204]=92,</v>
      </c>
    </row>
    <row r="201" spans="1:10" x14ac:dyDescent="0.25">
      <c r="A201" s="12">
        <v>205</v>
      </c>
      <c r="B201" s="5">
        <v>10</v>
      </c>
      <c r="C201" s="5">
        <f>VLOOKUP(B201,'ESO map constants'!$A$3:$B$999,2,FALSE)</f>
        <v>13</v>
      </c>
      <c r="D201" t="str">
        <f>VLOOKUP(C201,'ESO map constants'!$B$3:$C$1000,2,FALSE)</f>
        <v>Deshaan</v>
      </c>
      <c r="E201" s="3">
        <f>IF(B201&lt;&gt;"",VLOOKUP(B201,'ESO map constants'!$A$3:$D$1000,4,FALSE),"")</f>
        <v>57</v>
      </c>
      <c r="F201" s="3">
        <f>VLOOKUP(E201,'ESO zone constants'!$A$2:$B$9949,2,FALSE)</f>
        <v>10</v>
      </c>
      <c r="G201" s="3" t="str">
        <f>IF(E201&lt;&gt;"",VLOOKUP(E201,'ESO zone constants'!$A$2:$D$949,4,FALSE),"")</f>
        <v>Deshaan</v>
      </c>
      <c r="H201" s="5">
        <v>1</v>
      </c>
      <c r="I201" t="str">
        <f>VLOOKUP(A201,'ESO wayshrine names'!$A$3:$B$1000,2,FALSE)</f>
        <v xml:space="preserve">Shad Astula Wayshrine </v>
      </c>
      <c r="J201" s="30" t="str">
        <f t="shared" si="3"/>
        <v>[205]=57,</v>
      </c>
    </row>
    <row r="202" spans="1:10" x14ac:dyDescent="0.25">
      <c r="A202" s="12">
        <v>206</v>
      </c>
      <c r="B202" s="5">
        <v>6</v>
      </c>
      <c r="C202" s="5">
        <f>VLOOKUP(B202,'ESO map constants'!$A$3:$B$999,2,FALSE)</f>
        <v>20</v>
      </c>
      <c r="D202" t="str">
        <f>VLOOKUP(C202,'ESO map constants'!$B$3:$C$1000,2,FALSE)</f>
        <v>Bangkorai</v>
      </c>
      <c r="E202" s="3">
        <f>IF(B202&lt;&gt;"",VLOOKUP(B202,'ESO map constants'!$A$3:$D$1000,4,FALSE),"")</f>
        <v>92</v>
      </c>
      <c r="F202" s="3">
        <f>VLOOKUP(E202,'ESO zone constants'!$A$2:$B$9949,2,FALSE)</f>
        <v>14</v>
      </c>
      <c r="G202" s="3" t="str">
        <f>IF(E202&lt;&gt;"",VLOOKUP(E202,'ESO zone constants'!$A$2:$D$949,4,FALSE),"")</f>
        <v>Bangkorai</v>
      </c>
      <c r="H202" s="5">
        <v>1</v>
      </c>
      <c r="I202" t="str">
        <f>VLOOKUP(A202,'ESO wayshrine names'!$A$3:$B$1000,2,FALSE)</f>
        <v xml:space="preserve">Halcyon Lake Wayshrine </v>
      </c>
      <c r="J202" s="30" t="str">
        <f t="shared" si="3"/>
        <v>[206]=92,</v>
      </c>
    </row>
    <row r="203" spans="1:10" x14ac:dyDescent="0.25">
      <c r="A203" s="12">
        <v>207</v>
      </c>
      <c r="B203" s="5">
        <v>7</v>
      </c>
      <c r="C203" s="5">
        <f>VLOOKUP(B203,'ESO map constants'!$A$3:$B$999,2,FALSE)</f>
        <v>9</v>
      </c>
      <c r="D203" t="str">
        <f>VLOOKUP(C203,'ESO map constants'!$B$3:$C$1000,2,FALSE)</f>
        <v>Grahtwood</v>
      </c>
      <c r="E203" s="3">
        <f>IF(B203&lt;&gt;"",VLOOKUP(B203,'ESO map constants'!$A$3:$D$1000,4,FALSE),"")</f>
        <v>383</v>
      </c>
      <c r="F203" s="3">
        <f>VLOOKUP(E203,'ESO zone constants'!$A$2:$B$9949,2,FALSE)</f>
        <v>180</v>
      </c>
      <c r="G203" s="3" t="str">
        <f>IF(E203&lt;&gt;"",VLOOKUP(E203,'ESO zone constants'!$A$2:$D$949,4,FALSE),"")</f>
        <v>Grahtwood</v>
      </c>
      <c r="H203" s="5">
        <v>1</v>
      </c>
      <c r="I203" t="str">
        <f>VLOOKUP(A203,'ESO wayshrine names'!$A$3:$B$1000,2,FALSE)</f>
        <v xml:space="preserve">Gray Mire Wayshrine </v>
      </c>
      <c r="J203" s="30" t="str">
        <f t="shared" si="3"/>
        <v>[207]=383,</v>
      </c>
    </row>
    <row r="204" spans="1:10" x14ac:dyDescent="0.25">
      <c r="A204" s="12">
        <v>208</v>
      </c>
      <c r="B204" s="5">
        <v>3</v>
      </c>
      <c r="C204" s="5">
        <f>VLOOKUP(B204,'ESO map constants'!$A$3:$B$999,2,FALSE)</f>
        <v>10</v>
      </c>
      <c r="D204" t="str">
        <f>VLOOKUP(C204,'ESO map constants'!$B$3:$C$1000,2,FALSE)</f>
        <v>Rivenspire</v>
      </c>
      <c r="E204" s="3">
        <f>IF(B204&lt;&gt;"",VLOOKUP(B204,'ESO map constants'!$A$3:$D$1000,4,FALSE),"")</f>
        <v>20</v>
      </c>
      <c r="F204" s="3">
        <f>VLOOKUP(E204,'ESO zone constants'!$A$2:$B$9949,2,FALSE)</f>
        <v>5</v>
      </c>
      <c r="G204" s="3" t="str">
        <f>IF(E204&lt;&gt;"",VLOOKUP(E204,'ESO zone constants'!$A$2:$D$949,4,FALSE),"")</f>
        <v>Rivenspire</v>
      </c>
      <c r="H204" s="5">
        <v>1</v>
      </c>
      <c r="I204" t="str">
        <f>VLOOKUP(A204,'ESO wayshrine names'!$A$3:$B$1000,2,FALSE)</f>
        <v xml:space="preserve">Shrouded Pass Wayshrine </v>
      </c>
      <c r="J204" s="30" t="str">
        <f t="shared" si="3"/>
        <v>[208]=20,</v>
      </c>
    </row>
    <row r="205" spans="1:10" x14ac:dyDescent="0.25">
      <c r="A205" s="12">
        <v>209</v>
      </c>
      <c r="C205" s="5" t="e">
        <f>VLOOKUP(B205,'ESO map constants'!$A$3:$B$999,2,FALSE)</f>
        <v>#N/A</v>
      </c>
      <c r="E205" s="3" t="str">
        <f>IF(B205&lt;&gt;"",VLOOKUP(B205,'ESO map constants'!$A$3:$D$1000,4,FALSE),"")</f>
        <v/>
      </c>
      <c r="F205" s="3" t="e">
        <f>VLOOKUP(E205,'ESO zone constants'!$A$2:$B$9949,2,FALSE)</f>
        <v>#N/A</v>
      </c>
      <c r="G205" s="3" t="str">
        <f>IF(E205&lt;&gt;"",VLOOKUP(E205,'ESO zone constants'!$A$2:$D$949,4,FALSE),"")</f>
        <v/>
      </c>
      <c r="I205" t="str">
        <f>VLOOKUP(A205,'ESO wayshrine names'!$A$3:$B$1000,2,FALSE)</f>
        <v xml:space="preserve"> </v>
      </c>
      <c r="J205" s="30" t="str">
        <f t="shared" si="3"/>
        <v/>
      </c>
    </row>
    <row r="206" spans="1:10" x14ac:dyDescent="0.25">
      <c r="A206" s="12">
        <v>210</v>
      </c>
      <c r="B206" s="5">
        <v>2</v>
      </c>
      <c r="C206" s="5">
        <f>VLOOKUP(B206,'ESO map constants'!$A$3:$B$999,2,FALSE)</f>
        <v>1</v>
      </c>
      <c r="D206" t="str">
        <f>VLOOKUP(C206,'ESO map constants'!$B$3:$C$1000,2,FALSE)</f>
        <v>Glenumbra</v>
      </c>
      <c r="E206" s="3">
        <f>IF(B206&lt;&gt;"",VLOOKUP(B206,'ESO map constants'!$A$3:$D$1000,4,FALSE),"")</f>
        <v>3</v>
      </c>
      <c r="F206" s="3">
        <f>VLOOKUP(E206,'ESO zone constants'!$A$2:$B$9949,2,FALSE)</f>
        <v>2</v>
      </c>
      <c r="G206" s="3" t="str">
        <f>IF(E206&lt;&gt;"",VLOOKUP(E206,'ESO zone constants'!$A$2:$D$949,4,FALSE),"")</f>
        <v>Glenumbra</v>
      </c>
      <c r="H206" s="5">
        <v>1</v>
      </c>
      <c r="I206" t="str">
        <f>VLOOKUP(A206,'ESO wayshrine names'!$A$3:$B$1000,2,FALSE)</f>
        <v xml:space="preserve">The Harborage </v>
      </c>
      <c r="J206" s="30" t="str">
        <f t="shared" si="3"/>
        <v>[210]=3,</v>
      </c>
    </row>
    <row r="207" spans="1:10" x14ac:dyDescent="0.25">
      <c r="A207" s="12">
        <v>211</v>
      </c>
      <c r="B207" s="5">
        <v>15</v>
      </c>
      <c r="C207" s="5">
        <f>VLOOKUP(B207,'ESO map constants'!$A$3:$B$999,2,FALSE)</f>
        <v>143</v>
      </c>
      <c r="D207" t="str">
        <f>VLOOKUP(C207,'ESO map constants'!$B$3:$C$1000,2,FALSE)</f>
        <v>Auridon</v>
      </c>
      <c r="E207" s="3">
        <f>IF(B207&lt;&gt;"",VLOOKUP(B207,'ESO map constants'!$A$3:$D$1000,4,FALSE),"")</f>
        <v>381</v>
      </c>
      <c r="F207" s="3">
        <f>VLOOKUP(E207,'ESO zone constants'!$A$2:$B$9949,2,FALSE)</f>
        <v>178</v>
      </c>
      <c r="G207" s="3" t="str">
        <f>IF(E207&lt;&gt;"",VLOOKUP(E207,'ESO zone constants'!$A$2:$D$949,4,FALSE),"")</f>
        <v>Auridon</v>
      </c>
      <c r="H207" s="5">
        <v>1</v>
      </c>
      <c r="I207" t="str">
        <f>VLOOKUP(A207,'ESO wayshrine names'!$A$3:$B$1000,2,FALSE)</f>
        <v xml:space="preserve">The Harborage </v>
      </c>
      <c r="J207" s="30" t="str">
        <f t="shared" si="3"/>
        <v>[211]=381,</v>
      </c>
    </row>
    <row r="208" spans="1:10" x14ac:dyDescent="0.25">
      <c r="A208" s="12">
        <v>212</v>
      </c>
      <c r="B208" s="5">
        <v>11</v>
      </c>
      <c r="C208" s="5">
        <f>VLOOKUP(B208,'ESO map constants'!$A$3:$B$999,2,FALSE)</f>
        <v>7</v>
      </c>
      <c r="D208" t="str">
        <f>VLOOKUP(C208,'ESO map constants'!$B$3:$C$1000,2,FALSE)</f>
        <v>Stonefalls</v>
      </c>
      <c r="E208" s="3">
        <f>IF(B208&lt;&gt;"",VLOOKUP(B208,'ESO map constants'!$A$3:$D$1000,4,FALSE),"")</f>
        <v>41</v>
      </c>
      <c r="F208" s="3">
        <f>VLOOKUP(E208,'ESO zone constants'!$A$2:$B$9949,2,FALSE)</f>
        <v>9</v>
      </c>
      <c r="G208" s="3" t="str">
        <f>IF(E208&lt;&gt;"",VLOOKUP(E208,'ESO zone constants'!$A$2:$D$949,4,FALSE),"")</f>
        <v>Stonefalls</v>
      </c>
      <c r="H208" s="5">
        <v>1</v>
      </c>
      <c r="I208" t="str">
        <f>VLOOKUP(A208,'ESO wayshrine names'!$A$3:$B$1000,2,FALSE)</f>
        <v xml:space="preserve">The Harborage </v>
      </c>
      <c r="J208" s="30" t="str">
        <f t="shared" si="3"/>
        <v>[212]=41,</v>
      </c>
    </row>
    <row r="209" spans="1:10" x14ac:dyDescent="0.25">
      <c r="A209" s="12">
        <v>213</v>
      </c>
      <c r="B209" s="5">
        <v>7</v>
      </c>
      <c r="C209" s="5">
        <f>VLOOKUP(B209,'ESO map constants'!$A$3:$B$999,2,FALSE)</f>
        <v>9</v>
      </c>
      <c r="D209" t="str">
        <f>VLOOKUP(C209,'ESO map constants'!$B$3:$C$1000,2,FALSE)</f>
        <v>Grahtwood</v>
      </c>
      <c r="E209" s="3">
        <f>IF(B209&lt;&gt;"",VLOOKUP(B209,'ESO map constants'!$A$3:$D$1000,4,FALSE),"")</f>
        <v>383</v>
      </c>
      <c r="F209" s="3">
        <f>VLOOKUP(E209,'ESO zone constants'!$A$2:$B$9949,2,FALSE)</f>
        <v>180</v>
      </c>
      <c r="G209" s="3" t="str">
        <f>IF(E209&lt;&gt;"",VLOOKUP(E209,'ESO zone constants'!$A$2:$D$949,4,FALSE),"")</f>
        <v>Grahtwood</v>
      </c>
      <c r="H209" s="5">
        <v>1</v>
      </c>
      <c r="I209" t="str">
        <f>VLOOKUP(A209,'ESO wayshrine names'!$A$3:$B$1000,2,FALSE)</f>
        <v xml:space="preserve">Falinesti Winter Wayshrine </v>
      </c>
      <c r="J209" s="30" t="str">
        <f t="shared" si="3"/>
        <v>[213]=383,</v>
      </c>
    </row>
    <row r="210" spans="1:10" x14ac:dyDescent="0.25">
      <c r="A210" s="12">
        <v>214</v>
      </c>
      <c r="B210" s="5">
        <v>7</v>
      </c>
      <c r="C210" s="5">
        <f>VLOOKUP(B210,'ESO map constants'!$A$3:$B$999,2,FALSE)</f>
        <v>9</v>
      </c>
      <c r="D210" t="str">
        <f>VLOOKUP(C210,'ESO map constants'!$B$3:$C$1000,2,FALSE)</f>
        <v>Grahtwood</v>
      </c>
      <c r="E210" s="3">
        <f>IF(B210&lt;&gt;"",VLOOKUP(B210,'ESO map constants'!$A$3:$D$1000,4,FALSE),"")</f>
        <v>383</v>
      </c>
      <c r="F210" s="3">
        <f>VLOOKUP(E210,'ESO zone constants'!$A$2:$B$9949,2,FALSE)</f>
        <v>180</v>
      </c>
      <c r="G210" s="3" t="str">
        <f>IF(E210&lt;&gt;"",VLOOKUP(E210,'ESO zone constants'!$A$2:$D$949,4,FALSE),"")</f>
        <v>Grahtwood</v>
      </c>
      <c r="H210" s="5">
        <v>1</v>
      </c>
      <c r="I210" t="str">
        <f>VLOOKUP(A210,'ESO wayshrine names'!$A$3:$B$1000,2,FALSE)</f>
        <v xml:space="preserve">Elden Root Wayshrine </v>
      </c>
      <c r="J210" s="30" t="str">
        <f t="shared" si="3"/>
        <v>[214]=383,</v>
      </c>
    </row>
    <row r="211" spans="1:10" x14ac:dyDescent="0.25">
      <c r="A211" s="12">
        <v>216</v>
      </c>
      <c r="B211" s="5">
        <v>2</v>
      </c>
      <c r="C211" s="5">
        <f>VLOOKUP(B211,'ESO map constants'!$A$3:$B$999,2,FALSE)</f>
        <v>1</v>
      </c>
      <c r="D211" t="str">
        <f>VLOOKUP(C211,'ESO map constants'!$B$3:$C$1000,2,FALSE)</f>
        <v>Glenumbra</v>
      </c>
      <c r="E211" s="3">
        <f>IF(B211&lt;&gt;"",VLOOKUP(B211,'ESO map constants'!$A$3:$D$1000,4,FALSE),"")</f>
        <v>3</v>
      </c>
      <c r="F211" s="3">
        <f>VLOOKUP(E211,'ESO zone constants'!$A$2:$B$9949,2,FALSE)</f>
        <v>2</v>
      </c>
      <c r="G211" s="3" t="str">
        <f>IF(E211&lt;&gt;"",VLOOKUP(E211,'ESO zone constants'!$A$2:$D$949,4,FALSE),"")</f>
        <v>Glenumbra</v>
      </c>
      <c r="H211" s="5">
        <v>1</v>
      </c>
      <c r="I211" t="str">
        <f>VLOOKUP(A211,'ESO wayshrine names'!$A$3:$B$1000,2,FALSE)</f>
        <v xml:space="preserve">Hag Fen Wayshrine </v>
      </c>
      <c r="J211" s="30" t="str">
        <f t="shared" si="3"/>
        <v>[216]=3,</v>
      </c>
    </row>
    <row r="212" spans="1:10" x14ac:dyDescent="0.25">
      <c r="A212" s="12">
        <v>217</v>
      </c>
      <c r="B212" s="5">
        <v>25</v>
      </c>
      <c r="C212" s="5">
        <f>VLOOKUP(B212,'ESO map constants'!$A$3:$B$999,2,FALSE)</f>
        <v>1126</v>
      </c>
      <c r="D212" t="str">
        <f>VLOOKUP(C212,'ESO map constants'!$B$3:$C$1000,2,FALSE)</f>
        <v>Craglorn</v>
      </c>
      <c r="E212" s="3">
        <f>IF(B212&lt;&gt;"",VLOOKUP(B212,'ESO map constants'!$A$3:$D$1000,4,FALSE),"")</f>
        <v>888</v>
      </c>
      <c r="F212" s="3">
        <f>VLOOKUP(E212,'ESO zone constants'!$A$2:$B$9949,2,FALSE)</f>
        <v>500</v>
      </c>
      <c r="G212" s="3" t="str">
        <f>IF(E212&lt;&gt;"",VLOOKUP(E212,'ESO zone constants'!$A$2:$D$949,4,FALSE),"")</f>
        <v>Craglorn</v>
      </c>
      <c r="H212" s="5">
        <v>1</v>
      </c>
      <c r="I212" t="str">
        <f>VLOOKUP(A212,'ESO wayshrine names'!$A$3:$B$1000,2,FALSE)</f>
        <v xml:space="preserve">Seeker's Archive Wayshrine </v>
      </c>
      <c r="J212" s="30" t="str">
        <f t="shared" si="3"/>
        <v>[217]=888,</v>
      </c>
    </row>
    <row r="213" spans="1:10" x14ac:dyDescent="0.25">
      <c r="A213" s="12">
        <v>218</v>
      </c>
      <c r="B213" s="5">
        <v>25</v>
      </c>
      <c r="C213" s="5">
        <f>VLOOKUP(B213,'ESO map constants'!$A$3:$B$999,2,FALSE)</f>
        <v>1126</v>
      </c>
      <c r="D213" t="str">
        <f>VLOOKUP(C213,'ESO map constants'!$B$3:$C$1000,2,FALSE)</f>
        <v>Craglorn</v>
      </c>
      <c r="E213" s="3">
        <f>IF(B213&lt;&gt;"",VLOOKUP(B213,'ESO map constants'!$A$3:$D$1000,4,FALSE),"")</f>
        <v>888</v>
      </c>
      <c r="F213" s="3">
        <f>VLOOKUP(E213,'ESO zone constants'!$A$2:$B$9949,2,FALSE)</f>
        <v>500</v>
      </c>
      <c r="G213" s="3" t="str">
        <f>IF(E213&lt;&gt;"",VLOOKUP(E213,'ESO zone constants'!$A$2:$D$949,4,FALSE),"")</f>
        <v>Craglorn</v>
      </c>
      <c r="H213" s="5">
        <v>1</v>
      </c>
      <c r="I213" t="str">
        <f>VLOOKUP(A213,'ESO wayshrine names'!$A$3:$B$1000,2,FALSE)</f>
        <v xml:space="preserve">Shada's Tear Wayshrine </v>
      </c>
      <c r="J213" s="30" t="str">
        <f t="shared" si="3"/>
        <v>[218]=888,</v>
      </c>
    </row>
    <row r="214" spans="1:10" x14ac:dyDescent="0.25">
      <c r="A214" s="12">
        <v>219</v>
      </c>
      <c r="B214" s="5">
        <v>25</v>
      </c>
      <c r="C214" s="5">
        <f>VLOOKUP(B214,'ESO map constants'!$A$3:$B$999,2,FALSE)</f>
        <v>1126</v>
      </c>
      <c r="D214" t="str">
        <f>VLOOKUP(C214,'ESO map constants'!$B$3:$C$1000,2,FALSE)</f>
        <v>Craglorn</v>
      </c>
      <c r="E214" s="3">
        <f>IF(B214&lt;&gt;"",VLOOKUP(B214,'ESO map constants'!$A$3:$D$1000,4,FALSE),"")</f>
        <v>888</v>
      </c>
      <c r="F214" s="3">
        <f>VLOOKUP(E214,'ESO zone constants'!$A$2:$B$9949,2,FALSE)</f>
        <v>500</v>
      </c>
      <c r="G214" s="3" t="str">
        <f>IF(E214&lt;&gt;"",VLOOKUP(E214,'ESO zone constants'!$A$2:$D$949,4,FALSE),"")</f>
        <v>Craglorn</v>
      </c>
      <c r="H214" s="5">
        <v>1</v>
      </c>
      <c r="I214" t="str">
        <f>VLOOKUP(A214,'ESO wayshrine names'!$A$3:$B$1000,2,FALSE)</f>
        <v xml:space="preserve">Sandy Path Wayshrine </v>
      </c>
      <c r="J214" s="30" t="str">
        <f t="shared" si="3"/>
        <v>[219]=888,</v>
      </c>
    </row>
    <row r="215" spans="1:10" x14ac:dyDescent="0.25">
      <c r="A215" s="12">
        <v>220</v>
      </c>
      <c r="B215" s="5">
        <v>25</v>
      </c>
      <c r="C215" s="5">
        <f>VLOOKUP(B215,'ESO map constants'!$A$3:$B$999,2,FALSE)</f>
        <v>1126</v>
      </c>
      <c r="D215" t="str">
        <f>VLOOKUP(C215,'ESO map constants'!$B$3:$C$1000,2,FALSE)</f>
        <v>Craglorn</v>
      </c>
      <c r="E215" s="3">
        <f>IF(B215&lt;&gt;"",VLOOKUP(B215,'ESO map constants'!$A$3:$D$1000,4,FALSE),"")</f>
        <v>888</v>
      </c>
      <c r="F215" s="3">
        <f>VLOOKUP(E215,'ESO zone constants'!$A$2:$B$9949,2,FALSE)</f>
        <v>500</v>
      </c>
      <c r="G215" s="3" t="str">
        <f>IF(E215&lt;&gt;"",VLOOKUP(E215,'ESO zone constants'!$A$2:$D$949,4,FALSE),"")</f>
        <v>Craglorn</v>
      </c>
      <c r="H215" s="5">
        <v>1</v>
      </c>
      <c r="I215" t="str">
        <f>VLOOKUP(A215,'ESO wayshrine names'!$A$3:$B$1000,2,FALSE)</f>
        <v xml:space="preserve">Belkarth Wayshrine </v>
      </c>
      <c r="J215" s="30" t="str">
        <f t="shared" si="3"/>
        <v>[220]=888,</v>
      </c>
    </row>
    <row r="216" spans="1:10" x14ac:dyDescent="0.25">
      <c r="A216" s="12">
        <v>222</v>
      </c>
      <c r="C216" s="5" t="e">
        <f>VLOOKUP(B216,'ESO map constants'!$A$3:$B$999,2,FALSE)</f>
        <v>#N/A</v>
      </c>
      <c r="E216" s="3" t="str">
        <f>IF(B216&lt;&gt;"",VLOOKUP(B216,'ESO map constants'!$A$3:$D$1000,4,FALSE),"")</f>
        <v/>
      </c>
      <c r="F216" s="3" t="e">
        <f>VLOOKUP(E216,'ESO zone constants'!$A$2:$B$9949,2,FALSE)</f>
        <v>#N/A</v>
      </c>
      <c r="G216" s="3" t="str">
        <f>IF(E216&lt;&gt;"",VLOOKUP(E216,'ESO zone constants'!$A$2:$D$949,4,FALSE),"")</f>
        <v/>
      </c>
      <c r="I216" t="str">
        <f>VLOOKUP(A216,'ESO wayshrine names'!$A$3:$B$1000,2,FALSE)</f>
        <v xml:space="preserve"> </v>
      </c>
      <c r="J216" s="30" t="str">
        <f t="shared" si="3"/>
        <v/>
      </c>
    </row>
    <row r="217" spans="1:10" x14ac:dyDescent="0.25">
      <c r="A217" s="12">
        <v>223</v>
      </c>
      <c r="C217" s="5" t="e">
        <f>VLOOKUP(B217,'ESO map constants'!$A$3:$B$999,2,FALSE)</f>
        <v>#N/A</v>
      </c>
      <c r="E217" s="3" t="str">
        <f>IF(B217&lt;&gt;"",VLOOKUP(B217,'ESO map constants'!$A$3:$D$1000,4,FALSE),"")</f>
        <v/>
      </c>
      <c r="F217" s="3" t="e">
        <f>VLOOKUP(E217,'ESO zone constants'!$A$2:$B$9949,2,FALSE)</f>
        <v>#N/A</v>
      </c>
      <c r="G217" s="3" t="str">
        <f>IF(E217&lt;&gt;"",VLOOKUP(E217,'ESO zone constants'!$A$2:$D$949,4,FALSE),"")</f>
        <v/>
      </c>
      <c r="I217" t="str">
        <f>VLOOKUP(A217,'ESO wayshrine names'!$A$3:$B$1000,2,FALSE)</f>
        <v xml:space="preserve"> </v>
      </c>
      <c r="J217" s="30" t="str">
        <f t="shared" si="3"/>
        <v/>
      </c>
    </row>
    <row r="218" spans="1:10" x14ac:dyDescent="0.25">
      <c r="A218" s="12">
        <v>224</v>
      </c>
      <c r="C218" s="5" t="e">
        <f>VLOOKUP(B218,'ESO map constants'!$A$3:$B$999,2,FALSE)</f>
        <v>#N/A</v>
      </c>
      <c r="E218" s="3" t="str">
        <f>IF(B218&lt;&gt;"",VLOOKUP(B218,'ESO map constants'!$A$3:$D$1000,4,FALSE),"")</f>
        <v/>
      </c>
      <c r="F218" s="3" t="e">
        <f>VLOOKUP(E218,'ESO zone constants'!$A$2:$B$9949,2,FALSE)</f>
        <v>#N/A</v>
      </c>
      <c r="G218" s="3" t="str">
        <f>IF(E218&lt;&gt;"",VLOOKUP(E218,'ESO zone constants'!$A$2:$D$949,4,FALSE),"")</f>
        <v/>
      </c>
      <c r="I218" t="str">
        <f>VLOOKUP(A218,'ESO wayshrine names'!$A$3:$B$1000,2,FALSE)</f>
        <v xml:space="preserve"> </v>
      </c>
      <c r="J218" s="30" t="str">
        <f t="shared" si="3"/>
        <v/>
      </c>
    </row>
    <row r="219" spans="1:10" x14ac:dyDescent="0.25">
      <c r="A219" s="12">
        <v>225</v>
      </c>
      <c r="B219" s="5">
        <v>25</v>
      </c>
      <c r="C219" s="5">
        <f>VLOOKUP(B219,'ESO map constants'!$A$3:$B$999,2,FALSE)</f>
        <v>1126</v>
      </c>
      <c r="D219" t="str">
        <f>VLOOKUP(C219,'ESO map constants'!$B$3:$C$1000,2,FALSE)</f>
        <v>Craglorn</v>
      </c>
      <c r="E219" s="3">
        <f>IF(B219&lt;&gt;"",VLOOKUP(B219,'ESO map constants'!$A$3:$D$1000,4,FALSE),"")</f>
        <v>888</v>
      </c>
      <c r="F219" s="3">
        <f>VLOOKUP(E219,'ESO zone constants'!$A$2:$B$9949,2,FALSE)</f>
        <v>500</v>
      </c>
      <c r="G219" s="3" t="str">
        <f>IF(E219&lt;&gt;"",VLOOKUP(E219,'ESO zone constants'!$A$2:$D$949,4,FALSE),"")</f>
        <v>Craglorn</v>
      </c>
      <c r="H219" s="5">
        <v>1</v>
      </c>
      <c r="I219" t="str">
        <f>VLOOKUP(A219,'ESO wayshrine names'!$A$3:$B$1000,2,FALSE)</f>
        <v xml:space="preserve">Spellscar Wayshrine </v>
      </c>
      <c r="J219" s="30" t="str">
        <f t="shared" si="3"/>
        <v>[225]=888,</v>
      </c>
    </row>
    <row r="220" spans="1:10" x14ac:dyDescent="0.25">
      <c r="A220" s="12">
        <v>226</v>
      </c>
      <c r="B220" s="5">
        <v>25</v>
      </c>
      <c r="C220" s="5">
        <f>VLOOKUP(B220,'ESO map constants'!$A$3:$B$999,2,FALSE)</f>
        <v>1126</v>
      </c>
      <c r="D220" t="str">
        <f>VLOOKUP(C220,'ESO map constants'!$B$3:$C$1000,2,FALSE)</f>
        <v>Craglorn</v>
      </c>
      <c r="E220" s="3">
        <f>IF(B220&lt;&gt;"",VLOOKUP(B220,'ESO map constants'!$A$3:$D$1000,4,FALSE),"")</f>
        <v>888</v>
      </c>
      <c r="F220" s="3">
        <f>VLOOKUP(E220,'ESO zone constants'!$A$2:$B$9949,2,FALSE)</f>
        <v>500</v>
      </c>
      <c r="G220" s="3" t="str">
        <f>IF(E220&lt;&gt;"",VLOOKUP(E220,'ESO zone constants'!$A$2:$D$949,4,FALSE),"")</f>
        <v>Craglorn</v>
      </c>
      <c r="H220" s="5">
        <v>1</v>
      </c>
      <c r="I220" t="str">
        <f>VLOOKUP(A220,'ESO wayshrine names'!$A$3:$B$1000,2,FALSE)</f>
        <v xml:space="preserve">Mountain Overlook Wayshrine </v>
      </c>
      <c r="J220" s="30" t="str">
        <f t="shared" si="3"/>
        <v>[226]=888,</v>
      </c>
    </row>
    <row r="221" spans="1:10" x14ac:dyDescent="0.25">
      <c r="A221" s="12">
        <v>227</v>
      </c>
      <c r="B221" s="5">
        <v>25</v>
      </c>
      <c r="C221" s="5">
        <f>VLOOKUP(B221,'ESO map constants'!$A$3:$B$999,2,FALSE)</f>
        <v>1126</v>
      </c>
      <c r="D221" t="str">
        <f>VLOOKUP(C221,'ESO map constants'!$B$3:$C$1000,2,FALSE)</f>
        <v>Craglorn</v>
      </c>
      <c r="E221" s="3">
        <f>IF(B221&lt;&gt;"",VLOOKUP(B221,'ESO map constants'!$A$3:$D$1000,4,FALSE),"")</f>
        <v>888</v>
      </c>
      <c r="F221" s="3">
        <f>VLOOKUP(E221,'ESO zone constants'!$A$2:$B$9949,2,FALSE)</f>
        <v>500</v>
      </c>
      <c r="G221" s="3" t="str">
        <f>IF(E221&lt;&gt;"",VLOOKUP(E221,'ESO zone constants'!$A$2:$D$949,4,FALSE),"")</f>
        <v>Craglorn</v>
      </c>
      <c r="H221" s="5">
        <v>1</v>
      </c>
      <c r="I221" t="str">
        <f>VLOOKUP(A221,'ESO wayshrine names'!$A$3:$B$1000,2,FALSE)</f>
        <v xml:space="preserve">Inazzur's Hold Wayshrine </v>
      </c>
      <c r="J221" s="30" t="str">
        <f t="shared" si="3"/>
        <v>[227]=888,</v>
      </c>
    </row>
    <row r="222" spans="1:10" x14ac:dyDescent="0.25">
      <c r="A222" s="12">
        <v>228</v>
      </c>
      <c r="C222" s="5" t="e">
        <f>VLOOKUP(B222,'ESO map constants'!$A$3:$B$999,2,FALSE)</f>
        <v>#N/A</v>
      </c>
      <c r="E222" s="3" t="str">
        <f>IF(B222&lt;&gt;"",VLOOKUP(B222,'ESO map constants'!$A$3:$D$1000,4,FALSE),"")</f>
        <v/>
      </c>
      <c r="F222" s="3" t="e">
        <f>VLOOKUP(E222,'ESO zone constants'!$A$2:$B$9949,2,FALSE)</f>
        <v>#N/A</v>
      </c>
      <c r="G222" s="3" t="str">
        <f>IF(E222&lt;&gt;"",VLOOKUP(E222,'ESO zone constants'!$A$2:$D$949,4,FALSE),"")</f>
        <v/>
      </c>
      <c r="I222" t="str">
        <f>VLOOKUP(A222,'ESO wayshrine names'!$A$3:$B$1000,2,FALSE)</f>
        <v xml:space="preserve"> </v>
      </c>
      <c r="J222" s="30" t="str">
        <f t="shared" si="3"/>
        <v/>
      </c>
    </row>
    <row r="223" spans="1:10" x14ac:dyDescent="0.25">
      <c r="A223" s="12">
        <v>229</v>
      </c>
      <c r="B223" s="5">
        <v>25</v>
      </c>
      <c r="C223" s="5">
        <f>VLOOKUP(B223,'ESO map constants'!$A$3:$B$999,2,FALSE)</f>
        <v>1126</v>
      </c>
      <c r="D223" t="str">
        <f>VLOOKUP(C223,'ESO map constants'!$B$3:$C$1000,2,FALSE)</f>
        <v>Craglorn</v>
      </c>
      <c r="E223" s="3">
        <f>IF(B223&lt;&gt;"",VLOOKUP(B223,'ESO map constants'!$A$3:$D$1000,4,FALSE),"")</f>
        <v>888</v>
      </c>
      <c r="F223" s="3">
        <f>VLOOKUP(E223,'ESO zone constants'!$A$2:$B$9949,2,FALSE)</f>
        <v>500</v>
      </c>
      <c r="G223" s="3" t="str">
        <f>IF(E223&lt;&gt;"",VLOOKUP(E223,'ESO zone constants'!$A$2:$D$949,4,FALSE),"")</f>
        <v>Craglorn</v>
      </c>
      <c r="H223" s="5">
        <v>1</v>
      </c>
      <c r="I223" t="str">
        <f>VLOOKUP(A223,'ESO wayshrine names'!$A$3:$B$1000,2,FALSE)</f>
        <v xml:space="preserve">Elinhir Wayshrine </v>
      </c>
      <c r="J223" s="30" t="str">
        <f t="shared" si="3"/>
        <v>[229]=888,</v>
      </c>
    </row>
    <row r="224" spans="1:10" x14ac:dyDescent="0.25">
      <c r="A224" s="12">
        <v>230</v>
      </c>
      <c r="B224" s="5">
        <v>25</v>
      </c>
      <c r="C224" s="5">
        <f>VLOOKUP(B224,'ESO map constants'!$A$3:$B$999,2,FALSE)</f>
        <v>1126</v>
      </c>
      <c r="D224" t="str">
        <f>VLOOKUP(C224,'ESO map constants'!$B$3:$C$1000,2,FALSE)</f>
        <v>Craglorn</v>
      </c>
      <c r="E224" s="3">
        <f>IF(B224&lt;&gt;"",VLOOKUP(B224,'ESO map constants'!$A$3:$D$1000,4,FALSE),"")</f>
        <v>888</v>
      </c>
      <c r="F224" s="3">
        <f>VLOOKUP(E224,'ESO zone constants'!$A$2:$B$9949,2,FALSE)</f>
        <v>500</v>
      </c>
      <c r="G224" s="3" t="str">
        <f>IF(E224&lt;&gt;"",VLOOKUP(E224,'ESO zone constants'!$A$2:$D$949,4,FALSE),"")</f>
        <v>Craglorn</v>
      </c>
      <c r="H224" s="5">
        <v>3</v>
      </c>
      <c r="I224" t="str">
        <f>VLOOKUP(A224,'ESO wayshrine names'!$A$3:$B$1000,2,FALSE)</f>
        <v xml:space="preserve">Trial: Hel Ra Citadel </v>
      </c>
      <c r="J224" s="30" t="str">
        <f t="shared" si="3"/>
        <v>[230]=888,</v>
      </c>
    </row>
    <row r="225" spans="1:10" x14ac:dyDescent="0.25">
      <c r="A225" s="12">
        <v>231</v>
      </c>
      <c r="B225" s="5">
        <v>25</v>
      </c>
      <c r="C225" s="5">
        <f>VLOOKUP(B225,'ESO map constants'!$A$3:$B$999,2,FALSE)</f>
        <v>1126</v>
      </c>
      <c r="D225" t="str">
        <f>VLOOKUP(C225,'ESO map constants'!$B$3:$C$1000,2,FALSE)</f>
        <v>Craglorn</v>
      </c>
      <c r="E225" s="3">
        <f>IF(B225&lt;&gt;"",VLOOKUP(B225,'ESO map constants'!$A$3:$D$1000,4,FALSE),"")</f>
        <v>888</v>
      </c>
      <c r="F225" s="3">
        <f>VLOOKUP(E225,'ESO zone constants'!$A$2:$B$9949,2,FALSE)</f>
        <v>500</v>
      </c>
      <c r="G225" s="3" t="str">
        <f>IF(E225&lt;&gt;"",VLOOKUP(E225,'ESO zone constants'!$A$2:$D$949,4,FALSE),"")</f>
        <v>Craglorn</v>
      </c>
      <c r="H225" s="5">
        <v>3</v>
      </c>
      <c r="I225" t="str">
        <f>VLOOKUP(A225,'ESO wayshrine names'!$A$3:$B$1000,2,FALSE)</f>
        <v xml:space="preserve">Trial: Aetherian Archive </v>
      </c>
      <c r="J225" s="30" t="str">
        <f t="shared" si="3"/>
        <v>[231]=888,</v>
      </c>
    </row>
    <row r="226" spans="1:10" x14ac:dyDescent="0.25">
      <c r="A226" s="12">
        <v>232</v>
      </c>
      <c r="B226" s="5">
        <v>25</v>
      </c>
      <c r="C226" s="5">
        <f>VLOOKUP(B226,'ESO map constants'!$A$3:$B$999,2,FALSE)</f>
        <v>1126</v>
      </c>
      <c r="D226" t="str">
        <f>VLOOKUP(C226,'ESO map constants'!$B$3:$C$1000,2,FALSE)</f>
        <v>Craglorn</v>
      </c>
      <c r="E226" s="3">
        <f>IF(B226&lt;&gt;"",VLOOKUP(B226,'ESO map constants'!$A$3:$D$1000,4,FALSE),"")</f>
        <v>888</v>
      </c>
      <c r="F226" s="3">
        <f>VLOOKUP(E226,'ESO zone constants'!$A$2:$B$9949,2,FALSE)</f>
        <v>500</v>
      </c>
      <c r="G226" s="3" t="str">
        <f>IF(E226&lt;&gt;"",VLOOKUP(E226,'ESO zone constants'!$A$2:$D$949,4,FALSE),"")</f>
        <v>Craglorn</v>
      </c>
      <c r="H226" s="5">
        <v>3</v>
      </c>
      <c r="I226" t="str">
        <f>VLOOKUP(A226,'ESO wayshrine names'!$A$3:$B$1000,2,FALSE)</f>
        <v xml:space="preserve">Trial: Sanctum Ophidia </v>
      </c>
      <c r="J226" s="30" t="str">
        <f t="shared" si="3"/>
        <v>[232]=888,</v>
      </c>
    </row>
    <row r="227" spans="1:10" x14ac:dyDescent="0.25">
      <c r="A227" s="12">
        <v>233</v>
      </c>
      <c r="B227" s="5">
        <v>25</v>
      </c>
      <c r="C227" s="5">
        <f>VLOOKUP(B227,'ESO map constants'!$A$3:$B$999,2,FALSE)</f>
        <v>1126</v>
      </c>
      <c r="D227" t="str">
        <f>VLOOKUP(C227,'ESO map constants'!$B$3:$C$1000,2,FALSE)</f>
        <v>Craglorn</v>
      </c>
      <c r="E227" s="3">
        <f>IF(B227&lt;&gt;"",VLOOKUP(B227,'ESO map constants'!$A$3:$D$1000,4,FALSE),"")</f>
        <v>888</v>
      </c>
      <c r="F227" s="3">
        <f>VLOOKUP(E227,'ESO zone constants'!$A$2:$B$9949,2,FALSE)</f>
        <v>500</v>
      </c>
      <c r="G227" s="3" t="str">
        <f>IF(E227&lt;&gt;"",VLOOKUP(E227,'ESO zone constants'!$A$2:$D$949,4,FALSE),"")</f>
        <v>Craglorn</v>
      </c>
      <c r="H227" s="5">
        <v>1</v>
      </c>
      <c r="I227" t="str">
        <f>VLOOKUP(A227,'ESO wayshrine names'!$A$3:$B$1000,2,FALSE)</f>
        <v xml:space="preserve">Dragonstar Wayshrine </v>
      </c>
      <c r="J227" s="30" t="str">
        <f t="shared" si="3"/>
        <v>[233]=888,</v>
      </c>
    </row>
    <row r="228" spans="1:10" x14ac:dyDescent="0.25">
      <c r="A228" s="12">
        <v>234</v>
      </c>
      <c r="B228" s="5">
        <v>25</v>
      </c>
      <c r="C228" s="5">
        <f>VLOOKUP(B228,'ESO map constants'!$A$3:$B$999,2,FALSE)</f>
        <v>1126</v>
      </c>
      <c r="D228" t="str">
        <f>VLOOKUP(C228,'ESO map constants'!$B$3:$C$1000,2,FALSE)</f>
        <v>Craglorn</v>
      </c>
      <c r="E228" s="3">
        <f>IF(B228&lt;&gt;"",VLOOKUP(B228,'ESO map constants'!$A$3:$D$1000,4,FALSE),"")</f>
        <v>888</v>
      </c>
      <c r="F228" s="3">
        <f>VLOOKUP(E228,'ESO zone constants'!$A$2:$B$9949,2,FALSE)</f>
        <v>500</v>
      </c>
      <c r="G228" s="3" t="str">
        <f>IF(E228&lt;&gt;"",VLOOKUP(E228,'ESO zone constants'!$A$2:$D$949,4,FALSE),"")</f>
        <v>Craglorn</v>
      </c>
      <c r="H228" s="5">
        <v>1</v>
      </c>
      <c r="I228" t="str">
        <f>VLOOKUP(A228,'ESO wayshrine names'!$A$3:$B$1000,2,FALSE)</f>
        <v xml:space="preserve">Skyreach Wayshrine </v>
      </c>
      <c r="J228" s="30" t="str">
        <f t="shared" si="3"/>
        <v>[234]=888,</v>
      </c>
    </row>
    <row r="229" spans="1:10" x14ac:dyDescent="0.25">
      <c r="A229" s="12">
        <v>235</v>
      </c>
      <c r="B229" s="5">
        <v>25</v>
      </c>
      <c r="C229" s="5">
        <f>VLOOKUP(B229,'ESO map constants'!$A$3:$B$999,2,FALSE)</f>
        <v>1126</v>
      </c>
      <c r="D229" t="str">
        <f>VLOOKUP(C229,'ESO map constants'!$B$3:$C$1000,2,FALSE)</f>
        <v>Craglorn</v>
      </c>
      <c r="E229" s="3">
        <f>IF(B229&lt;&gt;"",VLOOKUP(B229,'ESO map constants'!$A$3:$D$1000,4,FALSE),"")</f>
        <v>888</v>
      </c>
      <c r="F229" s="3">
        <f>VLOOKUP(E229,'ESO zone constants'!$A$2:$B$9949,2,FALSE)</f>
        <v>500</v>
      </c>
      <c r="G229" s="3" t="str">
        <f>IF(E229&lt;&gt;"",VLOOKUP(E229,'ESO zone constants'!$A$2:$D$949,4,FALSE),"")</f>
        <v>Craglorn</v>
      </c>
      <c r="H229" s="5">
        <v>1</v>
      </c>
      <c r="I229" t="str">
        <f>VLOOKUP(A229,'ESO wayshrine names'!$A$3:$B$1000,2,FALSE)</f>
        <v xml:space="preserve">Valley of Scars Wayshrine </v>
      </c>
      <c r="J229" s="30" t="str">
        <f t="shared" si="3"/>
        <v>[235]=888,</v>
      </c>
    </row>
    <row r="230" spans="1:10" x14ac:dyDescent="0.25">
      <c r="A230" s="12">
        <v>237</v>
      </c>
      <c r="B230" s="5">
        <v>27</v>
      </c>
      <c r="C230" s="5">
        <f>VLOOKUP(B230,'ESO map constants'!$A$3:$B$999,2,FALSE)</f>
        <v>667</v>
      </c>
      <c r="D230" t="str">
        <f>VLOOKUP(C230,'ESO map constants'!$B$3:$C$1000,2,FALSE)</f>
        <v>Wrothgar</v>
      </c>
      <c r="E230" s="3">
        <f>IF(B230&lt;&gt;"",VLOOKUP(B230,'ESO map constants'!$A$3:$D$1000,4,FALSE),"")</f>
        <v>684</v>
      </c>
      <c r="F230" s="3">
        <f>VLOOKUP(E230,'ESO zone constants'!$A$2:$B$9949,2,FALSE)</f>
        <v>379</v>
      </c>
      <c r="G230" s="3" t="str">
        <f>IF(E230&lt;&gt;"",VLOOKUP(E230,'ESO zone constants'!$A$2:$D$949,4,FALSE),"")</f>
        <v>Wrothgar</v>
      </c>
      <c r="H230" s="5">
        <v>1</v>
      </c>
      <c r="I230" t="str">
        <f>VLOOKUP(A230,'ESO wayshrine names'!$A$3:$B$1000,2,FALSE)</f>
        <v xml:space="preserve">Shatul Wayshrine </v>
      </c>
      <c r="J230" s="30" t="str">
        <f t="shared" si="3"/>
        <v>[237]=684,</v>
      </c>
    </row>
    <row r="231" spans="1:10" x14ac:dyDescent="0.25">
      <c r="A231" s="12">
        <v>238</v>
      </c>
      <c r="B231" s="5">
        <v>27</v>
      </c>
      <c r="C231" s="5">
        <f>VLOOKUP(B231,'ESO map constants'!$A$3:$B$999,2,FALSE)</f>
        <v>667</v>
      </c>
      <c r="D231" t="str">
        <f>VLOOKUP(C231,'ESO map constants'!$B$3:$C$1000,2,FALSE)</f>
        <v>Wrothgar</v>
      </c>
      <c r="E231" s="3">
        <f>IF(B231&lt;&gt;"",VLOOKUP(B231,'ESO map constants'!$A$3:$D$1000,4,FALSE),"")</f>
        <v>684</v>
      </c>
      <c r="F231" s="3">
        <f>VLOOKUP(E231,'ESO zone constants'!$A$2:$B$9949,2,FALSE)</f>
        <v>379</v>
      </c>
      <c r="G231" s="3" t="str">
        <f>IF(E231&lt;&gt;"",VLOOKUP(E231,'ESO zone constants'!$A$2:$D$949,4,FALSE),"")</f>
        <v>Wrothgar</v>
      </c>
      <c r="H231" s="5">
        <v>1</v>
      </c>
      <c r="I231" t="str">
        <f>VLOOKUP(A231,'ESO wayshrine names'!$A$3:$B$1000,2,FALSE)</f>
        <v xml:space="preserve">Icy Shore Wayshrine </v>
      </c>
      <c r="J231" s="30" t="str">
        <f t="shared" si="3"/>
        <v>[238]=684,</v>
      </c>
    </row>
    <row r="232" spans="1:10" x14ac:dyDescent="0.25">
      <c r="A232" s="12">
        <v>239</v>
      </c>
      <c r="B232" s="5">
        <v>27</v>
      </c>
      <c r="C232" s="5">
        <f>VLOOKUP(B232,'ESO map constants'!$A$3:$B$999,2,FALSE)</f>
        <v>667</v>
      </c>
      <c r="D232" t="str">
        <f>VLOOKUP(C232,'ESO map constants'!$B$3:$C$1000,2,FALSE)</f>
        <v>Wrothgar</v>
      </c>
      <c r="E232" s="3">
        <f>IF(B232&lt;&gt;"",VLOOKUP(B232,'ESO map constants'!$A$3:$D$1000,4,FALSE),"")</f>
        <v>684</v>
      </c>
      <c r="F232" s="3">
        <f>VLOOKUP(E232,'ESO zone constants'!$A$2:$B$9949,2,FALSE)</f>
        <v>379</v>
      </c>
      <c r="G232" s="3" t="str">
        <f>IF(E232&lt;&gt;"",VLOOKUP(E232,'ESO zone constants'!$A$2:$D$949,4,FALSE),"")</f>
        <v>Wrothgar</v>
      </c>
      <c r="H232" s="5">
        <v>1</v>
      </c>
      <c r="I232" t="str">
        <f>VLOOKUP(A232,'ESO wayshrine names'!$A$3:$B$1000,2,FALSE)</f>
        <v xml:space="preserve">Two Rivers Wayshrine </v>
      </c>
      <c r="J232" s="30" t="str">
        <f t="shared" si="3"/>
        <v>[239]=684,</v>
      </c>
    </row>
    <row r="233" spans="1:10" x14ac:dyDescent="0.25">
      <c r="A233" s="12">
        <v>240</v>
      </c>
      <c r="B233" s="5">
        <v>27</v>
      </c>
      <c r="C233" s="5">
        <f>VLOOKUP(B233,'ESO map constants'!$A$3:$B$999,2,FALSE)</f>
        <v>667</v>
      </c>
      <c r="D233" t="str">
        <f>VLOOKUP(C233,'ESO map constants'!$B$3:$C$1000,2,FALSE)</f>
        <v>Wrothgar</v>
      </c>
      <c r="E233" s="3">
        <f>IF(B233&lt;&gt;"",VLOOKUP(B233,'ESO map constants'!$A$3:$D$1000,4,FALSE),"")</f>
        <v>684</v>
      </c>
      <c r="F233" s="3">
        <f>VLOOKUP(E233,'ESO zone constants'!$A$2:$B$9949,2,FALSE)</f>
        <v>379</v>
      </c>
      <c r="G233" s="3" t="str">
        <f>IF(E233&lt;&gt;"",VLOOKUP(E233,'ESO zone constants'!$A$2:$D$949,4,FALSE),"")</f>
        <v>Wrothgar</v>
      </c>
      <c r="H233" s="5">
        <v>1</v>
      </c>
      <c r="I233" t="str">
        <f>VLOOKUP(A233,'ESO wayshrine names'!$A$3:$B$1000,2,FALSE)</f>
        <v xml:space="preserve">Morkul Plain Wayshrine </v>
      </c>
      <c r="J233" s="30" t="str">
        <f t="shared" si="3"/>
        <v>[240]=684,</v>
      </c>
    </row>
    <row r="234" spans="1:10" x14ac:dyDescent="0.25">
      <c r="A234" s="12">
        <v>241</v>
      </c>
      <c r="B234" s="5">
        <v>27</v>
      </c>
      <c r="C234" s="5">
        <f>VLOOKUP(B234,'ESO map constants'!$A$3:$B$999,2,FALSE)</f>
        <v>667</v>
      </c>
      <c r="D234" t="str">
        <f>VLOOKUP(C234,'ESO map constants'!$B$3:$C$1000,2,FALSE)</f>
        <v>Wrothgar</v>
      </c>
      <c r="E234" s="3">
        <f>IF(B234&lt;&gt;"",VLOOKUP(B234,'ESO map constants'!$A$3:$D$1000,4,FALSE),"")</f>
        <v>684</v>
      </c>
      <c r="F234" s="3">
        <f>VLOOKUP(E234,'ESO zone constants'!$A$2:$B$9949,2,FALSE)</f>
        <v>379</v>
      </c>
      <c r="G234" s="3" t="str">
        <f>IF(E234&lt;&gt;"",VLOOKUP(E234,'ESO zone constants'!$A$2:$D$949,4,FALSE),"")</f>
        <v>Wrothgar</v>
      </c>
      <c r="H234" s="5">
        <v>1</v>
      </c>
      <c r="I234" t="str">
        <f>VLOOKUP(A234,'ESO wayshrine names'!$A$3:$B$1000,2,FALSE)</f>
        <v xml:space="preserve">Great Bay Wayshrine </v>
      </c>
      <c r="J234" s="30" t="str">
        <f t="shared" si="3"/>
        <v>[241]=684,</v>
      </c>
    </row>
    <row r="235" spans="1:10" x14ac:dyDescent="0.25">
      <c r="A235" s="12">
        <v>242</v>
      </c>
      <c r="B235" s="5">
        <v>27</v>
      </c>
      <c r="C235" s="5">
        <f>VLOOKUP(B235,'ESO map constants'!$A$3:$B$999,2,FALSE)</f>
        <v>667</v>
      </c>
      <c r="D235" t="str">
        <f>VLOOKUP(C235,'ESO map constants'!$B$3:$C$1000,2,FALSE)</f>
        <v>Wrothgar</v>
      </c>
      <c r="E235" s="3">
        <f>IF(B235&lt;&gt;"",VLOOKUP(B235,'ESO map constants'!$A$3:$D$1000,4,FALSE),"")</f>
        <v>684</v>
      </c>
      <c r="F235" s="3">
        <f>VLOOKUP(E235,'ESO zone constants'!$A$2:$B$9949,2,FALSE)</f>
        <v>379</v>
      </c>
      <c r="G235" s="3" t="str">
        <f>IF(E235&lt;&gt;"",VLOOKUP(E235,'ESO zone constants'!$A$2:$D$949,4,FALSE),"")</f>
        <v>Wrothgar</v>
      </c>
      <c r="H235" s="5">
        <v>1</v>
      </c>
      <c r="I235" t="str">
        <f>VLOOKUP(A235,'ESO wayshrine names'!$A$3:$B$1000,2,FALSE)</f>
        <v xml:space="preserve">Frostbreak Ridge Wayshrine </v>
      </c>
      <c r="J235" s="30" t="str">
        <f t="shared" si="3"/>
        <v>[242]=684,</v>
      </c>
    </row>
    <row r="236" spans="1:10" x14ac:dyDescent="0.25">
      <c r="A236" s="12">
        <v>243</v>
      </c>
      <c r="B236" s="5">
        <v>27</v>
      </c>
      <c r="C236" s="5">
        <f>VLOOKUP(B236,'ESO map constants'!$A$3:$B$999,2,FALSE)</f>
        <v>667</v>
      </c>
      <c r="D236" t="str">
        <f>VLOOKUP(C236,'ESO map constants'!$B$3:$C$1000,2,FALSE)</f>
        <v>Wrothgar</v>
      </c>
      <c r="E236" s="3">
        <f>IF(B236&lt;&gt;"",VLOOKUP(B236,'ESO map constants'!$A$3:$D$1000,4,FALSE),"")</f>
        <v>684</v>
      </c>
      <c r="F236" s="3">
        <f>VLOOKUP(E236,'ESO zone constants'!$A$2:$B$9949,2,FALSE)</f>
        <v>379</v>
      </c>
      <c r="G236" s="3" t="str">
        <f>IF(E236&lt;&gt;"",VLOOKUP(E236,'ESO zone constants'!$A$2:$D$949,4,FALSE),"")</f>
        <v>Wrothgar</v>
      </c>
      <c r="H236" s="5">
        <v>1</v>
      </c>
      <c r="I236" t="str">
        <f>VLOOKUP(A236,'ESO wayshrine names'!$A$3:$B$1000,2,FALSE)</f>
        <v xml:space="preserve">Siege Road Wayshrine </v>
      </c>
      <c r="J236" s="30" t="str">
        <f t="shared" si="3"/>
        <v>[243]=684,</v>
      </c>
    </row>
    <row r="237" spans="1:10" x14ac:dyDescent="0.25">
      <c r="A237" s="12">
        <v>244</v>
      </c>
      <c r="B237" s="5">
        <v>27</v>
      </c>
      <c r="C237" s="5">
        <f>VLOOKUP(B237,'ESO map constants'!$A$3:$B$999,2,FALSE)</f>
        <v>667</v>
      </c>
      <c r="D237" t="str">
        <f>VLOOKUP(C237,'ESO map constants'!$B$3:$C$1000,2,FALSE)</f>
        <v>Wrothgar</v>
      </c>
      <c r="E237" s="3">
        <f>IF(B237&lt;&gt;"",VLOOKUP(B237,'ESO map constants'!$A$3:$D$1000,4,FALSE),"")</f>
        <v>684</v>
      </c>
      <c r="F237" s="3">
        <f>VLOOKUP(E237,'ESO zone constants'!$A$2:$B$9949,2,FALSE)</f>
        <v>379</v>
      </c>
      <c r="G237" s="3" t="str">
        <f>IF(E237&lt;&gt;"",VLOOKUP(E237,'ESO zone constants'!$A$2:$D$949,4,FALSE),"")</f>
        <v>Wrothgar</v>
      </c>
      <c r="H237" s="5">
        <v>1</v>
      </c>
      <c r="I237" t="str">
        <f>VLOOKUP(A237,'ESO wayshrine names'!$A$3:$B$1000,2,FALSE)</f>
        <v xml:space="preserve">Orsinium Wayshrine </v>
      </c>
      <c r="J237" s="30" t="str">
        <f t="shared" si="3"/>
        <v>[244]=684,</v>
      </c>
    </row>
    <row r="238" spans="1:10" x14ac:dyDescent="0.25">
      <c r="A238" s="12">
        <v>245</v>
      </c>
      <c r="B238" s="5">
        <v>27</v>
      </c>
      <c r="C238" s="5">
        <f>VLOOKUP(B238,'ESO map constants'!$A$3:$B$999,2,FALSE)</f>
        <v>667</v>
      </c>
      <c r="D238" t="str">
        <f>VLOOKUP(C238,'ESO map constants'!$B$3:$C$1000,2,FALSE)</f>
        <v>Wrothgar</v>
      </c>
      <c r="E238" s="3">
        <f>IF(B238&lt;&gt;"",VLOOKUP(B238,'ESO map constants'!$A$3:$D$1000,4,FALSE),"")</f>
        <v>684</v>
      </c>
      <c r="F238" s="3">
        <f>VLOOKUP(E238,'ESO zone constants'!$A$2:$B$9949,2,FALSE)</f>
        <v>379</v>
      </c>
      <c r="G238" s="3" t="str">
        <f>IF(E238&lt;&gt;"",VLOOKUP(E238,'ESO zone constants'!$A$2:$D$949,4,FALSE),"")</f>
        <v>Wrothgar</v>
      </c>
      <c r="H238" s="5">
        <v>1</v>
      </c>
      <c r="I238" t="str">
        <f>VLOOKUP(A238,'ESO wayshrine names'!$A$3:$B$1000,2,FALSE)</f>
        <v xml:space="preserve">Trader's Road Wayshrine </v>
      </c>
      <c r="J238" s="30" t="str">
        <f t="shared" si="3"/>
        <v>[245]=684,</v>
      </c>
    </row>
    <row r="239" spans="1:10" x14ac:dyDescent="0.25">
      <c r="A239" s="12">
        <v>246</v>
      </c>
      <c r="B239" s="5">
        <v>27</v>
      </c>
      <c r="C239" s="5">
        <f>VLOOKUP(B239,'ESO map constants'!$A$3:$B$999,2,FALSE)</f>
        <v>667</v>
      </c>
      <c r="D239" t="str">
        <f>VLOOKUP(C239,'ESO map constants'!$B$3:$C$1000,2,FALSE)</f>
        <v>Wrothgar</v>
      </c>
      <c r="E239" s="3">
        <f>IF(B239&lt;&gt;"",VLOOKUP(B239,'ESO map constants'!$A$3:$D$1000,4,FALSE),"")</f>
        <v>684</v>
      </c>
      <c r="F239" s="3">
        <f>VLOOKUP(E239,'ESO zone constants'!$A$2:$B$9949,2,FALSE)</f>
        <v>379</v>
      </c>
      <c r="G239" s="3" t="str">
        <f>IF(E239&lt;&gt;"",VLOOKUP(E239,'ESO zone constants'!$A$2:$D$949,4,FALSE),"")</f>
        <v>Wrothgar</v>
      </c>
      <c r="H239" s="5">
        <v>1</v>
      </c>
      <c r="I239" t="str">
        <f>VLOOKUP(A239,'ESO wayshrine names'!$A$3:$B$1000,2,FALSE)</f>
        <v xml:space="preserve">Merchant's Gate Wayshrine </v>
      </c>
      <c r="J239" s="30" t="str">
        <f t="shared" si="3"/>
        <v>[246]=684,</v>
      </c>
    </row>
    <row r="240" spans="1:10" x14ac:dyDescent="0.25">
      <c r="A240" s="12">
        <v>248</v>
      </c>
      <c r="C240" s="5" t="e">
        <f>VLOOKUP(B240,'ESO map constants'!$A$3:$B$999,2,FALSE)</f>
        <v>#N/A</v>
      </c>
      <c r="E240" s="3" t="str">
        <f>IF(B240&lt;&gt;"",VLOOKUP(B240,'ESO map constants'!$A$3:$D$1000,4,FALSE),"")</f>
        <v/>
      </c>
      <c r="F240" s="3" t="e">
        <f>VLOOKUP(E240,'ESO zone constants'!$A$2:$B$9949,2,FALSE)</f>
        <v>#N/A</v>
      </c>
      <c r="G240" s="3" t="str">
        <f>IF(E240&lt;&gt;"",VLOOKUP(E240,'ESO zone constants'!$A$2:$D$949,4,FALSE),"")</f>
        <v/>
      </c>
      <c r="I240" t="str">
        <f>VLOOKUP(A240,'ESO wayshrine names'!$A$3:$B$1000,2,FALSE)</f>
        <v xml:space="preserve"> </v>
      </c>
      <c r="J240" s="30" t="str">
        <f t="shared" si="3"/>
        <v/>
      </c>
    </row>
    <row r="241" spans="1:10" x14ac:dyDescent="0.25">
      <c r="A241" s="12">
        <v>249</v>
      </c>
      <c r="B241" s="5">
        <v>27</v>
      </c>
      <c r="C241" s="5">
        <f>VLOOKUP(B241,'ESO map constants'!$A$3:$B$999,2,FALSE)</f>
        <v>667</v>
      </c>
      <c r="D241" t="str">
        <f>VLOOKUP(C241,'ESO map constants'!$B$3:$C$1000,2,FALSE)</f>
        <v>Wrothgar</v>
      </c>
      <c r="E241" s="3">
        <f>IF(B241&lt;&gt;"",VLOOKUP(B241,'ESO map constants'!$A$3:$D$1000,4,FALSE),"")</f>
        <v>684</v>
      </c>
      <c r="F241" s="3">
        <f>VLOOKUP(E241,'ESO zone constants'!$A$2:$B$9949,2,FALSE)</f>
        <v>379</v>
      </c>
      <c r="G241" s="3" t="str">
        <f>IF(E241&lt;&gt;"",VLOOKUP(E241,'ESO zone constants'!$A$2:$D$949,4,FALSE),"")</f>
        <v>Wrothgar</v>
      </c>
      <c r="H241" s="5">
        <v>0</v>
      </c>
      <c r="I241" t="str">
        <f>VLOOKUP(A241,'ESO wayshrine names'!$A$3:$B$1000,2,FALSE)</f>
        <v xml:space="preserve">Maelstrom Arena </v>
      </c>
      <c r="J241" s="30" t="str">
        <f t="shared" si="3"/>
        <v>[249]=684,</v>
      </c>
    </row>
    <row r="242" spans="1:10" x14ac:dyDescent="0.25">
      <c r="A242" s="12">
        <v>250</v>
      </c>
      <c r="B242" s="5">
        <v>27</v>
      </c>
      <c r="C242" s="5">
        <f>VLOOKUP(B242,'ESO map constants'!$A$3:$B$999,2,FALSE)</f>
        <v>667</v>
      </c>
      <c r="D242" t="str">
        <f>VLOOKUP(C242,'ESO map constants'!$B$3:$C$1000,2,FALSE)</f>
        <v>Wrothgar</v>
      </c>
      <c r="E242" s="3">
        <f>IF(B242&lt;&gt;"",VLOOKUP(B242,'ESO map constants'!$A$3:$D$1000,4,FALSE),"")</f>
        <v>684</v>
      </c>
      <c r="F242" s="3">
        <f>VLOOKUP(E242,'ESO zone constants'!$A$2:$B$9949,2,FALSE)</f>
        <v>379</v>
      </c>
      <c r="G242" s="3" t="str">
        <f>IF(E242&lt;&gt;"",VLOOKUP(E242,'ESO zone constants'!$A$2:$D$949,4,FALSE),"")</f>
        <v>Wrothgar</v>
      </c>
      <c r="H242" s="5">
        <v>0</v>
      </c>
      <c r="I242" t="str">
        <f>VLOOKUP(A242,'ESO wayshrine names'!$A$3:$B$1000,2,FALSE)</f>
        <v xml:space="preserve">Maelstrom Arena </v>
      </c>
      <c r="J242" s="30" t="str">
        <f t="shared" si="3"/>
        <v>[250]=684,</v>
      </c>
    </row>
    <row r="243" spans="1:10" x14ac:dyDescent="0.25">
      <c r="A243" s="12">
        <v>251</v>
      </c>
      <c r="B243" s="5">
        <v>29</v>
      </c>
      <c r="C243" s="5">
        <f>VLOOKUP(B243,'ESO map constants'!$A$3:$B$999,2,FALSE)</f>
        <v>1006</v>
      </c>
      <c r="D243" t="str">
        <f>VLOOKUP(C243,'ESO map constants'!$B$3:$C$1000,2,FALSE)</f>
        <v>Gold Coast</v>
      </c>
      <c r="E243" s="3">
        <f>IF(B243&lt;&gt;"",VLOOKUP(B243,'ESO map constants'!$A$3:$D$1000,4,FALSE),"")</f>
        <v>823</v>
      </c>
      <c r="F243" s="3">
        <f>VLOOKUP(E243,'ESO zone constants'!$A$2:$B$9949,2,FALSE)</f>
        <v>448</v>
      </c>
      <c r="G243" s="3" t="str">
        <f>IF(E243&lt;&gt;"",VLOOKUP(E243,'ESO zone constants'!$A$2:$D$949,4,FALSE),"")</f>
        <v>Gold Coast</v>
      </c>
      <c r="H243" s="5">
        <v>1</v>
      </c>
      <c r="I243" t="str">
        <f>VLOOKUP(A243,'ESO wayshrine names'!$A$3:$B$1000,2,FALSE)</f>
        <v xml:space="preserve">Anvil Wayshrine </v>
      </c>
      <c r="J243" s="30" t="str">
        <f t="shared" si="3"/>
        <v>[251]=823,</v>
      </c>
    </row>
    <row r="244" spans="1:10" x14ac:dyDescent="0.25">
      <c r="A244" s="12">
        <v>252</v>
      </c>
      <c r="B244" s="5">
        <v>29</v>
      </c>
      <c r="C244" s="5">
        <f>VLOOKUP(B244,'ESO map constants'!$A$3:$B$999,2,FALSE)</f>
        <v>1006</v>
      </c>
      <c r="D244" t="str">
        <f>VLOOKUP(C244,'ESO map constants'!$B$3:$C$1000,2,FALSE)</f>
        <v>Gold Coast</v>
      </c>
      <c r="E244" s="3">
        <f>IF(B244&lt;&gt;"",VLOOKUP(B244,'ESO map constants'!$A$3:$D$1000,4,FALSE),"")</f>
        <v>823</v>
      </c>
      <c r="F244" s="3">
        <f>VLOOKUP(E244,'ESO zone constants'!$A$2:$B$9949,2,FALSE)</f>
        <v>448</v>
      </c>
      <c r="G244" s="3" t="str">
        <f>IF(E244&lt;&gt;"",VLOOKUP(E244,'ESO zone constants'!$A$2:$D$949,4,FALSE),"")</f>
        <v>Gold Coast</v>
      </c>
      <c r="H244" s="5">
        <v>1</v>
      </c>
      <c r="I244" t="str">
        <f>VLOOKUP(A244,'ESO wayshrine names'!$A$3:$B$1000,2,FALSE)</f>
        <v xml:space="preserve">Kvatch Wayshrine </v>
      </c>
      <c r="J244" s="30" t="str">
        <f t="shared" si="3"/>
        <v>[252]=823,</v>
      </c>
    </row>
    <row r="245" spans="1:10" x14ac:dyDescent="0.25">
      <c r="A245" s="12">
        <v>253</v>
      </c>
      <c r="B245" s="5">
        <v>29</v>
      </c>
      <c r="C245" s="5">
        <f>VLOOKUP(B245,'ESO map constants'!$A$3:$B$999,2,FALSE)</f>
        <v>1006</v>
      </c>
      <c r="D245" t="str">
        <f>VLOOKUP(C245,'ESO map constants'!$B$3:$C$1000,2,FALSE)</f>
        <v>Gold Coast</v>
      </c>
      <c r="E245" s="3">
        <f>IF(B245&lt;&gt;"",VLOOKUP(B245,'ESO map constants'!$A$3:$D$1000,4,FALSE),"")</f>
        <v>823</v>
      </c>
      <c r="F245" s="3">
        <f>VLOOKUP(E245,'ESO zone constants'!$A$2:$B$9949,2,FALSE)</f>
        <v>448</v>
      </c>
      <c r="G245" s="3" t="str">
        <f>IF(E245&lt;&gt;"",VLOOKUP(E245,'ESO zone constants'!$A$2:$D$949,4,FALSE),"")</f>
        <v>Gold Coast</v>
      </c>
      <c r="H245" s="5">
        <v>1</v>
      </c>
      <c r="I245" t="str">
        <f>VLOOKUP(A245,'ESO wayshrine names'!$A$3:$B$1000,2,FALSE)</f>
        <v xml:space="preserve">Strid River Wayshrine </v>
      </c>
      <c r="J245" s="30" t="str">
        <f t="shared" si="3"/>
        <v>[253]=823,</v>
      </c>
    </row>
    <row r="246" spans="1:10" x14ac:dyDescent="0.25">
      <c r="A246" s="12">
        <v>254</v>
      </c>
      <c r="B246" s="5">
        <v>29</v>
      </c>
      <c r="C246" s="5">
        <f>VLOOKUP(B246,'ESO map constants'!$A$3:$B$999,2,FALSE)</f>
        <v>1006</v>
      </c>
      <c r="D246" t="str">
        <f>VLOOKUP(C246,'ESO map constants'!$B$3:$C$1000,2,FALSE)</f>
        <v>Gold Coast</v>
      </c>
      <c r="E246" s="3">
        <f>IF(B246&lt;&gt;"",VLOOKUP(B246,'ESO map constants'!$A$3:$D$1000,4,FALSE),"")</f>
        <v>823</v>
      </c>
      <c r="F246" s="3">
        <f>VLOOKUP(E246,'ESO zone constants'!$A$2:$B$9949,2,FALSE)</f>
        <v>448</v>
      </c>
      <c r="G246" s="3" t="str">
        <f>IF(E246&lt;&gt;"",VLOOKUP(E246,'ESO zone constants'!$A$2:$D$949,4,FALSE),"")</f>
        <v>Gold Coast</v>
      </c>
      <c r="H246" s="5">
        <v>1</v>
      </c>
      <c r="I246" t="str">
        <f>VLOOKUP(A246,'ESO wayshrine names'!$A$3:$B$1000,2,FALSE)</f>
        <v xml:space="preserve">Gold Coast Wayshrine </v>
      </c>
      <c r="J246" s="30" t="str">
        <f t="shared" si="3"/>
        <v>[254]=823,</v>
      </c>
    </row>
    <row r="247" spans="1:10" x14ac:dyDescent="0.25">
      <c r="A247" s="12">
        <v>255</v>
      </c>
      <c r="B247" s="5">
        <v>28</v>
      </c>
      <c r="C247" s="5">
        <f>VLOOKUP(B247,'ESO map constants'!$A$3:$B$999,2,FALSE)</f>
        <v>994</v>
      </c>
      <c r="D247" t="str">
        <f>VLOOKUP(C247,'ESO map constants'!$B$3:$C$1000,2,FALSE)</f>
        <v>Hew's Bane</v>
      </c>
      <c r="E247" s="3">
        <f>IF(B247&lt;&gt;"",VLOOKUP(B247,'ESO map constants'!$A$3:$D$1000,4,FALSE),"")</f>
        <v>816</v>
      </c>
      <c r="F247" s="3">
        <f>VLOOKUP(E247,'ESO zone constants'!$A$2:$B$9949,2,FALSE)</f>
        <v>442</v>
      </c>
      <c r="G247" s="3" t="str">
        <f>IF(E247&lt;&gt;"",VLOOKUP(E247,'ESO zone constants'!$A$2:$D$949,4,FALSE),"")</f>
        <v>Hew's Bane</v>
      </c>
      <c r="H247" s="5">
        <v>1</v>
      </c>
      <c r="I247" t="str">
        <f>VLOOKUP(A247,'ESO wayshrine names'!$A$3:$B$1000,2,FALSE)</f>
        <v xml:space="preserve">Abah's Landing Wayshrine </v>
      </c>
      <c r="J247" s="30" t="str">
        <f t="shared" si="3"/>
        <v>[255]=816,</v>
      </c>
    </row>
    <row r="248" spans="1:10" x14ac:dyDescent="0.25">
      <c r="A248" s="12">
        <v>256</v>
      </c>
      <c r="B248" s="5">
        <v>28</v>
      </c>
      <c r="C248" s="5">
        <f>VLOOKUP(B248,'ESO map constants'!$A$3:$B$999,2,FALSE)</f>
        <v>994</v>
      </c>
      <c r="D248" t="str">
        <f>VLOOKUP(C248,'ESO map constants'!$B$3:$C$1000,2,FALSE)</f>
        <v>Hew's Bane</v>
      </c>
      <c r="E248" s="3">
        <f>IF(B248&lt;&gt;"",VLOOKUP(B248,'ESO map constants'!$A$3:$D$1000,4,FALSE),"")</f>
        <v>816</v>
      </c>
      <c r="F248" s="3">
        <f>VLOOKUP(E248,'ESO zone constants'!$A$2:$B$9949,2,FALSE)</f>
        <v>442</v>
      </c>
      <c r="G248" s="3" t="str">
        <f>IF(E248&lt;&gt;"",VLOOKUP(E248,'ESO zone constants'!$A$2:$D$949,4,FALSE),"")</f>
        <v>Hew's Bane</v>
      </c>
      <c r="H248" s="5">
        <v>1</v>
      </c>
      <c r="I248" t="str">
        <f>VLOOKUP(A248,'ESO wayshrine names'!$A$3:$B$1000,2,FALSE)</f>
        <v xml:space="preserve">Zeht's Displeasure Wayshrine </v>
      </c>
      <c r="J248" s="30" t="str">
        <f t="shared" si="3"/>
        <v>[256]=816,</v>
      </c>
    </row>
    <row r="249" spans="1:10" x14ac:dyDescent="0.25">
      <c r="A249" s="12">
        <v>257</v>
      </c>
      <c r="B249" s="5">
        <v>28</v>
      </c>
      <c r="C249" s="5">
        <f>VLOOKUP(B249,'ESO map constants'!$A$3:$B$999,2,FALSE)</f>
        <v>994</v>
      </c>
      <c r="D249" t="str">
        <f>VLOOKUP(C249,'ESO map constants'!$B$3:$C$1000,2,FALSE)</f>
        <v>Hew's Bane</v>
      </c>
      <c r="E249" s="3">
        <f>IF(B249&lt;&gt;"",VLOOKUP(B249,'ESO map constants'!$A$3:$D$1000,4,FALSE),"")</f>
        <v>816</v>
      </c>
      <c r="F249" s="3">
        <f>VLOOKUP(E249,'ESO zone constants'!$A$2:$B$9949,2,FALSE)</f>
        <v>442</v>
      </c>
      <c r="G249" s="3" t="str">
        <f>IF(E249&lt;&gt;"",VLOOKUP(E249,'ESO zone constants'!$A$2:$D$949,4,FALSE),"")</f>
        <v>Hew's Bane</v>
      </c>
      <c r="H249" s="5">
        <v>1</v>
      </c>
      <c r="I249" t="str">
        <f>VLOOKUP(A249,'ESO wayshrine names'!$A$3:$B$1000,2,FALSE)</f>
        <v xml:space="preserve">No Shira Citadel Wayshrine </v>
      </c>
      <c r="J249" s="30" t="str">
        <f t="shared" si="3"/>
        <v>[257]=816,</v>
      </c>
    </row>
    <row r="250" spans="1:10" x14ac:dyDescent="0.25">
      <c r="A250" s="12">
        <v>258</v>
      </c>
      <c r="B250" s="5">
        <v>17</v>
      </c>
      <c r="C250" s="5">
        <f>VLOOKUP(B250,'ESO map constants'!$A$3:$B$999,2,FALSE)</f>
        <v>256</v>
      </c>
      <c r="D250" t="str">
        <f>VLOOKUP(C250,'ESO map constants'!$B$3:$C$1000,2,FALSE)</f>
        <v>Reaper's March</v>
      </c>
      <c r="E250" s="3">
        <f>IF(B250&lt;&gt;"",VLOOKUP(B250,'ESO map constants'!$A$3:$D$1000,4,FALSE),"")</f>
        <v>382</v>
      </c>
      <c r="F250" s="3">
        <f>VLOOKUP(E250,'ESO zone constants'!$A$2:$B$9949,2,FALSE)</f>
        <v>179</v>
      </c>
      <c r="G250" s="3" t="str">
        <f>IF(E250&lt;&gt;"",VLOOKUP(E250,'ESO zone constants'!$A$2:$D$949,4,FALSE),"")</f>
        <v>Reaper's March</v>
      </c>
      <c r="H250" s="5">
        <v>3</v>
      </c>
      <c r="I250" t="str">
        <f>VLOOKUP(A250,'ESO wayshrine names'!$A$3:$B$1000,2,FALSE)</f>
        <v xml:space="preserve">Trial: Maw of Lorkhaj </v>
      </c>
      <c r="J250" s="30" t="str">
        <f t="shared" si="3"/>
        <v>[258]=382,</v>
      </c>
    </row>
    <row r="251" spans="1:10" x14ac:dyDescent="0.25">
      <c r="A251" s="12">
        <v>259</v>
      </c>
      <c r="C251" s="5" t="e">
        <f>VLOOKUP(B251,'ESO map constants'!$A$3:$B$999,2,FALSE)</f>
        <v>#N/A</v>
      </c>
      <c r="E251" s="3" t="str">
        <f>IF(B251&lt;&gt;"",VLOOKUP(B251,'ESO map constants'!$A$3:$D$1000,4,FALSE),"")</f>
        <v/>
      </c>
      <c r="F251" s="3" t="e">
        <f>VLOOKUP(E251,'ESO zone constants'!$A$2:$B$9949,2,FALSE)</f>
        <v>#N/A</v>
      </c>
      <c r="G251" s="3" t="str">
        <f>IF(E251&lt;&gt;"",VLOOKUP(E251,'ESO zone constants'!$A$2:$D$949,4,FALSE),"")</f>
        <v/>
      </c>
      <c r="I251" t="str">
        <f>VLOOKUP(A251,'ESO wayshrine names'!$A$3:$B$1000,2,FALSE)</f>
        <v xml:space="preserve"> </v>
      </c>
      <c r="J251" s="30" t="str">
        <f t="shared" si="3"/>
        <v/>
      </c>
    </row>
    <row r="252" spans="1:10" x14ac:dyDescent="0.25">
      <c r="A252" s="12">
        <v>260</v>
      </c>
      <c r="B252" s="5">
        <v>9</v>
      </c>
      <c r="C252" s="5">
        <f>VLOOKUP(B252,'ESO map constants'!$A$3:$B$999,2,FALSE)</f>
        <v>26</v>
      </c>
      <c r="D252" t="str">
        <f>VLOOKUP(C252,'ESO map constants'!$B$3:$C$1000,2,FALSE)</f>
        <v>Shadowfen</v>
      </c>
      <c r="E252" s="3">
        <f>IF(B252&lt;&gt;"",VLOOKUP(B252,'ESO map constants'!$A$3:$D$1000,4,FALSE),"")</f>
        <v>117</v>
      </c>
      <c r="F252" s="3">
        <f>VLOOKUP(E252,'ESO zone constants'!$A$2:$B$9949,2,FALSE)</f>
        <v>19</v>
      </c>
      <c r="G252" s="3" t="str">
        <f>IF(E252&lt;&gt;"",VLOOKUP(E252,'ESO zone constants'!$A$2:$D$949,4,FALSE),"")</f>
        <v>Shadowfen</v>
      </c>
      <c r="H252" s="5">
        <v>6</v>
      </c>
      <c r="I252" t="str">
        <f>VLOOKUP(A252,'ESO wayshrine names'!$A$3:$B$1000,2,FALSE)</f>
        <v xml:space="preserve">Dungeon: Ruins of Mazzatun </v>
      </c>
      <c r="J252" s="30" t="str">
        <f t="shared" si="3"/>
        <v>[260]=117,</v>
      </c>
    </row>
    <row r="253" spans="1:10" x14ac:dyDescent="0.25">
      <c r="A253" s="12">
        <v>261</v>
      </c>
      <c r="B253" s="5">
        <v>9</v>
      </c>
      <c r="C253" s="5">
        <f>VLOOKUP(B253,'ESO map constants'!$A$3:$B$999,2,FALSE)</f>
        <v>26</v>
      </c>
      <c r="D253" t="str">
        <f>VLOOKUP(C253,'ESO map constants'!$B$3:$C$1000,2,FALSE)</f>
        <v>Shadowfen</v>
      </c>
      <c r="E253" s="3">
        <f>IF(B253&lt;&gt;"",VLOOKUP(B253,'ESO map constants'!$A$3:$D$1000,4,FALSE),"")</f>
        <v>117</v>
      </c>
      <c r="F253" s="3">
        <f>VLOOKUP(E253,'ESO zone constants'!$A$2:$B$9949,2,FALSE)</f>
        <v>19</v>
      </c>
      <c r="G253" s="3" t="str">
        <f>IF(E253&lt;&gt;"",VLOOKUP(E253,'ESO zone constants'!$A$2:$D$949,4,FALSE),"")</f>
        <v>Shadowfen</v>
      </c>
      <c r="H253" s="5">
        <v>6</v>
      </c>
      <c r="I253" t="str">
        <f>VLOOKUP(A253,'ESO wayshrine names'!$A$3:$B$1000,2,FALSE)</f>
        <v xml:space="preserve">Dungeon: Cradle of Shadows </v>
      </c>
      <c r="J253" s="30" t="str">
        <f t="shared" si="3"/>
        <v>[261]=117,</v>
      </c>
    </row>
    <row r="254" spans="1:10" x14ac:dyDescent="0.25">
      <c r="A254" s="12">
        <v>262</v>
      </c>
      <c r="B254" s="5">
        <v>15</v>
      </c>
      <c r="C254" s="5">
        <f>VLOOKUP(B254,'ESO map constants'!$A$3:$B$999,2,FALSE)</f>
        <v>143</v>
      </c>
      <c r="D254" t="str">
        <f>VLOOKUP(C254,'ESO map constants'!$B$3:$C$1000,2,FALSE)</f>
        <v>Auridon</v>
      </c>
      <c r="E254" s="3">
        <f>IF(B254&lt;&gt;"",VLOOKUP(B254,'ESO map constants'!$A$3:$D$1000,4,FALSE),"")</f>
        <v>381</v>
      </c>
      <c r="F254" s="3">
        <f>VLOOKUP(E254,'ESO zone constants'!$A$2:$B$9949,2,FALSE)</f>
        <v>178</v>
      </c>
      <c r="G254" s="3" t="str">
        <f>IF(E254&lt;&gt;"",VLOOKUP(E254,'ESO zone constants'!$A$2:$D$949,4,FALSE),"")</f>
        <v>Auridon</v>
      </c>
      <c r="H254" s="5">
        <v>6</v>
      </c>
      <c r="I254" t="str">
        <f>VLOOKUP(A254,'ESO wayshrine names'!$A$3:$B$1000,2,FALSE)</f>
        <v xml:space="preserve">Dungeon: The Banished Cells II </v>
      </c>
      <c r="J254" s="30" t="str">
        <f t="shared" si="3"/>
        <v>[262]=381,</v>
      </c>
    </row>
    <row r="255" spans="1:10" x14ac:dyDescent="0.25">
      <c r="A255" s="12">
        <v>263</v>
      </c>
      <c r="B255" s="5">
        <v>4</v>
      </c>
      <c r="C255" s="5">
        <f>VLOOKUP(B255,'ESO map constants'!$A$3:$B$999,2,FALSE)</f>
        <v>12</v>
      </c>
      <c r="D255" t="str">
        <f>VLOOKUP(C255,'ESO map constants'!$B$3:$C$1000,2,FALSE)</f>
        <v>Stormhaven</v>
      </c>
      <c r="E255" s="3">
        <f>IF(B255&lt;&gt;"",VLOOKUP(B255,'ESO map constants'!$A$3:$D$1000,4,FALSE),"")</f>
        <v>19</v>
      </c>
      <c r="F255" s="3">
        <f>VLOOKUP(E255,'ESO zone constants'!$A$2:$B$9949,2,FALSE)</f>
        <v>4</v>
      </c>
      <c r="G255" s="3" t="str">
        <f>IF(E255&lt;&gt;"",VLOOKUP(E255,'ESO zone constants'!$A$2:$D$949,4,FALSE),"")</f>
        <v>Stormhaven</v>
      </c>
      <c r="H255" s="5">
        <v>6</v>
      </c>
      <c r="I255" t="str">
        <f>VLOOKUP(A255,'ESO wayshrine names'!$A$3:$B$1000,2,FALSE)</f>
        <v xml:space="preserve">Dungeon: Wayrest Sewers II </v>
      </c>
      <c r="J255" s="30" t="str">
        <f t="shared" si="3"/>
        <v>[263]=19,</v>
      </c>
    </row>
    <row r="256" spans="1:10" x14ac:dyDescent="0.25">
      <c r="A256" s="12">
        <v>264</v>
      </c>
      <c r="B256" s="5">
        <v>10</v>
      </c>
      <c r="C256" s="5">
        <f>VLOOKUP(B256,'ESO map constants'!$A$3:$B$999,2,FALSE)</f>
        <v>13</v>
      </c>
      <c r="D256" t="str">
        <f>VLOOKUP(C256,'ESO map constants'!$B$3:$C$1000,2,FALSE)</f>
        <v>Deshaan</v>
      </c>
      <c r="E256" s="3">
        <f>IF(B256&lt;&gt;"",VLOOKUP(B256,'ESO map constants'!$A$3:$D$1000,4,FALSE),"")</f>
        <v>57</v>
      </c>
      <c r="F256" s="3">
        <f>VLOOKUP(E256,'ESO zone constants'!$A$2:$B$9949,2,FALSE)</f>
        <v>10</v>
      </c>
      <c r="G256" s="3" t="str">
        <f>IF(E256&lt;&gt;"",VLOOKUP(E256,'ESO zone constants'!$A$2:$D$949,4,FALSE),"")</f>
        <v>Deshaan</v>
      </c>
      <c r="H256" s="5">
        <v>6</v>
      </c>
      <c r="I256" t="str">
        <f>VLOOKUP(A256,'ESO wayshrine names'!$A$3:$B$1000,2,FALSE)</f>
        <v xml:space="preserve">Dungeon: Darkshade Caverns II </v>
      </c>
      <c r="J256" s="30" t="str">
        <f t="shared" si="3"/>
        <v>[264]=57,</v>
      </c>
    </row>
    <row r="257" spans="1:10" x14ac:dyDescent="0.25">
      <c r="A257" s="12">
        <v>265</v>
      </c>
      <c r="B257" s="5">
        <v>7</v>
      </c>
      <c r="C257" s="5">
        <f>VLOOKUP(B257,'ESO map constants'!$A$3:$B$999,2,FALSE)</f>
        <v>9</v>
      </c>
      <c r="D257" t="str">
        <f>VLOOKUP(C257,'ESO map constants'!$B$3:$C$1000,2,FALSE)</f>
        <v>Grahtwood</v>
      </c>
      <c r="E257" s="3">
        <f>IF(B257&lt;&gt;"",VLOOKUP(B257,'ESO map constants'!$A$3:$D$1000,4,FALSE),"")</f>
        <v>383</v>
      </c>
      <c r="F257" s="3">
        <f>VLOOKUP(E257,'ESO zone constants'!$A$2:$B$9949,2,FALSE)</f>
        <v>180</v>
      </c>
      <c r="G257" s="3" t="str">
        <f>IF(E257&lt;&gt;"",VLOOKUP(E257,'ESO zone constants'!$A$2:$D$949,4,FALSE),"")</f>
        <v>Grahtwood</v>
      </c>
      <c r="H257" s="5">
        <v>6</v>
      </c>
      <c r="I257" t="str">
        <f>VLOOKUP(A257,'ESO wayshrine names'!$A$3:$B$1000,2,FALSE)</f>
        <v xml:space="preserve">Dungeon: Elden Hollow II </v>
      </c>
      <c r="J257" s="30" t="str">
        <f t="shared" si="3"/>
        <v>[265]=383,</v>
      </c>
    </row>
    <row r="258" spans="1:10" x14ac:dyDescent="0.25">
      <c r="A258" s="12">
        <v>266</v>
      </c>
      <c r="B258" s="5">
        <v>11</v>
      </c>
      <c r="C258" s="5">
        <f>VLOOKUP(B258,'ESO map constants'!$A$3:$B$999,2,FALSE)</f>
        <v>7</v>
      </c>
      <c r="D258" t="str">
        <f>VLOOKUP(C258,'ESO map constants'!$B$3:$C$1000,2,FALSE)</f>
        <v>Stonefalls</v>
      </c>
      <c r="E258" s="3">
        <f>IF(B258&lt;&gt;"",VLOOKUP(B258,'ESO map constants'!$A$3:$D$1000,4,FALSE),"")</f>
        <v>41</v>
      </c>
      <c r="F258" s="3">
        <f>VLOOKUP(E258,'ESO zone constants'!$A$2:$B$9949,2,FALSE)</f>
        <v>9</v>
      </c>
      <c r="G258" s="3" t="str">
        <f>IF(E258&lt;&gt;"",VLOOKUP(E258,'ESO zone constants'!$A$2:$D$949,4,FALSE),"")</f>
        <v>Stonefalls</v>
      </c>
      <c r="H258" s="5">
        <v>6</v>
      </c>
      <c r="I258" t="str">
        <f>VLOOKUP(A258,'ESO wayshrine names'!$A$3:$B$1000,2,FALSE)</f>
        <v xml:space="preserve">Dungeon: Fungal Grotto II </v>
      </c>
      <c r="J258" s="30" t="str">
        <f t="shared" si="3"/>
        <v>[266]=41,</v>
      </c>
    </row>
    <row r="259" spans="1:10" x14ac:dyDescent="0.25">
      <c r="A259" s="12">
        <v>267</v>
      </c>
      <c r="B259" s="5">
        <v>2</v>
      </c>
      <c r="C259" s="5">
        <f>VLOOKUP(B259,'ESO map constants'!$A$3:$B$999,2,FALSE)</f>
        <v>1</v>
      </c>
      <c r="D259" t="str">
        <f>VLOOKUP(C259,'ESO map constants'!$B$3:$C$1000,2,FALSE)</f>
        <v>Glenumbra</v>
      </c>
      <c r="E259" s="3">
        <f>IF(B259&lt;&gt;"",VLOOKUP(B259,'ESO map constants'!$A$3:$D$1000,4,FALSE),"")</f>
        <v>3</v>
      </c>
      <c r="F259" s="3">
        <f>VLOOKUP(E259,'ESO zone constants'!$A$2:$B$9949,2,FALSE)</f>
        <v>2</v>
      </c>
      <c r="G259" s="3" t="str">
        <f>IF(E259&lt;&gt;"",VLOOKUP(E259,'ESO zone constants'!$A$2:$D$949,4,FALSE),"")</f>
        <v>Glenumbra</v>
      </c>
      <c r="H259" s="5">
        <v>6</v>
      </c>
      <c r="I259" t="str">
        <f>VLOOKUP(A259,'ESO wayshrine names'!$A$3:$B$1000,2,FALSE)</f>
        <v xml:space="preserve">Dungeon: Spindleclutch II </v>
      </c>
      <c r="J259" s="30" t="str">
        <f t="shared" ref="J259:J322" si="4">IF(A259&lt;&gt;"",IF(E259&lt;&gt;"",IF(OR(ISNA(A259),ISNA(E259)),"","["&amp;A259&amp;"]="&amp;E259&amp;","),""),"")</f>
        <v>[267]=3,</v>
      </c>
    </row>
    <row r="260" spans="1:10" x14ac:dyDescent="0.25">
      <c r="A260" s="12">
        <v>268</v>
      </c>
      <c r="B260" s="5">
        <v>16</v>
      </c>
      <c r="C260" s="5">
        <f>VLOOKUP(B260,'ESO map constants'!$A$3:$B$999,2,FALSE)</f>
        <v>300</v>
      </c>
      <c r="D260" t="str">
        <f>VLOOKUP(C260,'ESO map constants'!$B$3:$C$1000,2,FALSE)</f>
        <v>Greenshade</v>
      </c>
      <c r="E260" s="3">
        <f>IF(B260&lt;&gt;"",VLOOKUP(B260,'ESO map constants'!$A$3:$D$1000,4,FALSE),"")</f>
        <v>108</v>
      </c>
      <c r="F260" s="3">
        <f>VLOOKUP(E260,'ESO zone constants'!$A$2:$B$9949,2,FALSE)</f>
        <v>18</v>
      </c>
      <c r="G260" s="3" t="str">
        <f>IF(E260&lt;&gt;"",VLOOKUP(E260,'ESO zone constants'!$A$2:$D$949,4,FALSE),"")</f>
        <v>Greenshade</v>
      </c>
      <c r="H260" s="5">
        <v>6</v>
      </c>
      <c r="I260" t="str">
        <f>VLOOKUP(A260,'ESO wayshrine names'!$A$3:$B$1000,2,FALSE)</f>
        <v xml:space="preserve">Dungeon: City of Ash II </v>
      </c>
      <c r="J260" s="30" t="str">
        <f t="shared" si="4"/>
        <v>[268]=108,</v>
      </c>
    </row>
    <row r="261" spans="1:10" x14ac:dyDescent="0.25">
      <c r="A261" s="12">
        <v>269</v>
      </c>
      <c r="B261" s="5">
        <v>3</v>
      </c>
      <c r="C261" s="5">
        <f>VLOOKUP(B261,'ESO map constants'!$A$3:$B$999,2,FALSE)</f>
        <v>10</v>
      </c>
      <c r="D261" t="str">
        <f>VLOOKUP(C261,'ESO map constants'!$B$3:$C$1000,2,FALSE)</f>
        <v>Rivenspire</v>
      </c>
      <c r="E261" s="3">
        <f>IF(B261&lt;&gt;"",VLOOKUP(B261,'ESO map constants'!$A$3:$D$1000,4,FALSE),"")</f>
        <v>20</v>
      </c>
      <c r="F261" s="3">
        <f>VLOOKUP(E261,'ESO zone constants'!$A$2:$B$9949,2,FALSE)</f>
        <v>5</v>
      </c>
      <c r="G261" s="3" t="str">
        <f>IF(E261&lt;&gt;"",VLOOKUP(E261,'ESO zone constants'!$A$2:$D$949,4,FALSE),"")</f>
        <v>Rivenspire</v>
      </c>
      <c r="H261" s="5">
        <v>6</v>
      </c>
      <c r="I261" t="str">
        <f>VLOOKUP(A261,'ESO wayshrine names'!$A$3:$B$1000,2,FALSE)</f>
        <v xml:space="preserve">Dungeon: Crypt of Hearts II </v>
      </c>
      <c r="J261" s="30" t="str">
        <f t="shared" si="4"/>
        <v>[269]=20,</v>
      </c>
    </row>
    <row r="262" spans="1:10" x14ac:dyDescent="0.25">
      <c r="A262" s="12">
        <v>270</v>
      </c>
      <c r="B262" s="5">
        <v>25</v>
      </c>
      <c r="C262" s="5">
        <f>VLOOKUP(B262,'ESO map constants'!$A$3:$B$999,2,FALSE)</f>
        <v>1126</v>
      </c>
      <c r="D262" t="str">
        <f>VLOOKUP(C262,'ESO map constants'!$B$3:$C$1000,2,FALSE)</f>
        <v>Craglorn</v>
      </c>
      <c r="E262" s="3">
        <f>IF(B262&lt;&gt;"",VLOOKUP(B262,'ESO map constants'!$A$3:$D$1000,4,FALSE),"")</f>
        <v>888</v>
      </c>
      <c r="F262" s="3">
        <f>VLOOKUP(E262,'ESO zone constants'!$A$2:$B$9949,2,FALSE)</f>
        <v>500</v>
      </c>
      <c r="G262" s="3" t="str">
        <f>IF(E262&lt;&gt;"",VLOOKUP(E262,'ESO zone constants'!$A$2:$D$949,4,FALSE),"")</f>
        <v>Craglorn</v>
      </c>
      <c r="H262" s="5">
        <v>2</v>
      </c>
      <c r="I262" t="str">
        <f>VLOOKUP(A262,'ESO wayshrine names'!$A$3:$B$1000,2,FALSE)</f>
        <v xml:space="preserve">Dragonstar Arena </v>
      </c>
      <c r="J262" s="30" t="str">
        <f t="shared" si="4"/>
        <v>[270]=888,</v>
      </c>
    </row>
    <row r="263" spans="1:10" x14ac:dyDescent="0.25">
      <c r="A263" s="12">
        <v>271</v>
      </c>
      <c r="C263" s="5" t="e">
        <f>VLOOKUP(B263,'ESO map constants'!$A$3:$B$999,2,FALSE)</f>
        <v>#N/A</v>
      </c>
      <c r="E263" s="3" t="str">
        <f>IF(B263&lt;&gt;"",VLOOKUP(B263,'ESO map constants'!$A$3:$D$1000,4,FALSE),"")</f>
        <v/>
      </c>
      <c r="F263" s="3" t="e">
        <f>VLOOKUP(E263,'ESO zone constants'!$A$2:$B$9949,2,FALSE)</f>
        <v>#N/A</v>
      </c>
      <c r="G263" s="3" t="str">
        <f>IF(E263&lt;&gt;"",VLOOKUP(E263,'ESO zone constants'!$A$2:$D$949,4,FALSE),"")</f>
        <v/>
      </c>
      <c r="I263" t="str">
        <f>VLOOKUP(A263,'ESO wayshrine names'!$A$3:$B$1000,2,FALSE)</f>
        <v xml:space="preserve"> </v>
      </c>
      <c r="J263" s="30" t="str">
        <f t="shared" si="4"/>
        <v/>
      </c>
    </row>
    <row r="264" spans="1:10" x14ac:dyDescent="0.25">
      <c r="A264" s="12">
        <v>272</v>
      </c>
      <c r="B264" s="5">
        <v>30</v>
      </c>
      <c r="C264" s="5">
        <f>VLOOKUP(B264,'ESO map constants'!$A$3:$B$999,2,FALSE)</f>
        <v>1060</v>
      </c>
      <c r="D264" t="str">
        <f>VLOOKUP(C264,'ESO map constants'!$B$3:$C$1000,2,FALSE)</f>
        <v>Vvardenfell</v>
      </c>
      <c r="E264" s="3">
        <f>IF(B264&lt;&gt;"",VLOOKUP(B264,'ESO map constants'!$A$3:$D$1000,4,FALSE),"")</f>
        <v>849</v>
      </c>
      <c r="F264" s="3">
        <f>VLOOKUP(E264,'ESO zone constants'!$A$2:$B$9949,2,FALSE)</f>
        <v>467</v>
      </c>
      <c r="G264" s="3" t="str">
        <f>IF(E264&lt;&gt;"",VLOOKUP(E264,'ESO zone constants'!$A$2:$D$949,4,FALSE),"")</f>
        <v>Vvardenfell</v>
      </c>
      <c r="H264" s="5">
        <v>1</v>
      </c>
      <c r="I264" t="str">
        <f>VLOOKUP(A264,'ESO wayshrine names'!$A$3:$B$1000,2,FALSE)</f>
        <v xml:space="preserve">Seyda Neen Wayshrine </v>
      </c>
      <c r="J264" s="30" t="str">
        <f t="shared" si="4"/>
        <v>[272]=849,</v>
      </c>
    </row>
    <row r="265" spans="1:10" x14ac:dyDescent="0.25">
      <c r="A265" s="12">
        <v>273</v>
      </c>
      <c r="B265" s="5">
        <v>30</v>
      </c>
      <c r="C265" s="5">
        <f>VLOOKUP(B265,'ESO map constants'!$A$3:$B$999,2,FALSE)</f>
        <v>1060</v>
      </c>
      <c r="D265" t="str">
        <f>VLOOKUP(C265,'ESO map constants'!$B$3:$C$1000,2,FALSE)</f>
        <v>Vvardenfell</v>
      </c>
      <c r="E265" s="3">
        <f>IF(B265&lt;&gt;"",VLOOKUP(B265,'ESO map constants'!$A$3:$D$1000,4,FALSE),"")</f>
        <v>849</v>
      </c>
      <c r="F265" s="3">
        <f>VLOOKUP(E265,'ESO zone constants'!$A$2:$B$9949,2,FALSE)</f>
        <v>467</v>
      </c>
      <c r="G265" s="3" t="str">
        <f>IF(E265&lt;&gt;"",VLOOKUP(E265,'ESO zone constants'!$A$2:$D$949,4,FALSE),"")</f>
        <v>Vvardenfell</v>
      </c>
      <c r="H265" s="5">
        <v>1</v>
      </c>
      <c r="I265" t="str">
        <f>VLOOKUP(A265,'ESO wayshrine names'!$A$3:$B$1000,2,FALSE)</f>
        <v xml:space="preserve">Gnisis Wayshrine </v>
      </c>
      <c r="J265" s="30" t="str">
        <f t="shared" si="4"/>
        <v>[273]=849,</v>
      </c>
    </row>
    <row r="266" spans="1:10" x14ac:dyDescent="0.25">
      <c r="A266" s="12">
        <v>274</v>
      </c>
      <c r="B266" s="5">
        <v>30</v>
      </c>
      <c r="C266" s="5">
        <f>VLOOKUP(B266,'ESO map constants'!$A$3:$B$999,2,FALSE)</f>
        <v>1060</v>
      </c>
      <c r="D266" t="str">
        <f>VLOOKUP(C266,'ESO map constants'!$B$3:$C$1000,2,FALSE)</f>
        <v>Vvardenfell</v>
      </c>
      <c r="E266" s="3">
        <f>IF(B266&lt;&gt;"",VLOOKUP(B266,'ESO map constants'!$A$3:$D$1000,4,FALSE),"")</f>
        <v>849</v>
      </c>
      <c r="F266" s="3">
        <f>VLOOKUP(E266,'ESO zone constants'!$A$2:$B$9949,2,FALSE)</f>
        <v>467</v>
      </c>
      <c r="G266" s="3" t="str">
        <f>IF(E266&lt;&gt;"",VLOOKUP(E266,'ESO zone constants'!$A$2:$D$949,4,FALSE),"")</f>
        <v>Vvardenfell</v>
      </c>
      <c r="H266" s="5">
        <v>1</v>
      </c>
      <c r="I266" t="str">
        <f>VLOOKUP(A266,'ESO wayshrine names'!$A$3:$B$1000,2,FALSE)</f>
        <v xml:space="preserve">Ald'ruhn Wayshrine </v>
      </c>
      <c r="J266" s="30" t="str">
        <f t="shared" si="4"/>
        <v>[274]=849,</v>
      </c>
    </row>
    <row r="267" spans="1:10" x14ac:dyDescent="0.25">
      <c r="A267" s="12">
        <v>275</v>
      </c>
      <c r="B267" s="5">
        <v>30</v>
      </c>
      <c r="C267" s="5">
        <f>VLOOKUP(B267,'ESO map constants'!$A$3:$B$999,2,FALSE)</f>
        <v>1060</v>
      </c>
      <c r="D267" t="str">
        <f>VLOOKUP(C267,'ESO map constants'!$B$3:$C$1000,2,FALSE)</f>
        <v>Vvardenfell</v>
      </c>
      <c r="E267" s="3">
        <f>IF(B267&lt;&gt;"",VLOOKUP(B267,'ESO map constants'!$A$3:$D$1000,4,FALSE),"")</f>
        <v>849</v>
      </c>
      <c r="F267" s="3">
        <f>VLOOKUP(E267,'ESO zone constants'!$A$2:$B$9949,2,FALSE)</f>
        <v>467</v>
      </c>
      <c r="G267" s="3" t="str">
        <f>IF(E267&lt;&gt;"",VLOOKUP(E267,'ESO zone constants'!$A$2:$D$949,4,FALSE),"")</f>
        <v>Vvardenfell</v>
      </c>
      <c r="H267" s="5">
        <v>1</v>
      </c>
      <c r="I267" t="str">
        <f>VLOOKUP(A267,'ESO wayshrine names'!$A$3:$B$1000,2,FALSE)</f>
        <v xml:space="preserve">Balmora Wayshrine </v>
      </c>
      <c r="J267" s="30" t="str">
        <f t="shared" si="4"/>
        <v>[275]=849,</v>
      </c>
    </row>
    <row r="268" spans="1:10" x14ac:dyDescent="0.25">
      <c r="A268" s="12">
        <v>276</v>
      </c>
      <c r="B268" s="5">
        <v>30</v>
      </c>
      <c r="C268" s="5">
        <f>VLOOKUP(B268,'ESO map constants'!$A$3:$B$999,2,FALSE)</f>
        <v>1060</v>
      </c>
      <c r="D268" t="str">
        <f>VLOOKUP(C268,'ESO map constants'!$B$3:$C$1000,2,FALSE)</f>
        <v>Vvardenfell</v>
      </c>
      <c r="E268" s="3">
        <f>IF(B268&lt;&gt;"",VLOOKUP(B268,'ESO map constants'!$A$3:$D$1000,4,FALSE),"")</f>
        <v>849</v>
      </c>
      <c r="F268" s="3">
        <f>VLOOKUP(E268,'ESO zone constants'!$A$2:$B$9949,2,FALSE)</f>
        <v>467</v>
      </c>
      <c r="G268" s="3" t="str">
        <f>IF(E268&lt;&gt;"",VLOOKUP(E268,'ESO zone constants'!$A$2:$D$949,4,FALSE),"")</f>
        <v>Vvardenfell</v>
      </c>
      <c r="H268" s="5">
        <v>1</v>
      </c>
      <c r="I268" t="str">
        <f>VLOOKUP(A268,'ESO wayshrine names'!$A$3:$B$1000,2,FALSE)</f>
        <v xml:space="preserve">Suran Wayshrine </v>
      </c>
      <c r="J268" s="30" t="str">
        <f t="shared" si="4"/>
        <v>[276]=849,</v>
      </c>
    </row>
    <row r="269" spans="1:10" x14ac:dyDescent="0.25">
      <c r="A269" s="12">
        <v>277</v>
      </c>
      <c r="B269" s="5">
        <v>30</v>
      </c>
      <c r="C269" s="5">
        <f>VLOOKUP(B269,'ESO map constants'!$A$3:$B$999,2,FALSE)</f>
        <v>1060</v>
      </c>
      <c r="D269" t="str">
        <f>VLOOKUP(C269,'ESO map constants'!$B$3:$C$1000,2,FALSE)</f>
        <v>Vvardenfell</v>
      </c>
      <c r="E269" s="3">
        <f>IF(B269&lt;&gt;"",VLOOKUP(B269,'ESO map constants'!$A$3:$D$1000,4,FALSE),"")</f>
        <v>849</v>
      </c>
      <c r="F269" s="3">
        <f>VLOOKUP(E269,'ESO zone constants'!$A$2:$B$9949,2,FALSE)</f>
        <v>467</v>
      </c>
      <c r="G269" s="3" t="str">
        <f>IF(E269&lt;&gt;"",VLOOKUP(E269,'ESO zone constants'!$A$2:$D$949,4,FALSE),"")</f>
        <v>Vvardenfell</v>
      </c>
      <c r="H269" s="5">
        <v>1</v>
      </c>
      <c r="I269" t="str">
        <f>VLOOKUP(A269,'ESO wayshrine names'!$A$3:$B$1000,2,FALSE)</f>
        <v xml:space="preserve">Molag Mar Wayshrine </v>
      </c>
      <c r="J269" s="30" t="str">
        <f t="shared" si="4"/>
        <v>[277]=849,</v>
      </c>
    </row>
    <row r="270" spans="1:10" x14ac:dyDescent="0.25">
      <c r="A270" s="12">
        <v>278</v>
      </c>
      <c r="B270" s="5">
        <v>30</v>
      </c>
      <c r="C270" s="5">
        <f>VLOOKUP(B270,'ESO map constants'!$A$3:$B$999,2,FALSE)</f>
        <v>1060</v>
      </c>
      <c r="D270" t="str">
        <f>VLOOKUP(C270,'ESO map constants'!$B$3:$C$1000,2,FALSE)</f>
        <v>Vvardenfell</v>
      </c>
      <c r="E270" s="3">
        <f>IF(B270&lt;&gt;"",VLOOKUP(B270,'ESO map constants'!$A$3:$D$1000,4,FALSE),"")</f>
        <v>849</v>
      </c>
      <c r="F270" s="3">
        <f>VLOOKUP(E270,'ESO zone constants'!$A$2:$B$9949,2,FALSE)</f>
        <v>467</v>
      </c>
      <c r="G270" s="3" t="str">
        <f>IF(E270&lt;&gt;"",VLOOKUP(E270,'ESO zone constants'!$A$2:$D$949,4,FALSE),"")</f>
        <v>Vvardenfell</v>
      </c>
      <c r="H270" s="5">
        <v>1</v>
      </c>
      <c r="I270" t="str">
        <f>VLOOKUP(A270,'ESO wayshrine names'!$A$3:$B$1000,2,FALSE)</f>
        <v xml:space="preserve">Tel Branora Wayshrine </v>
      </c>
      <c r="J270" s="30" t="str">
        <f t="shared" si="4"/>
        <v>[278]=849,</v>
      </c>
    </row>
    <row r="271" spans="1:10" x14ac:dyDescent="0.25">
      <c r="A271" s="12">
        <v>279</v>
      </c>
      <c r="B271" s="5">
        <v>30</v>
      </c>
      <c r="C271" s="5">
        <f>VLOOKUP(B271,'ESO map constants'!$A$3:$B$999,2,FALSE)</f>
        <v>1060</v>
      </c>
      <c r="D271" t="str">
        <f>VLOOKUP(C271,'ESO map constants'!$B$3:$C$1000,2,FALSE)</f>
        <v>Vvardenfell</v>
      </c>
      <c r="E271" s="3">
        <f>IF(B271&lt;&gt;"",VLOOKUP(B271,'ESO map constants'!$A$3:$D$1000,4,FALSE),"")</f>
        <v>849</v>
      </c>
      <c r="F271" s="3">
        <f>VLOOKUP(E271,'ESO zone constants'!$A$2:$B$9949,2,FALSE)</f>
        <v>467</v>
      </c>
      <c r="G271" s="3" t="str">
        <f>IF(E271&lt;&gt;"",VLOOKUP(E271,'ESO zone constants'!$A$2:$D$949,4,FALSE),"")</f>
        <v>Vvardenfell</v>
      </c>
      <c r="H271" s="5">
        <v>1</v>
      </c>
      <c r="I271" t="str">
        <f>VLOOKUP(A271,'ESO wayshrine names'!$A$3:$B$1000,2,FALSE)</f>
        <v xml:space="preserve">Nchuleftingth Wayshrine </v>
      </c>
      <c r="J271" s="30" t="str">
        <f t="shared" si="4"/>
        <v>[279]=849,</v>
      </c>
    </row>
    <row r="272" spans="1:10" x14ac:dyDescent="0.25">
      <c r="A272" s="12">
        <v>280</v>
      </c>
      <c r="B272" s="5">
        <v>30</v>
      </c>
      <c r="C272" s="5">
        <f>VLOOKUP(B272,'ESO map constants'!$A$3:$B$999,2,FALSE)</f>
        <v>1060</v>
      </c>
      <c r="D272" t="str">
        <f>VLOOKUP(C272,'ESO map constants'!$B$3:$C$1000,2,FALSE)</f>
        <v>Vvardenfell</v>
      </c>
      <c r="E272" s="3">
        <f>IF(B272&lt;&gt;"",VLOOKUP(B272,'ESO map constants'!$A$3:$D$1000,4,FALSE),"")</f>
        <v>849</v>
      </c>
      <c r="F272" s="3">
        <f>VLOOKUP(E272,'ESO zone constants'!$A$2:$B$9949,2,FALSE)</f>
        <v>467</v>
      </c>
      <c r="G272" s="3" t="str">
        <f>IF(E272&lt;&gt;"",VLOOKUP(E272,'ESO zone constants'!$A$2:$D$949,4,FALSE),"")</f>
        <v>Vvardenfell</v>
      </c>
      <c r="H272" s="5">
        <v>1</v>
      </c>
      <c r="I272" t="str">
        <f>VLOOKUP(A272,'ESO wayshrine names'!$A$3:$B$1000,2,FALSE)</f>
        <v xml:space="preserve">Tel Mora Wayshrine </v>
      </c>
      <c r="J272" s="30" t="str">
        <f t="shared" si="4"/>
        <v>[280]=849,</v>
      </c>
    </row>
    <row r="273" spans="1:10" x14ac:dyDescent="0.25">
      <c r="A273" s="12">
        <v>281</v>
      </c>
      <c r="B273" s="5">
        <v>30</v>
      </c>
      <c r="C273" s="5">
        <f>VLOOKUP(B273,'ESO map constants'!$A$3:$B$999,2,FALSE)</f>
        <v>1060</v>
      </c>
      <c r="D273" t="str">
        <f>VLOOKUP(C273,'ESO map constants'!$B$3:$C$1000,2,FALSE)</f>
        <v>Vvardenfell</v>
      </c>
      <c r="E273" s="3">
        <f>IF(B273&lt;&gt;"",VLOOKUP(B273,'ESO map constants'!$A$3:$D$1000,4,FALSE),"")</f>
        <v>849</v>
      </c>
      <c r="F273" s="3">
        <f>VLOOKUP(E273,'ESO zone constants'!$A$2:$B$9949,2,FALSE)</f>
        <v>467</v>
      </c>
      <c r="G273" s="3" t="str">
        <f>IF(E273&lt;&gt;"",VLOOKUP(E273,'ESO zone constants'!$A$2:$D$949,4,FALSE),"")</f>
        <v>Vvardenfell</v>
      </c>
      <c r="H273" s="5">
        <v>1</v>
      </c>
      <c r="I273" t="str">
        <f>VLOOKUP(A273,'ESO wayshrine names'!$A$3:$B$1000,2,FALSE)</f>
        <v xml:space="preserve">Sadrith Mora Wayshrine </v>
      </c>
      <c r="J273" s="30" t="str">
        <f t="shared" si="4"/>
        <v>[281]=849,</v>
      </c>
    </row>
    <row r="274" spans="1:10" x14ac:dyDescent="0.25">
      <c r="A274" s="12">
        <v>282</v>
      </c>
      <c r="B274" s="5">
        <v>30</v>
      </c>
      <c r="C274" s="5">
        <f>VLOOKUP(B274,'ESO map constants'!$A$3:$B$999,2,FALSE)</f>
        <v>1060</v>
      </c>
      <c r="D274" t="str">
        <f>VLOOKUP(C274,'ESO map constants'!$B$3:$C$1000,2,FALSE)</f>
        <v>Vvardenfell</v>
      </c>
      <c r="E274" s="3">
        <f>IF(B274&lt;&gt;"",VLOOKUP(B274,'ESO map constants'!$A$3:$D$1000,4,FALSE),"")</f>
        <v>849</v>
      </c>
      <c r="F274" s="3">
        <f>VLOOKUP(E274,'ESO zone constants'!$A$2:$B$9949,2,FALSE)</f>
        <v>467</v>
      </c>
      <c r="G274" s="3" t="str">
        <f>IF(E274&lt;&gt;"",VLOOKUP(E274,'ESO zone constants'!$A$2:$D$949,4,FALSE),"")</f>
        <v>Vvardenfell</v>
      </c>
      <c r="H274" s="5">
        <v>1</v>
      </c>
      <c r="I274" t="str">
        <f>VLOOKUP(A274,'ESO wayshrine names'!$A$3:$B$1000,2,FALSE)</f>
        <v xml:space="preserve">Valley of the Wind Wayshrine </v>
      </c>
      <c r="J274" s="30" t="str">
        <f t="shared" si="4"/>
        <v>[282]=849,</v>
      </c>
    </row>
    <row r="275" spans="1:10" x14ac:dyDescent="0.25">
      <c r="A275" s="12">
        <v>283</v>
      </c>
      <c r="C275" s="5" t="e">
        <f>VLOOKUP(B275,'ESO map constants'!$A$3:$B$999,2,FALSE)</f>
        <v>#N/A</v>
      </c>
      <c r="E275" s="3" t="str">
        <f>IF(B275&lt;&gt;"",VLOOKUP(B275,'ESO map constants'!$A$3:$D$1000,4,FALSE),"")</f>
        <v/>
      </c>
      <c r="F275" s="3" t="e">
        <f>VLOOKUP(E275,'ESO zone constants'!$A$2:$B$9949,2,FALSE)</f>
        <v>#N/A</v>
      </c>
      <c r="G275" s="3" t="str">
        <f>IF(E275&lt;&gt;"",VLOOKUP(E275,'ESO zone constants'!$A$2:$D$949,4,FALSE),"")</f>
        <v/>
      </c>
      <c r="I275" t="str">
        <f>VLOOKUP(A275,'ESO wayshrine names'!$A$3:$B$1000,2,FALSE)</f>
        <v xml:space="preserve"> </v>
      </c>
      <c r="J275" s="30" t="str">
        <f t="shared" si="4"/>
        <v/>
      </c>
    </row>
    <row r="276" spans="1:10" x14ac:dyDescent="0.25">
      <c r="A276" s="12">
        <v>284</v>
      </c>
      <c r="B276" s="5">
        <v>30</v>
      </c>
      <c r="C276" s="5">
        <f>VLOOKUP(B276,'ESO map constants'!$A$3:$B$999,2,FALSE)</f>
        <v>1060</v>
      </c>
      <c r="D276" t="str">
        <f>VLOOKUP(C276,'ESO map constants'!$B$3:$C$1000,2,FALSE)</f>
        <v>Vvardenfell</v>
      </c>
      <c r="E276" s="3">
        <f>IF(B276&lt;&gt;"",VLOOKUP(B276,'ESO map constants'!$A$3:$D$1000,4,FALSE),"")</f>
        <v>849</v>
      </c>
      <c r="F276" s="3">
        <f>VLOOKUP(E276,'ESO zone constants'!$A$2:$B$9949,2,FALSE)</f>
        <v>467</v>
      </c>
      <c r="G276" s="3" t="str">
        <f>IF(E276&lt;&gt;"",VLOOKUP(E276,'ESO zone constants'!$A$2:$D$949,4,FALSE),"")</f>
        <v>Vvardenfell</v>
      </c>
      <c r="H276" s="5">
        <v>1</v>
      </c>
      <c r="I276" t="str">
        <f>VLOOKUP(A276,'ESO wayshrine names'!$A$3:$B$1000,2,FALSE)</f>
        <v xml:space="preserve">Vivec City Wayshrine </v>
      </c>
      <c r="J276" s="30" t="str">
        <f t="shared" si="4"/>
        <v>[284]=849,</v>
      </c>
    </row>
    <row r="277" spans="1:10" x14ac:dyDescent="0.25">
      <c r="A277" s="12">
        <v>285</v>
      </c>
      <c r="B277" s="5">
        <v>15</v>
      </c>
      <c r="C277" s="5">
        <f>VLOOKUP(B277,'ESO map constants'!$A$3:$B$999,2,FALSE)</f>
        <v>143</v>
      </c>
      <c r="D277" t="str">
        <f>VLOOKUP(C277,'ESO map constants'!$B$3:$C$1000,2,FALSE)</f>
        <v>Auridon</v>
      </c>
      <c r="E277" s="3">
        <f>IF(B277&lt;&gt;"",VLOOKUP(B277,'ESO map constants'!$A$3:$D$1000,4,FALSE),"")</f>
        <v>381</v>
      </c>
      <c r="F277" s="3">
        <f>VLOOKUP(E277,'ESO zone constants'!$A$2:$B$9949,2,FALSE)</f>
        <v>178</v>
      </c>
      <c r="G277" s="3" t="str">
        <f>IF(E277&lt;&gt;"",VLOOKUP(E277,'ESO zone constants'!$A$2:$D$949,4,FALSE),"")</f>
        <v>Auridon</v>
      </c>
      <c r="H277" s="5">
        <v>7</v>
      </c>
      <c r="I277" t="str">
        <f>VLOOKUP(A277,'ESO wayshrine names'!$A$3:$B$1000,2,FALSE)</f>
        <v xml:space="preserve">Barbed Hook Private Room </v>
      </c>
      <c r="J277" s="30" t="str">
        <f t="shared" si="4"/>
        <v>[285]=381,</v>
      </c>
    </row>
    <row r="278" spans="1:10" x14ac:dyDescent="0.25">
      <c r="A278" s="12">
        <v>286</v>
      </c>
      <c r="B278" s="5">
        <v>5</v>
      </c>
      <c r="C278" s="5">
        <f>VLOOKUP(B278,'ESO map constants'!$A$3:$B$999,2,FALSE)</f>
        <v>30</v>
      </c>
      <c r="D278" t="str">
        <f>VLOOKUP(C278,'ESO map constants'!$B$3:$C$1000,2,FALSE)</f>
        <v>Alik'r Desert</v>
      </c>
      <c r="E278" s="3">
        <f>IF(B278&lt;&gt;"",VLOOKUP(B278,'ESO map constants'!$A$3:$D$1000,4,FALSE),"")</f>
        <v>104</v>
      </c>
      <c r="F278" s="3">
        <f>VLOOKUP(E278,'ESO zone constants'!$A$2:$B$9949,2,FALSE)</f>
        <v>17</v>
      </c>
      <c r="G278" s="3" t="str">
        <f>IF(E278&lt;&gt;"",VLOOKUP(E278,'ESO zone constants'!$A$2:$D$949,4,FALSE),"")</f>
        <v>Alik'r Desert</v>
      </c>
      <c r="H278" s="5">
        <v>7</v>
      </c>
      <c r="I278" t="str">
        <f>VLOOKUP(A278,'ESO wayshrine names'!$A$3:$B$1000,2,FALSE)</f>
        <v xml:space="preserve">Sisters of the Sands Apartment </v>
      </c>
      <c r="J278" s="30" t="str">
        <f t="shared" si="4"/>
        <v>[286]=104,</v>
      </c>
    </row>
    <row r="279" spans="1:10" x14ac:dyDescent="0.25">
      <c r="A279" s="12">
        <v>287</v>
      </c>
      <c r="B279" s="5">
        <v>10</v>
      </c>
      <c r="C279" s="5">
        <f>VLOOKUP(B279,'ESO map constants'!$A$3:$B$999,2,FALSE)</f>
        <v>13</v>
      </c>
      <c r="D279" t="str">
        <f>VLOOKUP(C279,'ESO map constants'!$B$3:$C$1000,2,FALSE)</f>
        <v>Deshaan</v>
      </c>
      <c r="E279" s="3">
        <f>IF(B279&lt;&gt;"",VLOOKUP(B279,'ESO map constants'!$A$3:$D$1000,4,FALSE),"")</f>
        <v>57</v>
      </c>
      <c r="F279" s="3">
        <f>VLOOKUP(E279,'ESO zone constants'!$A$2:$B$9949,2,FALSE)</f>
        <v>10</v>
      </c>
      <c r="G279" s="3" t="str">
        <f>IF(E279&lt;&gt;"",VLOOKUP(E279,'ESO zone constants'!$A$2:$D$949,4,FALSE),"")</f>
        <v>Deshaan</v>
      </c>
      <c r="H279" s="5">
        <v>7</v>
      </c>
      <c r="I279" t="str">
        <f>VLOOKUP(A279,'ESO wayshrine names'!$A$3:$B$1000,2,FALSE)</f>
        <v xml:space="preserve">Flaming Nix Deluxe Garret </v>
      </c>
      <c r="J279" s="30" t="str">
        <f t="shared" si="4"/>
        <v>[287]=57,</v>
      </c>
    </row>
    <row r="280" spans="1:10" x14ac:dyDescent="0.25">
      <c r="A280" s="12">
        <v>288</v>
      </c>
      <c r="B280" s="5">
        <v>15</v>
      </c>
      <c r="C280" s="5">
        <f>VLOOKUP(B280,'ESO map constants'!$A$3:$B$999,2,FALSE)</f>
        <v>143</v>
      </c>
      <c r="D280" t="str">
        <f>VLOOKUP(C280,'ESO map constants'!$B$3:$C$1000,2,FALSE)</f>
        <v>Auridon</v>
      </c>
      <c r="E280" s="3">
        <f>IF(B280&lt;&gt;"",VLOOKUP(B280,'ESO map constants'!$A$3:$D$1000,4,FALSE),"")</f>
        <v>381</v>
      </c>
      <c r="F280" s="3">
        <f>VLOOKUP(E280,'ESO zone constants'!$A$2:$B$9949,2,FALSE)</f>
        <v>178</v>
      </c>
      <c r="G280" s="3" t="str">
        <f>IF(E280&lt;&gt;"",VLOOKUP(E280,'ESO zone constants'!$A$2:$D$949,4,FALSE),"")</f>
        <v>Auridon</v>
      </c>
      <c r="H280" s="5">
        <v>7</v>
      </c>
      <c r="I280" t="str">
        <f>VLOOKUP(A280,'ESO wayshrine names'!$A$3:$B$1000,2,FALSE)</f>
        <v xml:space="preserve">Mara's Kiss Public House </v>
      </c>
      <c r="J280" s="30" t="str">
        <f t="shared" si="4"/>
        <v>[288]=381,</v>
      </c>
    </row>
    <row r="281" spans="1:10" x14ac:dyDescent="0.25">
      <c r="A281" s="12">
        <v>289</v>
      </c>
      <c r="B281" s="5">
        <v>2</v>
      </c>
      <c r="C281" s="5">
        <f>VLOOKUP(B281,'ESO map constants'!$A$3:$B$999,2,FALSE)</f>
        <v>1</v>
      </c>
      <c r="D281" t="str">
        <f>VLOOKUP(C281,'ESO map constants'!$B$3:$C$1000,2,FALSE)</f>
        <v>Glenumbra</v>
      </c>
      <c r="E281" s="3">
        <f>IF(B281&lt;&gt;"",VLOOKUP(B281,'ESO map constants'!$A$3:$D$1000,4,FALSE),"")</f>
        <v>3</v>
      </c>
      <c r="F281" s="3">
        <f>VLOOKUP(E281,'ESO zone constants'!$A$2:$B$9949,2,FALSE)</f>
        <v>2</v>
      </c>
      <c r="G281" s="3" t="str">
        <f>IF(E281&lt;&gt;"",VLOOKUP(E281,'ESO zone constants'!$A$2:$D$949,4,FALSE),"")</f>
        <v>Glenumbra</v>
      </c>
      <c r="H281" s="5">
        <v>7</v>
      </c>
      <c r="I281" t="str">
        <f>VLOOKUP(A281,'ESO wayshrine names'!$A$3:$B$1000,2,FALSE)</f>
        <v xml:space="preserve">The Rosy Lion </v>
      </c>
      <c r="J281" s="30" t="str">
        <f t="shared" si="4"/>
        <v>[289]=3,</v>
      </c>
    </row>
    <row r="282" spans="1:10" x14ac:dyDescent="0.25">
      <c r="A282" s="12">
        <v>290</v>
      </c>
      <c r="B282" s="5">
        <v>11</v>
      </c>
      <c r="C282" s="5">
        <f>VLOOKUP(B282,'ESO map constants'!$A$3:$B$999,2,FALSE)</f>
        <v>7</v>
      </c>
      <c r="D282" t="str">
        <f>VLOOKUP(C282,'ESO map constants'!$B$3:$C$1000,2,FALSE)</f>
        <v>Stonefalls</v>
      </c>
      <c r="E282" s="3">
        <f>IF(B282&lt;&gt;"",VLOOKUP(B282,'ESO map constants'!$A$3:$D$1000,4,FALSE),"")</f>
        <v>41</v>
      </c>
      <c r="F282" s="3">
        <f>VLOOKUP(E282,'ESO zone constants'!$A$2:$B$9949,2,FALSE)</f>
        <v>9</v>
      </c>
      <c r="G282" s="3" t="str">
        <f>IF(E282&lt;&gt;"",VLOOKUP(E282,'ESO zone constants'!$A$2:$D$949,4,FALSE),"")</f>
        <v>Stonefalls</v>
      </c>
      <c r="H282" s="5">
        <v>7</v>
      </c>
      <c r="I282" t="str">
        <f>VLOOKUP(A282,'ESO wayshrine names'!$A$3:$B$1000,2,FALSE)</f>
        <v xml:space="preserve">The Ebony Flask Inn Room </v>
      </c>
      <c r="J282" s="30" t="str">
        <f t="shared" si="4"/>
        <v>[290]=41,</v>
      </c>
    </row>
    <row r="283" spans="1:10" x14ac:dyDescent="0.25">
      <c r="A283" s="12">
        <v>291</v>
      </c>
      <c r="B283" s="5">
        <v>17</v>
      </c>
      <c r="C283" s="5">
        <f>VLOOKUP(B283,'ESO map constants'!$A$3:$B$999,2,FALSE)</f>
        <v>256</v>
      </c>
      <c r="D283" t="str">
        <f>VLOOKUP(C283,'ESO map constants'!$B$3:$C$1000,2,FALSE)</f>
        <v>Reaper's March</v>
      </c>
      <c r="E283" s="3">
        <f>IF(B283&lt;&gt;"",VLOOKUP(B283,'ESO map constants'!$A$3:$D$1000,4,FALSE),"")</f>
        <v>382</v>
      </c>
      <c r="F283" s="3">
        <f>VLOOKUP(E283,'ESO zone constants'!$A$2:$B$9949,2,FALSE)</f>
        <v>179</v>
      </c>
      <c r="G283" s="3" t="str">
        <f>IF(E283&lt;&gt;"",VLOOKUP(E283,'ESO zone constants'!$A$2:$D$949,4,FALSE),"")</f>
        <v>Reaper's March</v>
      </c>
      <c r="H283" s="5">
        <v>7</v>
      </c>
      <c r="I283" t="str">
        <f>VLOOKUP(A283,'ESO wayshrine names'!$A$3:$B$1000,2,FALSE)</f>
        <v xml:space="preserve">Serenity Falls Estate </v>
      </c>
      <c r="J283" s="30" t="str">
        <f t="shared" si="4"/>
        <v>[291]=382,</v>
      </c>
    </row>
    <row r="284" spans="1:10" x14ac:dyDescent="0.25">
      <c r="A284" s="12">
        <v>292</v>
      </c>
      <c r="B284" s="5">
        <v>2</v>
      </c>
      <c r="C284" s="5">
        <f>VLOOKUP(B284,'ESO map constants'!$A$3:$B$999,2,FALSE)</f>
        <v>1</v>
      </c>
      <c r="D284" t="str">
        <f>VLOOKUP(C284,'ESO map constants'!$B$3:$C$1000,2,FALSE)</f>
        <v>Glenumbra</v>
      </c>
      <c r="E284" s="3">
        <f>IF(B284&lt;&gt;"",VLOOKUP(B284,'ESO map constants'!$A$3:$D$1000,4,FALSE),"")</f>
        <v>3</v>
      </c>
      <c r="F284" s="3">
        <f>VLOOKUP(E284,'ESO zone constants'!$A$2:$B$9949,2,FALSE)</f>
        <v>2</v>
      </c>
      <c r="G284" s="3" t="str">
        <f>IF(E284&lt;&gt;"",VLOOKUP(E284,'ESO zone constants'!$A$2:$D$949,4,FALSE),"")</f>
        <v>Glenumbra</v>
      </c>
      <c r="H284" s="5">
        <v>7</v>
      </c>
      <c r="I284" t="str">
        <f>VLOOKUP(A284,'ESO wayshrine names'!$A$3:$B$1000,2,FALSE)</f>
        <v xml:space="preserve">Daggerfall Overlook </v>
      </c>
      <c r="J284" s="30" t="str">
        <f t="shared" si="4"/>
        <v>[292]=3,</v>
      </c>
    </row>
    <row r="285" spans="1:10" x14ac:dyDescent="0.25">
      <c r="A285" s="12">
        <v>293</v>
      </c>
      <c r="B285" s="5">
        <v>11</v>
      </c>
      <c r="C285" s="5">
        <f>VLOOKUP(B285,'ESO map constants'!$A$3:$B$999,2,FALSE)</f>
        <v>7</v>
      </c>
      <c r="D285" t="str">
        <f>VLOOKUP(C285,'ESO map constants'!$B$3:$C$1000,2,FALSE)</f>
        <v>Stonefalls</v>
      </c>
      <c r="E285" s="3">
        <f>IF(B285&lt;&gt;"",VLOOKUP(B285,'ESO map constants'!$A$3:$D$1000,4,FALSE),"")</f>
        <v>41</v>
      </c>
      <c r="F285" s="3">
        <f>VLOOKUP(E285,'ESO zone constants'!$A$2:$B$9949,2,FALSE)</f>
        <v>9</v>
      </c>
      <c r="G285" s="3" t="str">
        <f>IF(E285&lt;&gt;"",VLOOKUP(E285,'ESO zone constants'!$A$2:$D$949,4,FALSE),"")</f>
        <v>Stonefalls</v>
      </c>
      <c r="H285" s="5">
        <v>7</v>
      </c>
      <c r="I285" t="str">
        <f>VLOOKUP(A285,'ESO wayshrine names'!$A$3:$B$1000,2,FALSE)</f>
        <v xml:space="preserve">Ebonheart Chateau </v>
      </c>
      <c r="J285" s="30" t="str">
        <f t="shared" si="4"/>
        <v>[293]=41,</v>
      </c>
    </row>
    <row r="286" spans="1:10" x14ac:dyDescent="0.25">
      <c r="A286" s="12">
        <v>294</v>
      </c>
      <c r="B286" s="5">
        <v>8</v>
      </c>
      <c r="C286" s="5">
        <f>VLOOKUP(B286,'ESO map constants'!$A$3:$B$999,2,FALSE)</f>
        <v>22</v>
      </c>
      <c r="D286" t="str">
        <f>VLOOKUP(C286,'ESO map constants'!$B$3:$C$1000,2,FALSE)</f>
        <v>Malabal Tor</v>
      </c>
      <c r="E286" s="3">
        <f>IF(B286&lt;&gt;"",VLOOKUP(B286,'ESO map constants'!$A$3:$D$1000,4,FALSE),"")</f>
        <v>58</v>
      </c>
      <c r="F286" s="3">
        <f>VLOOKUP(E286,'ESO zone constants'!$A$2:$B$9949,2,FALSE)</f>
        <v>11</v>
      </c>
      <c r="G286" s="3" t="str">
        <f>IF(E286&lt;&gt;"",VLOOKUP(E286,'ESO zone constants'!$A$2:$D$949,4,FALSE),"")</f>
        <v>Malabal Tor</v>
      </c>
      <c r="H286" s="5">
        <v>7</v>
      </c>
      <c r="I286" t="str">
        <f>VLOOKUP(A286,'ESO wayshrine names'!$A$3:$B$1000,2,FALSE)</f>
        <v xml:space="preserve">Black Vine Villa </v>
      </c>
      <c r="J286" s="30" t="str">
        <f t="shared" si="4"/>
        <v>[294]=58,</v>
      </c>
    </row>
    <row r="287" spans="1:10" x14ac:dyDescent="0.25">
      <c r="A287" s="12">
        <v>295</v>
      </c>
      <c r="B287" s="5">
        <v>18</v>
      </c>
      <c r="C287" s="5">
        <f>VLOOKUP(B287,'ESO map constants'!$A$3:$B$999,2,FALSE)</f>
        <v>75</v>
      </c>
      <c r="D287" t="str">
        <f>VLOOKUP(C287,'ESO map constants'!$B$3:$C$1000,2,FALSE)</f>
        <v>Bal Foyen</v>
      </c>
      <c r="E287" s="3">
        <f>IF(B287&lt;&gt;"",VLOOKUP(B287,'ESO map constants'!$A$3:$D$1000,4,FALSE),"")</f>
        <v>281</v>
      </c>
      <c r="F287" s="3">
        <f>VLOOKUP(E287,'ESO zone constants'!$A$2:$B$9949,2,FALSE)</f>
        <v>110</v>
      </c>
      <c r="G287" s="3" t="str">
        <f>IF(E287&lt;&gt;"",VLOOKUP(E287,'ESO zone constants'!$A$2:$D$949,4,FALSE),"")</f>
        <v>Bal Foyen</v>
      </c>
      <c r="H287" s="5">
        <v>7</v>
      </c>
      <c r="I287" t="str">
        <f>VLOOKUP(A287,'ESO wayshrine names'!$A$3:$B$1000,2,FALSE)</f>
        <v xml:space="preserve">Humblemud </v>
      </c>
      <c r="J287" s="30" t="str">
        <f t="shared" si="4"/>
        <v>[295]=281,</v>
      </c>
    </row>
    <row r="288" spans="1:10" x14ac:dyDescent="0.25">
      <c r="A288" s="12">
        <v>296</v>
      </c>
      <c r="B288" s="5">
        <v>7</v>
      </c>
      <c r="C288" s="5">
        <f>VLOOKUP(B288,'ESO map constants'!$A$3:$B$999,2,FALSE)</f>
        <v>9</v>
      </c>
      <c r="D288" t="str">
        <f>VLOOKUP(C288,'ESO map constants'!$B$3:$C$1000,2,FALSE)</f>
        <v>Grahtwood</v>
      </c>
      <c r="E288" s="3">
        <f>IF(B288&lt;&gt;"",VLOOKUP(B288,'ESO map constants'!$A$3:$D$1000,4,FALSE),"")</f>
        <v>383</v>
      </c>
      <c r="F288" s="3">
        <f>VLOOKUP(E288,'ESO zone constants'!$A$2:$B$9949,2,FALSE)</f>
        <v>180</v>
      </c>
      <c r="G288" s="3" t="str">
        <f>IF(E288&lt;&gt;"",VLOOKUP(E288,'ESO zone constants'!$A$2:$D$949,4,FALSE),"")</f>
        <v>Grahtwood</v>
      </c>
      <c r="H288" s="5">
        <v>7</v>
      </c>
      <c r="I288" t="str">
        <f>VLOOKUP(A288,'ESO wayshrine names'!$A$3:$B$1000,2,FALSE)</f>
        <v xml:space="preserve">Snugpod </v>
      </c>
      <c r="J288" s="30" t="str">
        <f t="shared" si="4"/>
        <v>[296]=383,</v>
      </c>
    </row>
    <row r="289" spans="1:10" x14ac:dyDescent="0.25">
      <c r="A289" s="12">
        <v>297</v>
      </c>
      <c r="B289" s="5">
        <v>2</v>
      </c>
      <c r="C289" s="5">
        <f>VLOOKUP(B289,'ESO map constants'!$A$3:$B$999,2,FALSE)</f>
        <v>1</v>
      </c>
      <c r="D289" t="str">
        <f>VLOOKUP(C289,'ESO map constants'!$B$3:$C$1000,2,FALSE)</f>
        <v>Glenumbra</v>
      </c>
      <c r="E289" s="3">
        <f>IF(B289&lt;&gt;"",VLOOKUP(B289,'ESO map constants'!$A$3:$D$1000,4,FALSE),"")</f>
        <v>3</v>
      </c>
      <c r="F289" s="3">
        <f>VLOOKUP(E289,'ESO zone constants'!$A$2:$B$9949,2,FALSE)</f>
        <v>2</v>
      </c>
      <c r="G289" s="3" t="str">
        <f>IF(E289&lt;&gt;"",VLOOKUP(E289,'ESO zone constants'!$A$2:$D$949,4,FALSE),"")</f>
        <v>Glenumbra</v>
      </c>
      <c r="H289" s="5">
        <v>7</v>
      </c>
      <c r="I289" t="str">
        <f>VLOOKUP(A289,'ESO wayshrine names'!$A$3:$B$1000,2,FALSE)</f>
        <v xml:space="preserve">Captain Margaux's Place </v>
      </c>
      <c r="J289" s="30" t="str">
        <f t="shared" si="4"/>
        <v>[297]=3,</v>
      </c>
    </row>
    <row r="290" spans="1:10" x14ac:dyDescent="0.25">
      <c r="A290" s="12">
        <v>298</v>
      </c>
      <c r="B290" s="5">
        <v>11</v>
      </c>
      <c r="C290" s="5">
        <f>VLOOKUP(B290,'ESO map constants'!$A$3:$B$999,2,FALSE)</f>
        <v>7</v>
      </c>
      <c r="D290" t="str">
        <f>VLOOKUP(C290,'ESO map constants'!$B$3:$C$1000,2,FALSE)</f>
        <v>Stonefalls</v>
      </c>
      <c r="E290" s="3">
        <f>IF(B290&lt;&gt;"",VLOOKUP(B290,'ESO map constants'!$A$3:$D$1000,4,FALSE),"")</f>
        <v>41</v>
      </c>
      <c r="F290" s="3">
        <f>VLOOKUP(E290,'ESO zone constants'!$A$2:$B$9949,2,FALSE)</f>
        <v>9</v>
      </c>
      <c r="G290" s="3" t="str">
        <f>IF(E290&lt;&gt;"",VLOOKUP(E290,'ESO zone constants'!$A$2:$D$949,4,FALSE),"")</f>
        <v>Stonefalls</v>
      </c>
      <c r="H290" s="5">
        <v>7</v>
      </c>
      <c r="I290" t="str">
        <f>VLOOKUP(A290,'ESO wayshrine names'!$A$3:$B$1000,2,FALSE)</f>
        <v xml:space="preserve">Kragenhome </v>
      </c>
      <c r="J290" s="30" t="str">
        <f t="shared" si="4"/>
        <v>[298]=41,</v>
      </c>
    </row>
    <row r="291" spans="1:10" x14ac:dyDescent="0.25">
      <c r="A291" s="12">
        <v>299</v>
      </c>
      <c r="B291" s="5">
        <v>8</v>
      </c>
      <c r="C291" s="5">
        <f>VLOOKUP(B291,'ESO map constants'!$A$3:$B$999,2,FALSE)</f>
        <v>22</v>
      </c>
      <c r="D291" t="str">
        <f>VLOOKUP(C291,'ESO map constants'!$B$3:$C$1000,2,FALSE)</f>
        <v>Malabal Tor</v>
      </c>
      <c r="E291" s="3">
        <f>IF(B291&lt;&gt;"",VLOOKUP(B291,'ESO map constants'!$A$3:$D$1000,4,FALSE),"")</f>
        <v>58</v>
      </c>
      <c r="F291" s="3">
        <f>VLOOKUP(E291,'ESO zone constants'!$A$2:$B$9949,2,FALSE)</f>
        <v>11</v>
      </c>
      <c r="G291" s="3" t="str">
        <f>IF(E291&lt;&gt;"",VLOOKUP(E291,'ESO zone constants'!$A$2:$D$949,4,FALSE),"")</f>
        <v>Malabal Tor</v>
      </c>
      <c r="H291" s="5">
        <v>7</v>
      </c>
      <c r="I291" t="str">
        <f>VLOOKUP(A291,'ESO wayshrine names'!$A$3:$B$1000,2,FALSE)</f>
        <v xml:space="preserve">Cyrodilic Jungle House </v>
      </c>
      <c r="J291" s="30" t="str">
        <f t="shared" si="4"/>
        <v>[299]=58,</v>
      </c>
    </row>
    <row r="292" spans="1:10" x14ac:dyDescent="0.25">
      <c r="A292" s="12">
        <v>300</v>
      </c>
      <c r="B292" s="5">
        <v>21</v>
      </c>
      <c r="C292" s="5">
        <f>VLOOKUP(B292,'ESO map constants'!$A$3:$B$999,2,FALSE)</f>
        <v>258</v>
      </c>
      <c r="D292" t="str">
        <f>VLOOKUP(C292,'ESO map constants'!$B$3:$C$1000,2,FALSE)</f>
        <v>Khenarthi's Roost</v>
      </c>
      <c r="E292" s="3">
        <f>IF(B292&lt;&gt;"",VLOOKUP(B292,'ESO map constants'!$A$3:$D$1000,4,FALSE),"")</f>
        <v>537</v>
      </c>
      <c r="F292" s="3">
        <f>VLOOKUP(E292,'ESO zone constants'!$A$2:$B$9949,2,FALSE)</f>
        <v>306</v>
      </c>
      <c r="G292" s="3" t="str">
        <f>IF(E292&lt;&gt;"",VLOOKUP(E292,'ESO zone constants'!$A$2:$D$949,4,FALSE),"")</f>
        <v>Khenarthi's Roost</v>
      </c>
      <c r="H292" s="5">
        <v>7</v>
      </c>
      <c r="I292" t="str">
        <f>VLOOKUP(A292,'ESO wayshrine names'!$A$3:$B$1000,2,FALSE)</f>
        <v xml:space="preserve">Moonmirth House </v>
      </c>
      <c r="J292" s="30" t="str">
        <f t="shared" si="4"/>
        <v>[300]=537,</v>
      </c>
    </row>
    <row r="293" spans="1:10" x14ac:dyDescent="0.25">
      <c r="A293" s="12">
        <v>301</v>
      </c>
      <c r="B293" s="5">
        <v>12</v>
      </c>
      <c r="C293" s="5">
        <f>VLOOKUP(B293,'ESO map constants'!$A$3:$B$999,2,FALSE)</f>
        <v>125</v>
      </c>
      <c r="D293" t="str">
        <f>VLOOKUP(C293,'ESO map constants'!$B$3:$C$1000,2,FALSE)</f>
        <v>The Rift</v>
      </c>
      <c r="E293" s="3">
        <f>IF(B293&lt;&gt;"",VLOOKUP(B293,'ESO map constants'!$A$3:$D$1000,4,FALSE),"")</f>
        <v>103</v>
      </c>
      <c r="F293" s="3">
        <f>VLOOKUP(E293,'ESO zone constants'!$A$2:$B$9949,2,FALSE)</f>
        <v>16</v>
      </c>
      <c r="G293" s="3" t="str">
        <f>IF(E293&lt;&gt;"",VLOOKUP(E293,'ESO zone constants'!$A$2:$D$949,4,FALSE),"")</f>
        <v>The Rift</v>
      </c>
      <c r="H293" s="5">
        <v>7</v>
      </c>
      <c r="I293" t="str">
        <f>VLOOKUP(A293,'ESO wayshrine names'!$A$3:$B$1000,2,FALSE)</f>
        <v xml:space="preserve">Autumn's-Gate </v>
      </c>
      <c r="J293" s="30" t="str">
        <f t="shared" si="4"/>
        <v>[301]=103,</v>
      </c>
    </row>
    <row r="294" spans="1:10" x14ac:dyDescent="0.25">
      <c r="A294" s="12">
        <v>302</v>
      </c>
      <c r="B294" s="5">
        <v>4</v>
      </c>
      <c r="C294" s="5">
        <f>VLOOKUP(B294,'ESO map constants'!$A$3:$B$999,2,FALSE)</f>
        <v>12</v>
      </c>
      <c r="D294" t="str">
        <f>VLOOKUP(C294,'ESO map constants'!$B$3:$C$1000,2,FALSE)</f>
        <v>Stormhaven</v>
      </c>
      <c r="E294" s="3">
        <f>IF(B294&lt;&gt;"",VLOOKUP(B294,'ESO map constants'!$A$3:$D$1000,4,FALSE),"")</f>
        <v>19</v>
      </c>
      <c r="F294" s="3">
        <f>VLOOKUP(E294,'ESO zone constants'!$A$2:$B$9949,2,FALSE)</f>
        <v>4</v>
      </c>
      <c r="G294" s="3" t="str">
        <f>IF(E294&lt;&gt;"",VLOOKUP(E294,'ESO zone constants'!$A$2:$D$949,4,FALSE),"")</f>
        <v>Stormhaven</v>
      </c>
      <c r="H294" s="5">
        <v>7</v>
      </c>
      <c r="I294" t="str">
        <f>VLOOKUP(A294,'ESO wayshrine names'!$A$3:$B$1000,2,FALSE)</f>
        <v xml:space="preserve">Hammerdeath Bungalow </v>
      </c>
      <c r="J294" s="30" t="str">
        <f t="shared" si="4"/>
        <v>[302]=19,</v>
      </c>
    </row>
    <row r="295" spans="1:10" x14ac:dyDescent="0.25">
      <c r="A295" s="12">
        <v>303</v>
      </c>
      <c r="B295" s="5">
        <v>6</v>
      </c>
      <c r="C295" s="5">
        <f>VLOOKUP(B295,'ESO map constants'!$A$3:$B$999,2,FALSE)</f>
        <v>20</v>
      </c>
      <c r="D295" t="str">
        <f>VLOOKUP(C295,'ESO map constants'!$B$3:$C$1000,2,FALSE)</f>
        <v>Bangkorai</v>
      </c>
      <c r="E295" s="3">
        <f>IF(B295&lt;&gt;"",VLOOKUP(B295,'ESO map constants'!$A$3:$D$1000,4,FALSE),"")</f>
        <v>92</v>
      </c>
      <c r="F295" s="3">
        <f>VLOOKUP(E295,'ESO zone constants'!$A$2:$B$9949,2,FALSE)</f>
        <v>14</v>
      </c>
      <c r="G295" s="3" t="str">
        <f>IF(E295&lt;&gt;"",VLOOKUP(E295,'ESO zone constants'!$A$2:$D$949,4,FALSE),"")</f>
        <v>Bangkorai</v>
      </c>
      <c r="H295" s="5">
        <v>7</v>
      </c>
      <c r="I295" t="str">
        <f>VLOOKUP(A295,'ESO wayshrine names'!$A$3:$B$1000,2,FALSE)</f>
        <v xml:space="preserve">Twin Arches </v>
      </c>
      <c r="J295" s="30" t="str">
        <f t="shared" si="4"/>
        <v>[303]=92,</v>
      </c>
    </row>
    <row r="296" spans="1:10" x14ac:dyDescent="0.25">
      <c r="A296" s="12">
        <v>304</v>
      </c>
      <c r="B296" s="5">
        <v>16</v>
      </c>
      <c r="C296" s="5">
        <f>VLOOKUP(B296,'ESO map constants'!$A$3:$B$999,2,FALSE)</f>
        <v>300</v>
      </c>
      <c r="D296" t="str">
        <f>VLOOKUP(C296,'ESO map constants'!$B$3:$C$1000,2,FALSE)</f>
        <v>Greenshade</v>
      </c>
      <c r="E296" s="3">
        <f>IF(B296&lt;&gt;"",VLOOKUP(B296,'ESO map constants'!$A$3:$D$1000,4,FALSE),"")</f>
        <v>108</v>
      </c>
      <c r="F296" s="3">
        <f>VLOOKUP(E296,'ESO zone constants'!$A$2:$B$9949,2,FALSE)</f>
        <v>18</v>
      </c>
      <c r="G296" s="3" t="str">
        <f>IF(E296&lt;&gt;"",VLOOKUP(E296,'ESO zone constants'!$A$2:$D$949,4,FALSE),"")</f>
        <v>Greenshade</v>
      </c>
      <c r="H296" s="5">
        <v>7</v>
      </c>
      <c r="I296" t="str">
        <f>VLOOKUP(A296,'ESO wayshrine names'!$A$3:$B$1000,2,FALSE)</f>
        <v xml:space="preserve">Cliffshade </v>
      </c>
      <c r="J296" s="30" t="str">
        <f t="shared" si="4"/>
        <v>[304]=108,</v>
      </c>
    </row>
    <row r="297" spans="1:10" x14ac:dyDescent="0.25">
      <c r="A297" s="12">
        <v>305</v>
      </c>
      <c r="B297" s="5">
        <v>9</v>
      </c>
      <c r="C297" s="5">
        <f>VLOOKUP(B297,'ESO map constants'!$A$3:$B$999,2,FALSE)</f>
        <v>26</v>
      </c>
      <c r="D297" t="str">
        <f>VLOOKUP(C297,'ESO map constants'!$B$3:$C$1000,2,FALSE)</f>
        <v>Shadowfen</v>
      </c>
      <c r="E297" s="3">
        <f>IF(B297&lt;&gt;"",VLOOKUP(B297,'ESO map constants'!$A$3:$D$1000,4,FALSE),"")</f>
        <v>117</v>
      </c>
      <c r="F297" s="3">
        <f>VLOOKUP(E297,'ESO zone constants'!$A$2:$B$9949,2,FALSE)</f>
        <v>19</v>
      </c>
      <c r="G297" s="3" t="str">
        <f>IF(E297&lt;&gt;"",VLOOKUP(E297,'ESO zone constants'!$A$2:$D$949,4,FALSE),"")</f>
        <v>Shadowfen</v>
      </c>
      <c r="H297" s="5">
        <v>7</v>
      </c>
      <c r="I297" t="str">
        <f>VLOOKUP(A297,'ESO wayshrine names'!$A$3:$B$1000,2,FALSE)</f>
        <v xml:space="preserve">The Ample Domicile </v>
      </c>
      <c r="J297" s="30" t="str">
        <f t="shared" si="4"/>
        <v>[305]=117,</v>
      </c>
    </row>
    <row r="298" spans="1:10" x14ac:dyDescent="0.25">
      <c r="A298" s="12">
        <v>306</v>
      </c>
      <c r="B298" s="5">
        <v>16</v>
      </c>
      <c r="C298" s="5">
        <f>VLOOKUP(B298,'ESO map constants'!$A$3:$B$999,2,FALSE)</f>
        <v>300</v>
      </c>
      <c r="D298" t="str">
        <f>VLOOKUP(C298,'ESO map constants'!$B$3:$C$1000,2,FALSE)</f>
        <v>Greenshade</v>
      </c>
      <c r="E298" s="3">
        <f>IF(B298&lt;&gt;"",VLOOKUP(B298,'ESO map constants'!$A$3:$D$1000,4,FALSE),"")</f>
        <v>108</v>
      </c>
      <c r="F298" s="3">
        <f>VLOOKUP(E298,'ESO zone constants'!$A$2:$B$9949,2,FALSE)</f>
        <v>18</v>
      </c>
      <c r="G298" s="3" t="str">
        <f>IF(E298&lt;&gt;"",VLOOKUP(E298,'ESO zone constants'!$A$2:$D$949,4,FALSE),"")</f>
        <v>Greenshade</v>
      </c>
      <c r="H298" s="5">
        <v>7</v>
      </c>
      <c r="I298" t="str">
        <f>VLOOKUP(A298,'ESO wayshrine names'!$A$3:$B$1000,2,FALSE)</f>
        <v xml:space="preserve">Bouldertree Refuge </v>
      </c>
      <c r="J298" s="30" t="str">
        <f t="shared" si="4"/>
        <v>[306]=108,</v>
      </c>
    </row>
    <row r="299" spans="1:10" x14ac:dyDescent="0.25">
      <c r="A299" s="12">
        <v>307</v>
      </c>
      <c r="B299" s="5">
        <v>3</v>
      </c>
      <c r="C299" s="5">
        <f>VLOOKUP(B299,'ESO map constants'!$A$3:$B$999,2,FALSE)</f>
        <v>10</v>
      </c>
      <c r="D299" t="str">
        <f>VLOOKUP(C299,'ESO map constants'!$B$3:$C$1000,2,FALSE)</f>
        <v>Rivenspire</v>
      </c>
      <c r="E299" s="3">
        <f>IF(B299&lt;&gt;"",VLOOKUP(B299,'ESO map constants'!$A$3:$D$1000,4,FALSE),"")</f>
        <v>20</v>
      </c>
      <c r="F299" s="3">
        <f>VLOOKUP(E299,'ESO zone constants'!$A$2:$B$9949,2,FALSE)</f>
        <v>5</v>
      </c>
      <c r="G299" s="3" t="str">
        <f>IF(E299&lt;&gt;"",VLOOKUP(E299,'ESO zone constants'!$A$2:$D$949,4,FALSE),"")</f>
        <v>Rivenspire</v>
      </c>
      <c r="H299" s="5">
        <v>7</v>
      </c>
      <c r="I299" t="str">
        <f>VLOOKUP(A299,'ESO wayshrine names'!$A$3:$B$1000,2,FALSE)</f>
        <v xml:space="preserve">Ravenhurst </v>
      </c>
      <c r="J299" s="30" t="str">
        <f t="shared" si="4"/>
        <v>[307]=20,</v>
      </c>
    </row>
    <row r="300" spans="1:10" x14ac:dyDescent="0.25">
      <c r="A300" s="12">
        <v>308</v>
      </c>
      <c r="B300" s="5">
        <v>9</v>
      </c>
      <c r="C300" s="5">
        <f>VLOOKUP(B300,'ESO map constants'!$A$3:$B$999,2,FALSE)</f>
        <v>26</v>
      </c>
      <c r="D300" t="str">
        <f>VLOOKUP(C300,'ESO map constants'!$B$3:$C$1000,2,FALSE)</f>
        <v>Shadowfen</v>
      </c>
      <c r="E300" s="3">
        <f>IF(B300&lt;&gt;"",VLOOKUP(B300,'ESO map constants'!$A$3:$D$1000,4,FALSE),"")</f>
        <v>117</v>
      </c>
      <c r="F300" s="3">
        <f>VLOOKUP(E300,'ESO zone constants'!$A$2:$B$9949,2,FALSE)</f>
        <v>19</v>
      </c>
      <c r="G300" s="3" t="str">
        <f>IF(E300&lt;&gt;"",VLOOKUP(E300,'ESO zone constants'!$A$2:$D$949,4,FALSE),"")</f>
        <v>Shadowfen</v>
      </c>
      <c r="H300" s="5">
        <v>0</v>
      </c>
      <c r="I300" t="str">
        <f>VLOOKUP(A300,'ESO wayshrine names'!$A$3:$B$1000,2,FALSE)</f>
        <v xml:space="preserve"> </v>
      </c>
      <c r="J300" s="30" t="str">
        <f t="shared" si="4"/>
        <v>[308]=117,</v>
      </c>
    </row>
    <row r="301" spans="1:10" x14ac:dyDescent="0.25">
      <c r="A301" s="12">
        <v>309</v>
      </c>
      <c r="B301" s="5">
        <v>10</v>
      </c>
      <c r="C301" s="5">
        <f>VLOOKUP(B301,'ESO map constants'!$A$3:$B$999,2,FALSE)</f>
        <v>13</v>
      </c>
      <c r="D301" t="str">
        <f>VLOOKUP(C301,'ESO map constants'!$B$3:$C$1000,2,FALSE)</f>
        <v>Deshaan</v>
      </c>
      <c r="E301" s="3">
        <f>IF(B301&lt;&gt;"",VLOOKUP(B301,'ESO map constants'!$A$3:$D$1000,4,FALSE),"")</f>
        <v>57</v>
      </c>
      <c r="F301" s="3">
        <f>VLOOKUP(E301,'ESO zone constants'!$A$2:$B$9949,2,FALSE)</f>
        <v>10</v>
      </c>
      <c r="G301" s="3" t="str">
        <f>IF(E301&lt;&gt;"",VLOOKUP(E301,'ESO zone constants'!$A$2:$D$949,4,FALSE),"")</f>
        <v>Deshaan</v>
      </c>
      <c r="H301" s="5">
        <v>7</v>
      </c>
      <c r="I301" t="str">
        <f>VLOOKUP(A301,'ESO wayshrine names'!$A$3:$B$1000,2,FALSE)</f>
        <v xml:space="preserve">Velothi Reverie </v>
      </c>
      <c r="J301" s="30" t="str">
        <f t="shared" si="4"/>
        <v>[309]=57,</v>
      </c>
    </row>
    <row r="302" spans="1:10" x14ac:dyDescent="0.25">
      <c r="A302" s="12">
        <v>310</v>
      </c>
      <c r="B302" s="5">
        <v>25</v>
      </c>
      <c r="C302" s="5">
        <f>VLOOKUP(B302,'ESO map constants'!$A$3:$B$999,2,FALSE)</f>
        <v>1126</v>
      </c>
      <c r="D302" t="str">
        <f>VLOOKUP(C302,'ESO map constants'!$B$3:$C$1000,2,FALSE)</f>
        <v>Craglorn</v>
      </c>
      <c r="E302" s="3">
        <f>IF(B302&lt;&gt;"",VLOOKUP(B302,'ESO map constants'!$A$3:$D$1000,4,FALSE),"")</f>
        <v>888</v>
      </c>
      <c r="F302" s="3">
        <f>VLOOKUP(E302,'ESO zone constants'!$A$2:$B$9949,2,FALSE)</f>
        <v>500</v>
      </c>
      <c r="G302" s="3" t="str">
        <f>IF(E302&lt;&gt;"",VLOOKUP(E302,'ESO zone constants'!$A$2:$D$949,4,FALSE),"")</f>
        <v>Craglorn</v>
      </c>
      <c r="H302" s="5">
        <v>7</v>
      </c>
      <c r="I302" t="str">
        <f>VLOOKUP(A302,'ESO wayshrine names'!$A$3:$B$1000,2,FALSE)</f>
        <v xml:space="preserve">Domus Phrasticus </v>
      </c>
      <c r="J302" s="30" t="str">
        <f t="shared" si="4"/>
        <v>[310]=888,</v>
      </c>
    </row>
    <row r="303" spans="1:10" x14ac:dyDescent="0.25">
      <c r="A303" s="12">
        <v>311</v>
      </c>
      <c r="B303" s="5">
        <v>17</v>
      </c>
      <c r="C303" s="5">
        <f>VLOOKUP(B303,'ESO map constants'!$A$3:$B$999,2,FALSE)</f>
        <v>256</v>
      </c>
      <c r="D303" t="str">
        <f>VLOOKUP(C303,'ESO map constants'!$B$3:$C$1000,2,FALSE)</f>
        <v>Reaper's March</v>
      </c>
      <c r="E303" s="3">
        <f>IF(B303&lt;&gt;"",VLOOKUP(B303,'ESO map constants'!$A$3:$D$1000,4,FALSE),"")</f>
        <v>382</v>
      </c>
      <c r="F303" s="3">
        <f>VLOOKUP(E303,'ESO zone constants'!$A$2:$B$9949,2,FALSE)</f>
        <v>179</v>
      </c>
      <c r="G303" s="3" t="str">
        <f>IF(E303&lt;&gt;"",VLOOKUP(E303,'ESO zone constants'!$A$2:$D$949,4,FALSE),"")</f>
        <v>Reaper's March</v>
      </c>
      <c r="H303" s="5">
        <v>7</v>
      </c>
      <c r="I303" t="str">
        <f>VLOOKUP(A303,'ESO wayshrine names'!$A$3:$B$1000,2,FALSE)</f>
        <v xml:space="preserve">Sleek Creek House </v>
      </c>
      <c r="J303" s="30" t="str">
        <f t="shared" si="4"/>
        <v>[311]=382,</v>
      </c>
    </row>
    <row r="304" spans="1:10" x14ac:dyDescent="0.25">
      <c r="A304" s="12">
        <v>312</v>
      </c>
      <c r="B304" s="5">
        <v>13</v>
      </c>
      <c r="C304" s="5">
        <f>VLOOKUP(B304,'ESO map constants'!$A$3:$B$999,2,FALSE)</f>
        <v>61</v>
      </c>
      <c r="D304" t="str">
        <f>VLOOKUP(C304,'ESO map constants'!$B$3:$C$1000,2,FALSE)</f>
        <v>Eastmarch</v>
      </c>
      <c r="E304" s="3">
        <f>IF(B304&lt;&gt;"",VLOOKUP(B304,'ESO map constants'!$A$3:$D$1000,4,FALSE),"")</f>
        <v>101</v>
      </c>
      <c r="F304" s="3">
        <f>VLOOKUP(E304,'ESO zone constants'!$A$2:$B$9949,2,FALSE)</f>
        <v>15</v>
      </c>
      <c r="G304" s="3" t="str">
        <f>IF(E304&lt;&gt;"",VLOOKUP(E304,'ESO zone constants'!$A$2:$D$949,4,FALSE),"")</f>
        <v>Eastmarch</v>
      </c>
      <c r="H304" s="5">
        <v>7</v>
      </c>
      <c r="I304" t="str">
        <f>VLOOKUP(A304,'ESO wayshrine names'!$A$3:$B$1000,2,FALSE)</f>
        <v xml:space="preserve">Grymharth's Woe </v>
      </c>
      <c r="J304" s="30" t="str">
        <f t="shared" si="4"/>
        <v>[312]=101,</v>
      </c>
    </row>
    <row r="305" spans="1:10" x14ac:dyDescent="0.25">
      <c r="A305" s="12">
        <v>313</v>
      </c>
      <c r="B305" s="5">
        <v>6</v>
      </c>
      <c r="C305" s="5">
        <f>VLOOKUP(B305,'ESO map constants'!$A$3:$B$999,2,FALSE)</f>
        <v>20</v>
      </c>
      <c r="D305" t="str">
        <f>VLOOKUP(C305,'ESO map constants'!$B$3:$C$1000,2,FALSE)</f>
        <v>Bangkorai</v>
      </c>
      <c r="E305" s="3">
        <f>IF(B305&lt;&gt;"",VLOOKUP(B305,'ESO map constants'!$A$3:$D$1000,4,FALSE),"")</f>
        <v>92</v>
      </c>
      <c r="F305" s="3">
        <f>VLOOKUP(E305,'ESO zone constants'!$A$2:$B$9949,2,FALSE)</f>
        <v>14</v>
      </c>
      <c r="G305" s="3" t="str">
        <f>IF(E305&lt;&gt;"",VLOOKUP(E305,'ESO zone constants'!$A$2:$D$949,4,FALSE),"")</f>
        <v>Bangkorai</v>
      </c>
      <c r="H305" s="5">
        <v>7</v>
      </c>
      <c r="I305" t="str">
        <f>VLOOKUP(A305,'ESO wayshrine names'!$A$3:$B$1000,2,FALSE)</f>
        <v xml:space="preserve">Mournoth Keep </v>
      </c>
      <c r="J305" s="30" t="str">
        <f t="shared" si="4"/>
        <v>[313]=92,</v>
      </c>
    </row>
    <row r="306" spans="1:10" x14ac:dyDescent="0.25">
      <c r="A306" s="12">
        <v>314</v>
      </c>
      <c r="B306" s="5">
        <v>5</v>
      </c>
      <c r="C306" s="5">
        <f>VLOOKUP(B306,'ESO map constants'!$A$3:$B$999,2,FALSE)</f>
        <v>30</v>
      </c>
      <c r="D306" t="str">
        <f>VLOOKUP(C306,'ESO map constants'!$B$3:$C$1000,2,FALSE)</f>
        <v>Alik'r Desert</v>
      </c>
      <c r="E306" s="3">
        <f>IF(B306&lt;&gt;"",VLOOKUP(B306,'ESO map constants'!$A$3:$D$1000,4,FALSE),"")</f>
        <v>104</v>
      </c>
      <c r="F306" s="3">
        <f>VLOOKUP(E306,'ESO zone constants'!$A$2:$B$9949,2,FALSE)</f>
        <v>17</v>
      </c>
      <c r="G306" s="3" t="str">
        <f>IF(E306&lt;&gt;"",VLOOKUP(E306,'ESO zone constants'!$A$2:$D$949,4,FALSE),"")</f>
        <v>Alik'r Desert</v>
      </c>
      <c r="H306" s="5">
        <v>7</v>
      </c>
      <c r="I306" t="str">
        <f>VLOOKUP(A306,'ESO wayshrine names'!$A$3:$B$1000,2,FALSE)</f>
        <v xml:space="preserve">House of the Silent Magnifico </v>
      </c>
      <c r="J306" s="30" t="str">
        <f t="shared" si="4"/>
        <v>[314]=104,</v>
      </c>
    </row>
    <row r="307" spans="1:10" x14ac:dyDescent="0.25">
      <c r="A307" s="12">
        <v>315</v>
      </c>
      <c r="B307" s="5">
        <v>15</v>
      </c>
      <c r="C307" s="5">
        <f>VLOOKUP(B307,'ESO map constants'!$A$3:$B$999,2,FALSE)</f>
        <v>143</v>
      </c>
      <c r="D307" t="str">
        <f>VLOOKUP(C307,'ESO map constants'!$B$3:$C$1000,2,FALSE)</f>
        <v>Auridon</v>
      </c>
      <c r="E307" s="3">
        <f>IF(B307&lt;&gt;"",VLOOKUP(B307,'ESO map constants'!$A$3:$D$1000,4,FALSE),"")</f>
        <v>381</v>
      </c>
      <c r="F307" s="3">
        <f>VLOOKUP(E307,'ESO zone constants'!$A$2:$B$9949,2,FALSE)</f>
        <v>178</v>
      </c>
      <c r="G307" s="3" t="str">
        <f>IF(E307&lt;&gt;"",VLOOKUP(E307,'ESO zone constants'!$A$2:$D$949,4,FALSE),"")</f>
        <v>Auridon</v>
      </c>
      <c r="H307" s="5">
        <v>7</v>
      </c>
      <c r="I307" t="str">
        <f>VLOOKUP(A307,'ESO wayshrine names'!$A$3:$B$1000,2,FALSE)</f>
        <v xml:space="preserve">Mathiisen Manor </v>
      </c>
      <c r="J307" s="30" t="str">
        <f t="shared" si="4"/>
        <v>[315]=381,</v>
      </c>
    </row>
    <row r="308" spans="1:10" x14ac:dyDescent="0.25">
      <c r="A308" s="12">
        <v>316</v>
      </c>
      <c r="B308" s="5">
        <v>9</v>
      </c>
      <c r="C308" s="5">
        <f>VLOOKUP(B308,'ESO map constants'!$A$3:$B$999,2,FALSE)</f>
        <v>26</v>
      </c>
      <c r="D308" t="str">
        <f>VLOOKUP(C308,'ESO map constants'!$B$3:$C$1000,2,FALSE)</f>
        <v>Shadowfen</v>
      </c>
      <c r="E308" s="3">
        <f>IF(B308&lt;&gt;"",VLOOKUP(B308,'ESO map constants'!$A$3:$D$1000,4,FALSE),"")</f>
        <v>117</v>
      </c>
      <c r="F308" s="3">
        <f>VLOOKUP(E308,'ESO zone constants'!$A$2:$B$9949,2,FALSE)</f>
        <v>19</v>
      </c>
      <c r="G308" s="3" t="str">
        <f>IF(E308&lt;&gt;"",VLOOKUP(E308,'ESO zone constants'!$A$2:$D$949,4,FALSE),"")</f>
        <v>Shadowfen</v>
      </c>
      <c r="H308" s="5">
        <v>7</v>
      </c>
      <c r="I308" t="str">
        <f>VLOOKUP(A308,'ESO wayshrine names'!$A$3:$B$1000,2,FALSE)</f>
        <v xml:space="preserve">Stay-Moist Mansion </v>
      </c>
      <c r="J308" s="30" t="str">
        <f t="shared" si="4"/>
        <v>[316]=117,</v>
      </c>
    </row>
    <row r="309" spans="1:10" x14ac:dyDescent="0.25">
      <c r="A309" s="12">
        <v>317</v>
      </c>
      <c r="B309" s="5">
        <v>7</v>
      </c>
      <c r="C309" s="5">
        <f>VLOOKUP(B309,'ESO map constants'!$A$3:$B$999,2,FALSE)</f>
        <v>9</v>
      </c>
      <c r="D309" t="str">
        <f>VLOOKUP(C309,'ESO map constants'!$B$3:$C$1000,2,FALSE)</f>
        <v>Grahtwood</v>
      </c>
      <c r="E309" s="3">
        <f>IF(B309&lt;&gt;"",VLOOKUP(B309,'ESO map constants'!$A$3:$D$1000,4,FALSE),"")</f>
        <v>383</v>
      </c>
      <c r="F309" s="3">
        <f>VLOOKUP(E309,'ESO zone constants'!$A$2:$B$9949,2,FALSE)</f>
        <v>180</v>
      </c>
      <c r="G309" s="3" t="str">
        <f>IF(E309&lt;&gt;"",VLOOKUP(E309,'ESO zone constants'!$A$2:$D$949,4,FALSE),"")</f>
        <v>Grahtwood</v>
      </c>
      <c r="H309" s="5">
        <v>7</v>
      </c>
      <c r="I309" t="str">
        <f>VLOOKUP(A309,'ESO wayshrine names'!$A$3:$B$1000,2,FALSE)</f>
        <v xml:space="preserve">The Gorinir Estate </v>
      </c>
      <c r="J309" s="30" t="str">
        <f t="shared" si="4"/>
        <v>[317]=383,</v>
      </c>
    </row>
    <row r="310" spans="1:10" x14ac:dyDescent="0.25">
      <c r="A310" s="12">
        <v>318</v>
      </c>
      <c r="B310" s="5">
        <v>4</v>
      </c>
      <c r="C310" s="5">
        <f>VLOOKUP(B310,'ESO map constants'!$A$3:$B$999,2,FALSE)</f>
        <v>12</v>
      </c>
      <c r="D310" t="str">
        <f>VLOOKUP(C310,'ESO map constants'!$B$3:$C$1000,2,FALSE)</f>
        <v>Stormhaven</v>
      </c>
      <c r="E310" s="3">
        <f>IF(B310&lt;&gt;"",VLOOKUP(B310,'ESO map constants'!$A$3:$D$1000,4,FALSE),"")</f>
        <v>19</v>
      </c>
      <c r="F310" s="3">
        <f>VLOOKUP(E310,'ESO zone constants'!$A$2:$B$9949,2,FALSE)</f>
        <v>4</v>
      </c>
      <c r="G310" s="3" t="str">
        <f>IF(E310&lt;&gt;"",VLOOKUP(E310,'ESO zone constants'!$A$2:$D$949,4,FALSE),"")</f>
        <v>Stormhaven</v>
      </c>
      <c r="H310" s="5">
        <v>7</v>
      </c>
      <c r="I310" t="str">
        <f>VLOOKUP(A310,'ESO wayshrine names'!$A$3:$B$1000,2,FALSE)</f>
        <v xml:space="preserve">Gardner House </v>
      </c>
      <c r="J310" s="30" t="str">
        <f t="shared" si="4"/>
        <v>[318]=19,</v>
      </c>
    </row>
    <row r="311" spans="1:10" x14ac:dyDescent="0.25">
      <c r="A311" s="12">
        <v>319</v>
      </c>
      <c r="B311" s="5">
        <v>10</v>
      </c>
      <c r="C311" s="5">
        <f>VLOOKUP(B311,'ESO map constants'!$A$3:$B$999,2,FALSE)</f>
        <v>13</v>
      </c>
      <c r="D311" t="str">
        <f>VLOOKUP(C311,'ESO map constants'!$B$3:$C$1000,2,FALSE)</f>
        <v>Deshaan</v>
      </c>
      <c r="E311" s="3">
        <f>IF(B311&lt;&gt;"",VLOOKUP(B311,'ESO map constants'!$A$3:$D$1000,4,FALSE),"")</f>
        <v>57</v>
      </c>
      <c r="F311" s="3">
        <f>VLOOKUP(E311,'ESO zone constants'!$A$2:$B$9949,2,FALSE)</f>
        <v>10</v>
      </c>
      <c r="G311" s="3" t="str">
        <f>IF(E311&lt;&gt;"",VLOOKUP(E311,'ESO zone constants'!$A$2:$D$949,4,FALSE),"")</f>
        <v>Deshaan</v>
      </c>
      <c r="H311" s="5">
        <v>7</v>
      </c>
      <c r="I311" t="str">
        <f>VLOOKUP(A311,'ESO wayshrine names'!$A$3:$B$1000,2,FALSE)</f>
        <v xml:space="preserve">Quondam Indorilia </v>
      </c>
      <c r="J311" s="30" t="str">
        <f t="shared" si="4"/>
        <v>[319]=57,</v>
      </c>
    </row>
    <row r="312" spans="1:10" x14ac:dyDescent="0.25">
      <c r="A312" s="12">
        <v>320</v>
      </c>
      <c r="B312" s="5">
        <v>17</v>
      </c>
      <c r="C312" s="5">
        <f>VLOOKUP(B312,'ESO map constants'!$A$3:$B$999,2,FALSE)</f>
        <v>256</v>
      </c>
      <c r="D312" t="str">
        <f>VLOOKUP(C312,'ESO map constants'!$B$3:$C$1000,2,FALSE)</f>
        <v>Reaper's March</v>
      </c>
      <c r="E312" s="3">
        <f>IF(B312&lt;&gt;"",VLOOKUP(B312,'ESO map constants'!$A$3:$D$1000,4,FALSE),"")</f>
        <v>382</v>
      </c>
      <c r="F312" s="3">
        <f>VLOOKUP(E312,'ESO zone constants'!$A$2:$B$9949,2,FALSE)</f>
        <v>179</v>
      </c>
      <c r="G312" s="3" t="str">
        <f>IF(E312&lt;&gt;"",VLOOKUP(E312,'ESO zone constants'!$A$2:$D$949,4,FALSE),"")</f>
        <v>Reaper's March</v>
      </c>
      <c r="H312" s="5">
        <v>7</v>
      </c>
      <c r="I312" t="str">
        <f>VLOOKUP(A312,'ESO wayshrine names'!$A$3:$B$1000,2,FALSE)</f>
        <v xml:space="preserve">Strident Springs Demesne </v>
      </c>
      <c r="J312" s="30" t="str">
        <f t="shared" si="4"/>
        <v>[320]=382,</v>
      </c>
    </row>
    <row r="313" spans="1:10" x14ac:dyDescent="0.25">
      <c r="A313" s="12">
        <v>321</v>
      </c>
      <c r="B313" s="5">
        <v>17</v>
      </c>
      <c r="C313" s="5">
        <f>VLOOKUP(B313,'ESO map constants'!$A$3:$B$999,2,FALSE)</f>
        <v>256</v>
      </c>
      <c r="D313" t="str">
        <f>VLOOKUP(C313,'ESO map constants'!$B$3:$C$1000,2,FALSE)</f>
        <v>Reaper's March</v>
      </c>
      <c r="E313" s="3">
        <f>IF(B313&lt;&gt;"",VLOOKUP(B313,'ESO map constants'!$A$3:$D$1000,4,FALSE),"")</f>
        <v>382</v>
      </c>
      <c r="F313" s="3">
        <f>VLOOKUP(E313,'ESO zone constants'!$A$2:$B$9949,2,FALSE)</f>
        <v>179</v>
      </c>
      <c r="G313" s="3" t="str">
        <f>IF(E313&lt;&gt;"",VLOOKUP(E313,'ESO zone constants'!$A$2:$D$949,4,FALSE),"")</f>
        <v>Reaper's March</v>
      </c>
      <c r="H313" s="5">
        <v>7</v>
      </c>
      <c r="I313" t="str">
        <f>VLOOKUP(A313,'ESO wayshrine names'!$A$3:$B$1000,2,FALSE)</f>
        <v xml:space="preserve">Dawnshadow </v>
      </c>
      <c r="J313" s="30" t="str">
        <f t="shared" si="4"/>
        <v>[321]=382,</v>
      </c>
    </row>
    <row r="314" spans="1:10" x14ac:dyDescent="0.25">
      <c r="A314" s="12">
        <v>322</v>
      </c>
      <c r="B314" s="5">
        <v>12</v>
      </c>
      <c r="C314" s="5">
        <f>VLOOKUP(B314,'ESO map constants'!$A$3:$B$999,2,FALSE)</f>
        <v>125</v>
      </c>
      <c r="D314" t="str">
        <f>VLOOKUP(C314,'ESO map constants'!$B$3:$C$1000,2,FALSE)</f>
        <v>The Rift</v>
      </c>
      <c r="E314" s="3">
        <f>IF(B314&lt;&gt;"",VLOOKUP(B314,'ESO map constants'!$A$3:$D$1000,4,FALSE),"")</f>
        <v>103</v>
      </c>
      <c r="F314" s="3">
        <f>VLOOKUP(E314,'ESO zone constants'!$A$2:$B$9949,2,FALSE)</f>
        <v>16</v>
      </c>
      <c r="G314" s="3" t="str">
        <f>IF(E314&lt;&gt;"",VLOOKUP(E314,'ESO zone constants'!$A$2:$D$949,4,FALSE),"")</f>
        <v>The Rift</v>
      </c>
      <c r="H314" s="5">
        <v>7</v>
      </c>
      <c r="I314" t="str">
        <f>VLOOKUP(A314,'ESO wayshrine names'!$A$3:$B$1000,2,FALSE)</f>
        <v xml:space="preserve">Old Mistveil Manor </v>
      </c>
      <c r="J314" s="30" t="str">
        <f t="shared" si="4"/>
        <v>[322]=103,</v>
      </c>
    </row>
    <row r="315" spans="1:10" x14ac:dyDescent="0.25">
      <c r="A315" s="12">
        <v>323</v>
      </c>
      <c r="B315" s="5">
        <v>6</v>
      </c>
      <c r="C315" s="5">
        <f>VLOOKUP(B315,'ESO map constants'!$A$3:$B$999,2,FALSE)</f>
        <v>20</v>
      </c>
      <c r="D315" t="str">
        <f>VLOOKUP(C315,'ESO map constants'!$B$3:$C$1000,2,FALSE)</f>
        <v>Bangkorai</v>
      </c>
      <c r="E315" s="3">
        <f>IF(B315&lt;&gt;"",VLOOKUP(B315,'ESO map constants'!$A$3:$D$1000,4,FALSE),"")</f>
        <v>92</v>
      </c>
      <c r="F315" s="3">
        <f>VLOOKUP(E315,'ESO zone constants'!$A$2:$B$9949,2,FALSE)</f>
        <v>14</v>
      </c>
      <c r="G315" s="3" t="str">
        <f>IF(E315&lt;&gt;"",VLOOKUP(E315,'ESO zone constants'!$A$2:$D$949,4,FALSE),"")</f>
        <v>Bangkorai</v>
      </c>
      <c r="H315" s="5">
        <v>7</v>
      </c>
      <c r="I315" t="str">
        <f>VLOOKUP(A315,'ESO wayshrine names'!$A$3:$B$1000,2,FALSE)</f>
        <v xml:space="preserve">Forsaken Stronghold </v>
      </c>
      <c r="J315" s="30" t="str">
        <f t="shared" si="4"/>
        <v>[323]=92,</v>
      </c>
    </row>
    <row r="316" spans="1:10" x14ac:dyDescent="0.25">
      <c r="A316" s="12">
        <v>324</v>
      </c>
      <c r="B316" s="5">
        <v>19</v>
      </c>
      <c r="C316" s="5">
        <f>VLOOKUP(B316,'ESO map constants'!$A$3:$B$999,2,FALSE)</f>
        <v>201</v>
      </c>
      <c r="D316" t="str">
        <f>VLOOKUP(C316,'ESO map constants'!$B$3:$C$1000,2,FALSE)</f>
        <v>Stros M'Kai</v>
      </c>
      <c r="E316" s="3">
        <f>IF(B316&lt;&gt;"",VLOOKUP(B316,'ESO map constants'!$A$3:$D$1000,4,FALSE),"")</f>
        <v>534</v>
      </c>
      <c r="F316" s="3">
        <f>VLOOKUP(E316,'ESO zone constants'!$A$2:$B$9949,2,FALSE)</f>
        <v>304</v>
      </c>
      <c r="G316" s="3" t="str">
        <f>IF(E316&lt;&gt;"",VLOOKUP(E316,'ESO zone constants'!$A$2:$D$949,4,FALSE),"")</f>
        <v>Stros M'Kai</v>
      </c>
      <c r="H316" s="5">
        <v>7</v>
      </c>
      <c r="I316" t="str">
        <f>VLOOKUP(A316,'ESO wayshrine names'!$A$3:$B$1000,2,FALSE)</f>
        <v xml:space="preserve">Hunding's Palatial Hall </v>
      </c>
      <c r="J316" s="30" t="str">
        <f t="shared" si="4"/>
        <v>[324]=534,</v>
      </c>
    </row>
    <row r="317" spans="1:10" x14ac:dyDescent="0.25">
      <c r="A317" s="12">
        <v>325</v>
      </c>
      <c r="B317" s="5">
        <v>7</v>
      </c>
      <c r="C317" s="5">
        <f>VLOOKUP(B317,'ESO map constants'!$A$3:$B$999,2,FALSE)</f>
        <v>9</v>
      </c>
      <c r="D317" t="str">
        <f>VLOOKUP(C317,'ESO map constants'!$B$3:$C$1000,2,FALSE)</f>
        <v>Grahtwood</v>
      </c>
      <c r="E317" s="3">
        <f>IF(B317&lt;&gt;"",VLOOKUP(B317,'ESO map constants'!$A$3:$D$1000,4,FALSE),"")</f>
        <v>383</v>
      </c>
      <c r="F317" s="3">
        <f>VLOOKUP(E317,'ESO zone constants'!$A$2:$B$9949,2,FALSE)</f>
        <v>180</v>
      </c>
      <c r="G317" s="3" t="str">
        <f>IF(E317&lt;&gt;"",VLOOKUP(E317,'ESO zone constants'!$A$2:$D$949,4,FALSE),"")</f>
        <v>Grahtwood</v>
      </c>
      <c r="H317" s="5">
        <v>7</v>
      </c>
      <c r="I317" t="str">
        <f>VLOOKUP(A317,'ESO wayshrine names'!$A$3:$B$1000,2,FALSE)</f>
        <v xml:space="preserve">Grand Topal Hideaway </v>
      </c>
      <c r="J317" s="30" t="str">
        <f t="shared" si="4"/>
        <v>[325]=383,</v>
      </c>
    </row>
    <row r="318" spans="1:10" x14ac:dyDescent="0.25">
      <c r="A318" s="12">
        <v>326</v>
      </c>
      <c r="B318" s="5">
        <v>25</v>
      </c>
      <c r="C318" s="5">
        <f>VLOOKUP(B318,'ESO map constants'!$A$3:$B$999,2,FALSE)</f>
        <v>1126</v>
      </c>
      <c r="D318" t="str">
        <f>VLOOKUP(C318,'ESO map constants'!$B$3:$C$1000,2,FALSE)</f>
        <v>Craglorn</v>
      </c>
      <c r="E318" s="3">
        <f>IF(B318&lt;&gt;"",VLOOKUP(B318,'ESO map constants'!$A$3:$D$1000,4,FALSE),"")</f>
        <v>888</v>
      </c>
      <c r="F318" s="3">
        <f>VLOOKUP(E318,'ESO zone constants'!$A$2:$B$9949,2,FALSE)</f>
        <v>500</v>
      </c>
      <c r="G318" s="3" t="str">
        <f>IF(E318&lt;&gt;"",VLOOKUP(E318,'ESO zone constants'!$A$2:$D$949,4,FALSE),"")</f>
        <v>Craglorn</v>
      </c>
      <c r="H318" s="5">
        <v>6</v>
      </c>
      <c r="I318" t="str">
        <f>VLOOKUP(A318,'ESO wayshrine names'!$A$3:$B$1000,2,FALSE)</f>
        <v xml:space="preserve">Dungeon: Bloodroot Forge </v>
      </c>
      <c r="J318" s="30" t="str">
        <f t="shared" si="4"/>
        <v>[326]=888,</v>
      </c>
    </row>
    <row r="319" spans="1:10" x14ac:dyDescent="0.25">
      <c r="A319" s="12">
        <v>327</v>
      </c>
      <c r="B319" s="5">
        <v>25</v>
      </c>
      <c r="C319" s="5">
        <f>VLOOKUP(B319,'ESO map constants'!$A$3:$B$999,2,FALSE)</f>
        <v>1126</v>
      </c>
      <c r="D319" t="str">
        <f>VLOOKUP(C319,'ESO map constants'!$B$3:$C$1000,2,FALSE)</f>
        <v>Craglorn</v>
      </c>
      <c r="E319" s="3">
        <f>IF(B319&lt;&gt;"",VLOOKUP(B319,'ESO map constants'!$A$3:$D$1000,4,FALSE),"")</f>
        <v>888</v>
      </c>
      <c r="F319" s="3">
        <f>VLOOKUP(E319,'ESO zone constants'!$A$2:$B$9949,2,FALSE)</f>
        <v>500</v>
      </c>
      <c r="G319" s="3" t="str">
        <f>IF(E319&lt;&gt;"",VLOOKUP(E319,'ESO zone constants'!$A$2:$D$949,4,FALSE),"")</f>
        <v>Craglorn</v>
      </c>
      <c r="H319" s="5">
        <v>7</v>
      </c>
      <c r="I319" t="str">
        <f>VLOOKUP(A319,'ESO wayshrine names'!$A$3:$B$1000,2,FALSE)</f>
        <v xml:space="preserve">Earthtear Cavern </v>
      </c>
      <c r="J319" s="30" t="str">
        <f t="shared" si="4"/>
        <v>[327]=888,</v>
      </c>
    </row>
    <row r="320" spans="1:10" x14ac:dyDescent="0.25">
      <c r="A320" s="12">
        <v>328</v>
      </c>
      <c r="B320" s="5">
        <v>30</v>
      </c>
      <c r="C320" s="5">
        <f>VLOOKUP(B320,'ESO map constants'!$A$3:$B$999,2,FALSE)</f>
        <v>1060</v>
      </c>
      <c r="D320" t="str">
        <f>VLOOKUP(C320,'ESO map constants'!$B$3:$C$1000,2,FALSE)</f>
        <v>Vvardenfell</v>
      </c>
      <c r="E320" s="3">
        <f>IF(B320&lt;&gt;"",VLOOKUP(B320,'ESO map constants'!$A$3:$D$1000,4,FALSE),"")</f>
        <v>849</v>
      </c>
      <c r="F320" s="3">
        <f>VLOOKUP(E320,'ESO zone constants'!$A$2:$B$9949,2,FALSE)</f>
        <v>467</v>
      </c>
      <c r="G320" s="3" t="str">
        <f>IF(E320&lt;&gt;"",VLOOKUP(E320,'ESO zone constants'!$A$2:$D$949,4,FALSE),"")</f>
        <v>Vvardenfell</v>
      </c>
      <c r="H320" s="5">
        <v>1</v>
      </c>
      <c r="I320" t="str">
        <f>VLOOKUP(A320,'ESO wayshrine names'!$A$3:$B$1000,2,FALSE)</f>
        <v xml:space="preserve">Vivec Temple Wayshrine </v>
      </c>
      <c r="J320" s="30" t="str">
        <f t="shared" si="4"/>
        <v>[328]=849,</v>
      </c>
    </row>
    <row r="321" spans="1:10" x14ac:dyDescent="0.25">
      <c r="A321" s="12">
        <v>329</v>
      </c>
      <c r="B321" s="5">
        <v>30</v>
      </c>
      <c r="C321" s="5">
        <f>VLOOKUP(B321,'ESO map constants'!$A$3:$B$999,2,FALSE)</f>
        <v>1060</v>
      </c>
      <c r="D321" t="str">
        <f>VLOOKUP(C321,'ESO map constants'!$B$3:$C$1000,2,FALSE)</f>
        <v>Vvardenfell</v>
      </c>
      <c r="E321" s="3">
        <f>IF(B321&lt;&gt;"",VLOOKUP(B321,'ESO map constants'!$A$3:$D$1000,4,FALSE),"")</f>
        <v>849</v>
      </c>
      <c r="F321" s="3">
        <f>VLOOKUP(E321,'ESO zone constants'!$A$2:$B$9949,2,FALSE)</f>
        <v>467</v>
      </c>
      <c r="G321" s="3" t="str">
        <f>IF(E321&lt;&gt;"",VLOOKUP(E321,'ESO zone constants'!$A$2:$D$949,4,FALSE),"")</f>
        <v>Vvardenfell</v>
      </c>
      <c r="H321" s="5">
        <v>1</v>
      </c>
      <c r="I321" t="str">
        <f>VLOOKUP(A321,'ESO wayshrine names'!$A$3:$B$1000,2,FALSE)</f>
        <v xml:space="preserve">West Gash Wayshrine </v>
      </c>
      <c r="J321" s="30" t="str">
        <f t="shared" si="4"/>
        <v>[329]=849,</v>
      </c>
    </row>
    <row r="322" spans="1:10" x14ac:dyDescent="0.25">
      <c r="A322" s="12">
        <v>330</v>
      </c>
      <c r="B322" s="5">
        <v>30</v>
      </c>
      <c r="C322" s="5">
        <f>VLOOKUP(B322,'ESO map constants'!$A$3:$B$999,2,FALSE)</f>
        <v>1060</v>
      </c>
      <c r="D322" t="str">
        <f>VLOOKUP(C322,'ESO map constants'!$B$3:$C$1000,2,FALSE)</f>
        <v>Vvardenfell</v>
      </c>
      <c r="E322" s="3">
        <f>IF(B322&lt;&gt;"",VLOOKUP(B322,'ESO map constants'!$A$3:$D$1000,4,FALSE),"")</f>
        <v>849</v>
      </c>
      <c r="F322" s="3">
        <f>VLOOKUP(E322,'ESO zone constants'!$A$2:$B$9949,2,FALSE)</f>
        <v>467</v>
      </c>
      <c r="G322" s="3" t="str">
        <f>IF(E322&lt;&gt;"",VLOOKUP(E322,'ESO zone constants'!$A$2:$D$949,4,FALSE),"")</f>
        <v>Vvardenfell</v>
      </c>
      <c r="H322" s="5">
        <v>1</v>
      </c>
      <c r="I322" t="str">
        <f>VLOOKUP(A322,'ESO wayshrine names'!$A$3:$B$1000,2,FALSE)</f>
        <v xml:space="preserve">Urshilaku Camp Wayshrine </v>
      </c>
      <c r="J322" s="30" t="str">
        <f t="shared" si="4"/>
        <v>[330]=849,</v>
      </c>
    </row>
    <row r="323" spans="1:10" x14ac:dyDescent="0.25">
      <c r="A323" s="12">
        <v>331</v>
      </c>
      <c r="B323" s="5">
        <v>30</v>
      </c>
      <c r="C323" s="5">
        <f>VLOOKUP(B323,'ESO map constants'!$A$3:$B$999,2,FALSE)</f>
        <v>1060</v>
      </c>
      <c r="D323" t="str">
        <f>VLOOKUP(C323,'ESO map constants'!$B$3:$C$1000,2,FALSE)</f>
        <v>Vvardenfell</v>
      </c>
      <c r="E323" s="3">
        <f>IF(B323&lt;&gt;"",VLOOKUP(B323,'ESO map constants'!$A$3:$D$1000,4,FALSE),"")</f>
        <v>849</v>
      </c>
      <c r="F323" s="3">
        <f>VLOOKUP(E323,'ESO zone constants'!$A$2:$B$9949,2,FALSE)</f>
        <v>467</v>
      </c>
      <c r="G323" s="3" t="str">
        <f>IF(E323&lt;&gt;"",VLOOKUP(E323,'ESO zone constants'!$A$2:$D$949,4,FALSE),"")</f>
        <v>Vvardenfell</v>
      </c>
      <c r="H323" s="5">
        <v>3</v>
      </c>
      <c r="I323" t="str">
        <f>VLOOKUP(A323,'ESO wayshrine names'!$A$3:$B$1000,2,FALSE)</f>
        <v xml:space="preserve">Trial: Halls of Fabrication </v>
      </c>
      <c r="J323" s="30" t="str">
        <f t="shared" ref="J323:J386" si="5">IF(A323&lt;&gt;"",IF(E323&lt;&gt;"",IF(OR(ISNA(A323),ISNA(E323)),"","["&amp;A323&amp;"]="&amp;E323&amp;","),""),"")</f>
        <v>[331]=849,</v>
      </c>
    </row>
    <row r="324" spans="1:10" x14ac:dyDescent="0.25">
      <c r="A324" s="12">
        <v>332</v>
      </c>
      <c r="B324" s="5">
        <v>25</v>
      </c>
      <c r="C324" s="5">
        <f>VLOOKUP(B324,'ESO map constants'!$A$3:$B$999,2,FALSE)</f>
        <v>1126</v>
      </c>
      <c r="D324" t="str">
        <f>VLOOKUP(C324,'ESO map constants'!$B$3:$C$1000,2,FALSE)</f>
        <v>Craglorn</v>
      </c>
      <c r="E324" s="3">
        <f>IF(B324&lt;&gt;"",VLOOKUP(B324,'ESO map constants'!$A$3:$D$1000,4,FALSE),"")</f>
        <v>888</v>
      </c>
      <c r="F324" s="3">
        <f>VLOOKUP(E324,'ESO zone constants'!$A$2:$B$9949,2,FALSE)</f>
        <v>500</v>
      </c>
      <c r="G324" s="3" t="str">
        <f>IF(E324&lt;&gt;"",VLOOKUP(E324,'ESO zone constants'!$A$2:$D$949,4,FALSE),"")</f>
        <v>Craglorn</v>
      </c>
      <c r="H324" s="5">
        <v>6</v>
      </c>
      <c r="I324" t="str">
        <f>VLOOKUP(A324,'ESO wayshrine names'!$A$3:$B$1000,2,FALSE)</f>
        <v xml:space="preserve">Dungeon: Falkreath Hold </v>
      </c>
      <c r="J324" s="30" t="str">
        <f t="shared" si="5"/>
        <v>[332]=888,</v>
      </c>
    </row>
    <row r="325" spans="1:10" x14ac:dyDescent="0.25">
      <c r="A325" s="12">
        <v>333</v>
      </c>
      <c r="B325" s="5">
        <v>30</v>
      </c>
      <c r="C325" s="5">
        <f>VLOOKUP(B325,'ESO map constants'!$A$3:$B$999,2,FALSE)</f>
        <v>1060</v>
      </c>
      <c r="D325" t="str">
        <f>VLOOKUP(C325,'ESO map constants'!$B$3:$C$1000,2,FALSE)</f>
        <v>Vvardenfell</v>
      </c>
      <c r="E325" s="3">
        <f>IF(B325&lt;&gt;"",VLOOKUP(B325,'ESO map constants'!$A$3:$D$1000,4,FALSE),"")</f>
        <v>849</v>
      </c>
      <c r="F325" s="3">
        <f>VLOOKUP(E325,'ESO zone constants'!$A$2:$B$9949,2,FALSE)</f>
        <v>467</v>
      </c>
      <c r="G325" s="3" t="str">
        <f>IF(E325&lt;&gt;"",VLOOKUP(E325,'ESO zone constants'!$A$2:$D$949,4,FALSE),"")</f>
        <v>Vvardenfell</v>
      </c>
      <c r="H325" s="5">
        <v>7</v>
      </c>
      <c r="I325" t="str">
        <f>VLOOKUP(A325,'ESO wayshrine names'!$A$3:$B$1000,2,FALSE)</f>
        <v xml:space="preserve">Saint Delyn Penthouse </v>
      </c>
      <c r="J325" s="30" t="str">
        <f t="shared" si="5"/>
        <v>[333]=849,</v>
      </c>
    </row>
    <row r="326" spans="1:10" x14ac:dyDescent="0.25">
      <c r="A326" s="12">
        <v>334</v>
      </c>
      <c r="B326" s="5">
        <v>30</v>
      </c>
      <c r="C326" s="5">
        <f>VLOOKUP(B326,'ESO map constants'!$A$3:$B$999,2,FALSE)</f>
        <v>1060</v>
      </c>
      <c r="D326" t="str">
        <f>VLOOKUP(C326,'ESO map constants'!$B$3:$C$1000,2,FALSE)</f>
        <v>Vvardenfell</v>
      </c>
      <c r="E326" s="3">
        <f>IF(B326&lt;&gt;"",VLOOKUP(B326,'ESO map constants'!$A$3:$D$1000,4,FALSE),"")</f>
        <v>849</v>
      </c>
      <c r="F326" s="3">
        <f>VLOOKUP(E326,'ESO zone constants'!$A$2:$B$9949,2,FALSE)</f>
        <v>467</v>
      </c>
      <c r="G326" s="3" t="str">
        <f>IF(E326&lt;&gt;"",VLOOKUP(E326,'ESO zone constants'!$A$2:$D$949,4,FALSE),"")</f>
        <v>Vvardenfell</v>
      </c>
      <c r="H326" s="5">
        <v>7</v>
      </c>
      <c r="I326" t="str">
        <f>VLOOKUP(A326,'ESO wayshrine names'!$A$3:$B$1000,2,FALSE)</f>
        <v xml:space="preserve">Amaya Lake Lodge </v>
      </c>
      <c r="J326" s="30" t="str">
        <f t="shared" si="5"/>
        <v>[334]=849,</v>
      </c>
    </row>
    <row r="327" spans="1:10" x14ac:dyDescent="0.25">
      <c r="A327" s="12">
        <v>335</v>
      </c>
      <c r="B327" s="5">
        <v>30</v>
      </c>
      <c r="C327" s="5">
        <f>VLOOKUP(B327,'ESO map constants'!$A$3:$B$999,2,FALSE)</f>
        <v>1060</v>
      </c>
      <c r="D327" t="str">
        <f>VLOOKUP(C327,'ESO map constants'!$B$3:$C$1000,2,FALSE)</f>
        <v>Vvardenfell</v>
      </c>
      <c r="E327" s="3">
        <f>IF(B327&lt;&gt;"",VLOOKUP(B327,'ESO map constants'!$A$3:$D$1000,4,FALSE),"")</f>
        <v>849</v>
      </c>
      <c r="F327" s="3">
        <f>VLOOKUP(E327,'ESO zone constants'!$A$2:$B$9949,2,FALSE)</f>
        <v>467</v>
      </c>
      <c r="G327" s="3" t="str">
        <f>IF(E327&lt;&gt;"",VLOOKUP(E327,'ESO zone constants'!$A$2:$D$949,4,FALSE),"")</f>
        <v>Vvardenfell</v>
      </c>
      <c r="H327" s="5">
        <v>7</v>
      </c>
      <c r="I327" t="str">
        <f>VLOOKUP(A327,'ESO wayshrine names'!$A$3:$B$1000,2,FALSE)</f>
        <v xml:space="preserve">Ald Velothi Harbor House </v>
      </c>
      <c r="J327" s="30" t="str">
        <f t="shared" si="5"/>
        <v>[335]=849,</v>
      </c>
    </row>
    <row r="328" spans="1:10" x14ac:dyDescent="0.25">
      <c r="A328" s="12">
        <v>336</v>
      </c>
      <c r="B328" s="5">
        <v>30</v>
      </c>
      <c r="C328" s="5">
        <f>VLOOKUP(B328,'ESO map constants'!$A$3:$B$999,2,FALSE)</f>
        <v>1060</v>
      </c>
      <c r="D328" t="str">
        <f>VLOOKUP(C328,'ESO map constants'!$B$3:$C$1000,2,FALSE)</f>
        <v>Vvardenfell</v>
      </c>
      <c r="E328" s="3">
        <f>IF(B328&lt;&gt;"",VLOOKUP(B328,'ESO map constants'!$A$3:$D$1000,4,FALSE),"")</f>
        <v>849</v>
      </c>
      <c r="F328" s="3">
        <f>VLOOKUP(E328,'ESO zone constants'!$A$2:$B$9949,2,FALSE)</f>
        <v>467</v>
      </c>
      <c r="G328" s="3" t="str">
        <f>IF(E328&lt;&gt;"",VLOOKUP(E328,'ESO zone constants'!$A$2:$D$949,4,FALSE),"")</f>
        <v>Vvardenfell</v>
      </c>
      <c r="H328" s="5">
        <v>7</v>
      </c>
      <c r="I328" t="str">
        <f>VLOOKUP(A328,'ESO wayshrine names'!$A$3:$B$1000,2,FALSE)</f>
        <v xml:space="preserve">Tel Galen </v>
      </c>
      <c r="J328" s="30" t="str">
        <f t="shared" si="5"/>
        <v>[336]=849,</v>
      </c>
    </row>
    <row r="329" spans="1:10" x14ac:dyDescent="0.25">
      <c r="A329" s="12">
        <v>337</v>
      </c>
      <c r="B329" s="5">
        <v>31</v>
      </c>
      <c r="C329" s="5">
        <f>VLOOKUP(B329,'ESO map constants'!$A$3:$B$999,2,FALSE)</f>
        <v>1313</v>
      </c>
      <c r="D329" t="str">
        <f>VLOOKUP(C329,'ESO map constants'!$B$3:$C$1000,2,FALSE)</f>
        <v>Clockwork City</v>
      </c>
      <c r="E329" s="3">
        <f>IF(B329&lt;&gt;"",VLOOKUP(B329,'ESO map constants'!$A$3:$D$1000,4,FALSE),"")</f>
        <v>980</v>
      </c>
      <c r="F329" s="3">
        <f>VLOOKUP(E329,'ESO zone constants'!$A$2:$B$9949,2,FALSE)</f>
        <v>589</v>
      </c>
      <c r="G329" s="3" t="str">
        <f>IF(E329&lt;&gt;"",VLOOKUP(E329,'ESO zone constants'!$A$2:$D$949,4,FALSE),"")</f>
        <v>Clockwork City</v>
      </c>
      <c r="H329" s="5">
        <v>1</v>
      </c>
      <c r="I329" t="str">
        <f>VLOOKUP(A329,'ESO wayshrine names'!$A$3:$B$1000,2,FALSE)</f>
        <v xml:space="preserve">Brass Fortress Wayshrine </v>
      </c>
      <c r="J329" s="30" t="str">
        <f t="shared" si="5"/>
        <v>[337]=980,</v>
      </c>
    </row>
    <row r="330" spans="1:10" x14ac:dyDescent="0.25">
      <c r="A330" s="12">
        <v>338</v>
      </c>
      <c r="B330" s="5">
        <v>31</v>
      </c>
      <c r="C330" s="5">
        <f>VLOOKUP(B330,'ESO map constants'!$A$3:$B$999,2,FALSE)</f>
        <v>1313</v>
      </c>
      <c r="D330" t="str">
        <f>VLOOKUP(C330,'ESO map constants'!$B$3:$C$1000,2,FALSE)</f>
        <v>Clockwork City</v>
      </c>
      <c r="E330" s="3">
        <f>IF(B330&lt;&gt;"",VLOOKUP(B330,'ESO map constants'!$A$3:$D$1000,4,FALSE),"")</f>
        <v>980</v>
      </c>
      <c r="F330" s="3">
        <f>VLOOKUP(E330,'ESO zone constants'!$A$2:$B$9949,2,FALSE)</f>
        <v>589</v>
      </c>
      <c r="G330" s="3" t="str">
        <f>IF(E330&lt;&gt;"",VLOOKUP(E330,'ESO zone constants'!$A$2:$D$949,4,FALSE),"")</f>
        <v>Clockwork City</v>
      </c>
      <c r="H330" s="5">
        <v>1</v>
      </c>
      <c r="I330" t="str">
        <f>VLOOKUP(A330,'ESO wayshrine names'!$A$3:$B$1000,2,FALSE)</f>
        <v xml:space="preserve">Clockwork Crossroads Wayshrine </v>
      </c>
      <c r="J330" s="30" t="str">
        <f t="shared" si="5"/>
        <v>[338]=980,</v>
      </c>
    </row>
    <row r="331" spans="1:10" x14ac:dyDescent="0.25">
      <c r="A331" s="12">
        <v>339</v>
      </c>
      <c r="B331" s="5">
        <v>31</v>
      </c>
      <c r="C331" s="5">
        <f>VLOOKUP(B331,'ESO map constants'!$A$3:$B$999,2,FALSE)</f>
        <v>1313</v>
      </c>
      <c r="D331" t="str">
        <f>VLOOKUP(C331,'ESO map constants'!$B$3:$C$1000,2,FALSE)</f>
        <v>Clockwork City</v>
      </c>
      <c r="E331" s="3">
        <f>IF(B331&lt;&gt;"",VLOOKUP(B331,'ESO map constants'!$A$3:$D$1000,4,FALSE),"")</f>
        <v>980</v>
      </c>
      <c r="F331" s="3">
        <f>VLOOKUP(E331,'ESO zone constants'!$A$2:$B$9949,2,FALSE)</f>
        <v>589</v>
      </c>
      <c r="G331" s="3" t="str">
        <f>IF(E331&lt;&gt;"",VLOOKUP(E331,'ESO zone constants'!$A$2:$D$949,4,FALSE),"")</f>
        <v>Clockwork City</v>
      </c>
      <c r="H331" s="5">
        <v>1</v>
      </c>
      <c r="I331" t="str">
        <f>VLOOKUP(A331,'ESO wayshrine names'!$A$3:$B$1000,2,FALSE)</f>
        <v xml:space="preserve">Mire Mechanica Wayshrine </v>
      </c>
      <c r="J331" s="30" t="str">
        <f t="shared" si="5"/>
        <v>[339]=980,</v>
      </c>
    </row>
    <row r="332" spans="1:10" x14ac:dyDescent="0.25">
      <c r="A332" s="12">
        <v>340</v>
      </c>
      <c r="B332" s="5">
        <v>31</v>
      </c>
      <c r="C332" s="5">
        <f>VLOOKUP(B332,'ESO map constants'!$A$3:$B$999,2,FALSE)</f>
        <v>1313</v>
      </c>
      <c r="D332" t="str">
        <f>VLOOKUP(C332,'ESO map constants'!$B$3:$C$1000,2,FALSE)</f>
        <v>Clockwork City</v>
      </c>
      <c r="E332" s="3">
        <f>IF(B332&lt;&gt;"",VLOOKUP(B332,'ESO map constants'!$A$3:$D$1000,4,FALSE),"")</f>
        <v>980</v>
      </c>
      <c r="F332" s="3">
        <f>VLOOKUP(E332,'ESO zone constants'!$A$2:$B$9949,2,FALSE)</f>
        <v>589</v>
      </c>
      <c r="G332" s="3" t="str">
        <f>IF(E332&lt;&gt;"",VLOOKUP(E332,'ESO zone constants'!$A$2:$D$949,4,FALSE),"")</f>
        <v>Clockwork City</v>
      </c>
      <c r="H332" s="5">
        <v>1</v>
      </c>
      <c r="I332" t="str">
        <f>VLOOKUP(A332,'ESO wayshrine names'!$A$3:$B$1000,2,FALSE)</f>
        <v xml:space="preserve">Sanctuary Wayshrine </v>
      </c>
      <c r="J332" s="30" t="str">
        <f t="shared" si="5"/>
        <v>[340]=980,</v>
      </c>
    </row>
    <row r="333" spans="1:10" x14ac:dyDescent="0.25">
      <c r="A333" s="12">
        <v>341</v>
      </c>
      <c r="B333" s="5">
        <v>6</v>
      </c>
      <c r="C333" s="5">
        <f>VLOOKUP(B333,'ESO map constants'!$A$3:$B$999,2,FALSE)</f>
        <v>20</v>
      </c>
      <c r="D333" t="str">
        <f>VLOOKUP(C333,'ESO map constants'!$B$3:$C$1000,2,FALSE)</f>
        <v>Bangkorai</v>
      </c>
      <c r="E333" s="3">
        <f>IF(B333&lt;&gt;"",VLOOKUP(B333,'ESO map constants'!$A$3:$D$1000,4,FALSE),"")</f>
        <v>92</v>
      </c>
      <c r="F333" s="3">
        <f>VLOOKUP(E333,'ESO zone constants'!$A$2:$B$9949,2,FALSE)</f>
        <v>14</v>
      </c>
      <c r="G333" s="3" t="str">
        <f>IF(E333&lt;&gt;"",VLOOKUP(E333,'ESO zone constants'!$A$2:$D$949,4,FALSE),"")</f>
        <v>Bangkorai</v>
      </c>
      <c r="H333" s="5">
        <v>6</v>
      </c>
      <c r="I333" t="str">
        <f>VLOOKUP(A333,'ESO wayshrine names'!$A$3:$B$1000,2,FALSE)</f>
        <v xml:space="preserve">Dungeon: Fang Lair </v>
      </c>
      <c r="J333" s="30" t="str">
        <f t="shared" si="5"/>
        <v>[341]=92,</v>
      </c>
    </row>
    <row r="334" spans="1:10" x14ac:dyDescent="0.25">
      <c r="A334" s="12">
        <v>342</v>
      </c>
      <c r="B334" s="5">
        <v>2</v>
      </c>
      <c r="C334" s="5">
        <f>VLOOKUP(B334,'ESO map constants'!$A$3:$B$999,2,FALSE)</f>
        <v>1</v>
      </c>
      <c r="D334" t="str">
        <f>VLOOKUP(C334,'ESO map constants'!$B$3:$C$1000,2,FALSE)</f>
        <v>Glenumbra</v>
      </c>
      <c r="E334" s="3">
        <f>IF(B334&lt;&gt;"",VLOOKUP(B334,'ESO map constants'!$A$3:$D$1000,4,FALSE),"")</f>
        <v>3</v>
      </c>
      <c r="F334" s="3">
        <f>VLOOKUP(E334,'ESO zone constants'!$A$2:$B$9949,2,FALSE)</f>
        <v>2</v>
      </c>
      <c r="G334" s="3" t="str">
        <f>IF(E334&lt;&gt;"",VLOOKUP(E334,'ESO zone constants'!$A$2:$D$949,4,FALSE),"")</f>
        <v>Glenumbra</v>
      </c>
      <c r="H334" s="5">
        <v>7</v>
      </c>
      <c r="I334" t="str">
        <f>VLOOKUP(A334,'ESO wayshrine names'!$A$3:$B$1000,2,FALSE)</f>
        <v xml:space="preserve">Exorcised Coven Cottage </v>
      </c>
      <c r="J334" s="30" t="str">
        <f t="shared" si="5"/>
        <v>[342]=3,</v>
      </c>
    </row>
    <row r="335" spans="1:10" x14ac:dyDescent="0.25">
      <c r="A335" s="12">
        <v>343</v>
      </c>
      <c r="B335" s="5">
        <v>29</v>
      </c>
      <c r="C335" s="5">
        <f>VLOOKUP(B335,'ESO map constants'!$A$3:$B$999,2,FALSE)</f>
        <v>1006</v>
      </c>
      <c r="D335" t="str">
        <f>VLOOKUP(C335,'ESO map constants'!$B$3:$C$1000,2,FALSE)</f>
        <v>Gold Coast</v>
      </c>
      <c r="E335" s="3">
        <f>IF(B335&lt;&gt;"",VLOOKUP(B335,'ESO map constants'!$A$3:$D$1000,4,FALSE),"")</f>
        <v>823</v>
      </c>
      <c r="F335" s="3">
        <f>VLOOKUP(E335,'ESO zone constants'!$A$2:$B$9949,2,FALSE)</f>
        <v>448</v>
      </c>
      <c r="G335" s="3" t="str">
        <f>IF(E335&lt;&gt;"",VLOOKUP(E335,'ESO zone constants'!$A$2:$D$949,4,FALSE),"")</f>
        <v>Gold Coast</v>
      </c>
      <c r="H335" s="5">
        <v>7</v>
      </c>
      <c r="I335" t="str">
        <f>VLOOKUP(A335,'ESO wayshrine names'!$A$3:$B$1000,2,FALSE)</f>
        <v xml:space="preserve">Linchal Grand Manor </v>
      </c>
      <c r="J335" s="30" t="str">
        <f t="shared" si="5"/>
        <v>[343]=823,</v>
      </c>
    </row>
    <row r="336" spans="1:10" x14ac:dyDescent="0.25">
      <c r="A336" s="12">
        <v>344</v>
      </c>
      <c r="B336" s="5">
        <v>23</v>
      </c>
      <c r="C336" s="5">
        <f>VLOOKUP(B336,'ESO map constants'!$A$3:$B$999,2,FALSE)</f>
        <v>255</v>
      </c>
      <c r="D336" t="str">
        <f>VLOOKUP(C336,'ESO map constants'!$B$3:$C$1000,2,FALSE)</f>
        <v>Coldharbour</v>
      </c>
      <c r="E336" s="3">
        <f>IF(B336&lt;&gt;"",VLOOKUP(B336,'ESO map constants'!$A$3:$D$1000,4,FALSE),"")</f>
        <v>347</v>
      </c>
      <c r="F336" s="3">
        <f>VLOOKUP(E336,'ESO zone constants'!$A$2:$B$9949,2,FALSE)</f>
        <v>154</v>
      </c>
      <c r="G336" s="3" t="str">
        <f>IF(E336&lt;&gt;"",VLOOKUP(E336,'ESO zone constants'!$A$2:$D$949,4,FALSE),"")</f>
        <v>Coldharbour</v>
      </c>
      <c r="H336" s="5">
        <v>7</v>
      </c>
      <c r="I336" t="str">
        <f>VLOOKUP(A336,'ESO wayshrine names'!$A$3:$B$1000,2,FALSE)</f>
        <v xml:space="preserve">Coldharbour Surreal Estate </v>
      </c>
      <c r="J336" s="30" t="str">
        <f t="shared" si="5"/>
        <v>[344]=347,</v>
      </c>
    </row>
    <row r="337" spans="1:10" x14ac:dyDescent="0.25">
      <c r="A337" s="12">
        <v>345</v>
      </c>
      <c r="B337" s="5">
        <v>25</v>
      </c>
      <c r="C337" s="5">
        <f>VLOOKUP(B337,'ESO map constants'!$A$3:$B$999,2,FALSE)</f>
        <v>1126</v>
      </c>
      <c r="D337" t="str">
        <f>VLOOKUP(C337,'ESO map constants'!$B$3:$C$1000,2,FALSE)</f>
        <v>Craglorn</v>
      </c>
      <c r="E337" s="3">
        <f>IF(B337&lt;&gt;"",VLOOKUP(B337,'ESO map constants'!$A$3:$D$1000,4,FALSE),"")</f>
        <v>888</v>
      </c>
      <c r="F337" s="3">
        <f>VLOOKUP(E337,'ESO zone constants'!$A$2:$B$9949,2,FALSE)</f>
        <v>500</v>
      </c>
      <c r="G337" s="3" t="str">
        <f>IF(E337&lt;&gt;"",VLOOKUP(E337,'ESO zone constants'!$A$2:$D$949,4,FALSE),"")</f>
        <v>Craglorn</v>
      </c>
      <c r="H337" s="5">
        <v>7</v>
      </c>
      <c r="I337" t="str">
        <f>VLOOKUP(A337,'ESO wayshrine names'!$A$3:$B$1000,2,FALSE)</f>
        <v xml:space="preserve">Hakkvild's High Hall </v>
      </c>
      <c r="J337" s="30" t="str">
        <f t="shared" si="5"/>
        <v>[345]=888,</v>
      </c>
    </row>
    <row r="338" spans="1:10" x14ac:dyDescent="0.25">
      <c r="A338" s="12">
        <v>346</v>
      </c>
      <c r="B338" s="5">
        <v>31</v>
      </c>
      <c r="C338" s="5">
        <f>VLOOKUP(B338,'ESO map constants'!$A$3:$B$999,2,FALSE)</f>
        <v>1313</v>
      </c>
      <c r="D338" t="str">
        <f>VLOOKUP(C338,'ESO map constants'!$B$3:$C$1000,2,FALSE)</f>
        <v>Clockwork City</v>
      </c>
      <c r="E338" s="3">
        <f>IF(B338&lt;&gt;"",VLOOKUP(B338,'ESO map constants'!$A$3:$D$1000,4,FALSE),"")</f>
        <v>980</v>
      </c>
      <c r="F338" s="3">
        <f>VLOOKUP(E338,'ESO zone constants'!$A$2:$B$9949,2,FALSE)</f>
        <v>589</v>
      </c>
      <c r="G338" s="3" t="str">
        <f>IF(E338&lt;&gt;"",VLOOKUP(E338,'ESO zone constants'!$A$2:$D$949,4,FALSE),"")</f>
        <v>Clockwork City</v>
      </c>
      <c r="H338" s="5">
        <v>3</v>
      </c>
      <c r="I338" t="str">
        <f>VLOOKUP(A338,'ESO wayshrine names'!$A$3:$B$1000,2,FALSE)</f>
        <v xml:space="preserve">Trial: Asylum Sanctorium </v>
      </c>
      <c r="J338" s="30" t="str">
        <f t="shared" si="5"/>
        <v>[346]=980,</v>
      </c>
    </row>
    <row r="339" spans="1:10" x14ac:dyDescent="0.25">
      <c r="A339" s="12">
        <v>347</v>
      </c>
      <c r="B339" s="5">
        <v>31</v>
      </c>
      <c r="C339" s="5">
        <f>VLOOKUP(B339,'ESO map constants'!$A$3:$B$999,2,FALSE)</f>
        <v>1313</v>
      </c>
      <c r="D339" t="str">
        <f>VLOOKUP(C339,'ESO map constants'!$B$3:$C$1000,2,FALSE)</f>
        <v>Clockwork City</v>
      </c>
      <c r="E339" s="3">
        <f>IF(B339&lt;&gt;"",VLOOKUP(B339,'ESO map constants'!$A$3:$D$1000,4,FALSE),"")</f>
        <v>980</v>
      </c>
      <c r="F339" s="3">
        <f>VLOOKUP(E339,'ESO zone constants'!$A$2:$B$9949,2,FALSE)</f>
        <v>589</v>
      </c>
      <c r="G339" s="3" t="str">
        <f>IF(E339&lt;&gt;"",VLOOKUP(E339,'ESO zone constants'!$A$2:$D$949,4,FALSE),"")</f>
        <v>Clockwork City</v>
      </c>
      <c r="H339" s="5">
        <v>7</v>
      </c>
      <c r="I339" t="str">
        <f>VLOOKUP(A339,'ESO wayshrine names'!$A$3:$B$1000,2,FALSE)</f>
        <v xml:space="preserve">The Orbservatory Prior </v>
      </c>
      <c r="J339" s="30" t="str">
        <f t="shared" si="5"/>
        <v>[347]=980,</v>
      </c>
    </row>
    <row r="340" spans="1:10" x14ac:dyDescent="0.25">
      <c r="A340" s="12">
        <v>348</v>
      </c>
      <c r="B340" s="5">
        <v>27</v>
      </c>
      <c r="C340" s="5">
        <f>VLOOKUP(B340,'ESO map constants'!$A$3:$B$999,2,FALSE)</f>
        <v>667</v>
      </c>
      <c r="D340" t="str">
        <f>VLOOKUP(C340,'ESO map constants'!$B$3:$C$1000,2,FALSE)</f>
        <v>Wrothgar</v>
      </c>
      <c r="E340" s="3">
        <f>IF(B340&lt;&gt;"",VLOOKUP(B340,'ESO map constants'!$A$3:$D$1000,4,FALSE),"")</f>
        <v>684</v>
      </c>
      <c r="F340" s="3">
        <f>VLOOKUP(E340,'ESO zone constants'!$A$2:$B$9949,2,FALSE)</f>
        <v>379</v>
      </c>
      <c r="G340" s="3" t="str">
        <f>IF(E340&lt;&gt;"",VLOOKUP(E340,'ESO zone constants'!$A$2:$D$949,4,FALSE),"")</f>
        <v>Wrothgar</v>
      </c>
      <c r="H340" s="5">
        <v>7</v>
      </c>
      <c r="I340" t="str">
        <f>VLOOKUP(A340,'ESO wayshrine names'!$A$3:$B$1000,2,FALSE)</f>
        <v xml:space="preserve">Pariah's Pinnacle </v>
      </c>
      <c r="J340" s="30" t="str">
        <f t="shared" si="5"/>
        <v>[348]=684,</v>
      </c>
    </row>
    <row r="341" spans="1:10" x14ac:dyDescent="0.25">
      <c r="A341" s="12">
        <v>349</v>
      </c>
      <c r="B341" s="5">
        <v>32</v>
      </c>
      <c r="C341" s="5">
        <f>VLOOKUP(B341,'ESO map constants'!$A$3:$B$999,2,FALSE)</f>
        <v>1349</v>
      </c>
      <c r="D341" t="str">
        <f>VLOOKUP(C341,'ESO map constants'!$B$3:$C$1000,2,FALSE)</f>
        <v>Summerset</v>
      </c>
      <c r="E341" s="3">
        <f>IF(B341&lt;&gt;"",VLOOKUP(B341,'ESO map constants'!$A$3:$D$1000,4,FALSE),"")</f>
        <v>1011</v>
      </c>
      <c r="F341" s="3">
        <f>VLOOKUP(E341,'ESO zone constants'!$A$2:$B$9949,2,FALSE)</f>
        <v>616</v>
      </c>
      <c r="G341" s="3" t="str">
        <f>IF(E341&lt;&gt;"",VLOOKUP(E341,'ESO zone constants'!$A$2:$D$949,4,FALSE),"")</f>
        <v>Summerset</v>
      </c>
      <c r="H341" s="5">
        <v>1</v>
      </c>
      <c r="I341" t="str">
        <f>VLOOKUP(A341,'ESO wayshrine names'!$A$3:$B$1000,2,FALSE)</f>
        <v xml:space="preserve">King's Haven Pass Wayshrine </v>
      </c>
      <c r="J341" s="30" t="str">
        <f t="shared" si="5"/>
        <v>[349]=1011,</v>
      </c>
    </row>
    <row r="342" spans="1:10" x14ac:dyDescent="0.25">
      <c r="A342" s="12">
        <v>350</v>
      </c>
      <c r="B342" s="5">
        <v>32</v>
      </c>
      <c r="C342" s="5">
        <f>VLOOKUP(B342,'ESO map constants'!$A$3:$B$999,2,FALSE)</f>
        <v>1349</v>
      </c>
      <c r="D342" t="str">
        <f>VLOOKUP(C342,'ESO map constants'!$B$3:$C$1000,2,FALSE)</f>
        <v>Summerset</v>
      </c>
      <c r="E342" s="3">
        <f>IF(B342&lt;&gt;"",VLOOKUP(B342,'ESO map constants'!$A$3:$D$1000,4,FALSE),"")</f>
        <v>1011</v>
      </c>
      <c r="F342" s="3">
        <f>VLOOKUP(E342,'ESO zone constants'!$A$2:$B$9949,2,FALSE)</f>
        <v>616</v>
      </c>
      <c r="G342" s="3" t="str">
        <f>IF(E342&lt;&gt;"",VLOOKUP(E342,'ESO zone constants'!$A$2:$D$949,4,FALSE),"")</f>
        <v>Summerset</v>
      </c>
      <c r="H342" s="5">
        <v>1</v>
      </c>
      <c r="I342" t="str">
        <f>VLOOKUP(A342,'ESO wayshrine names'!$A$3:$B$1000,2,FALSE)</f>
        <v xml:space="preserve">Shimmerene Wayshrine </v>
      </c>
      <c r="J342" s="30" t="str">
        <f t="shared" si="5"/>
        <v>[350]=1011,</v>
      </c>
    </row>
    <row r="343" spans="1:10" x14ac:dyDescent="0.25">
      <c r="A343" s="12">
        <v>351</v>
      </c>
      <c r="B343" s="5">
        <v>32</v>
      </c>
      <c r="C343" s="5">
        <f>VLOOKUP(B343,'ESO map constants'!$A$3:$B$999,2,FALSE)</f>
        <v>1349</v>
      </c>
      <c r="D343" t="str">
        <f>VLOOKUP(C343,'ESO map constants'!$B$3:$C$1000,2,FALSE)</f>
        <v>Summerset</v>
      </c>
      <c r="E343" s="3">
        <f>IF(B343&lt;&gt;"",VLOOKUP(B343,'ESO map constants'!$A$3:$D$1000,4,FALSE),"")</f>
        <v>1011</v>
      </c>
      <c r="F343" s="3">
        <f>VLOOKUP(E343,'ESO zone constants'!$A$2:$B$9949,2,FALSE)</f>
        <v>616</v>
      </c>
      <c r="G343" s="3" t="str">
        <f>IF(E343&lt;&gt;"",VLOOKUP(E343,'ESO zone constants'!$A$2:$D$949,4,FALSE),"")</f>
        <v>Summerset</v>
      </c>
      <c r="H343" s="5">
        <v>1</v>
      </c>
      <c r="I343" t="str">
        <f>VLOOKUP(A343,'ESO wayshrine names'!$A$3:$B$1000,2,FALSE)</f>
        <v xml:space="preserve">Sil-Var-Woad Wayshrine </v>
      </c>
      <c r="J343" s="30" t="str">
        <f t="shared" si="5"/>
        <v>[351]=1011,</v>
      </c>
    </row>
    <row r="344" spans="1:10" x14ac:dyDescent="0.25">
      <c r="A344" s="12">
        <v>352</v>
      </c>
      <c r="B344" s="5">
        <v>32</v>
      </c>
      <c r="C344" s="5">
        <f>VLOOKUP(B344,'ESO map constants'!$A$3:$B$999,2,FALSE)</f>
        <v>1349</v>
      </c>
      <c r="D344" t="str">
        <f>VLOOKUP(C344,'ESO map constants'!$B$3:$C$1000,2,FALSE)</f>
        <v>Summerset</v>
      </c>
      <c r="E344" s="3">
        <f>IF(B344&lt;&gt;"",VLOOKUP(B344,'ESO map constants'!$A$3:$D$1000,4,FALSE),"")</f>
        <v>1011</v>
      </c>
      <c r="F344" s="3">
        <f>VLOOKUP(E344,'ESO zone constants'!$A$2:$B$9949,2,FALSE)</f>
        <v>616</v>
      </c>
      <c r="G344" s="3" t="str">
        <f>IF(E344&lt;&gt;"",VLOOKUP(E344,'ESO zone constants'!$A$2:$D$949,4,FALSE),"")</f>
        <v>Summerset</v>
      </c>
      <c r="H344" s="5">
        <v>1</v>
      </c>
      <c r="I344" t="str">
        <f>VLOOKUP(A344,'ESO wayshrine names'!$A$3:$B$1000,2,FALSE)</f>
        <v xml:space="preserve">Russafeld Heights Wayshrine </v>
      </c>
      <c r="J344" s="30" t="str">
        <f t="shared" si="5"/>
        <v>[352]=1011,</v>
      </c>
    </row>
    <row r="345" spans="1:10" x14ac:dyDescent="0.25">
      <c r="A345" s="12">
        <v>353</v>
      </c>
      <c r="B345" s="5">
        <v>32</v>
      </c>
      <c r="C345" s="5">
        <f>VLOOKUP(B345,'ESO map constants'!$A$3:$B$999,2,FALSE)</f>
        <v>1349</v>
      </c>
      <c r="D345" t="str">
        <f>VLOOKUP(C345,'ESO map constants'!$B$3:$C$1000,2,FALSE)</f>
        <v>Summerset</v>
      </c>
      <c r="E345" s="3">
        <f>IF(B345&lt;&gt;"",VLOOKUP(B345,'ESO map constants'!$A$3:$D$1000,4,FALSE),"")</f>
        <v>1011</v>
      </c>
      <c r="F345" s="3">
        <f>VLOOKUP(E345,'ESO zone constants'!$A$2:$B$9949,2,FALSE)</f>
        <v>616</v>
      </c>
      <c r="G345" s="3" t="str">
        <f>IF(E345&lt;&gt;"",VLOOKUP(E345,'ESO zone constants'!$A$2:$D$949,4,FALSE),"")</f>
        <v>Summerset</v>
      </c>
      <c r="H345" s="5">
        <v>1</v>
      </c>
      <c r="I345" t="str">
        <f>VLOOKUP(A345,'ESO wayshrine names'!$A$3:$B$1000,2,FALSE)</f>
        <v xml:space="preserve">Cey-Tarn Keep Wayshrine </v>
      </c>
      <c r="J345" s="30" t="str">
        <f t="shared" si="5"/>
        <v>[353]=1011,</v>
      </c>
    </row>
    <row r="346" spans="1:10" x14ac:dyDescent="0.25">
      <c r="A346" s="12">
        <v>354</v>
      </c>
      <c r="B346" s="5">
        <v>32</v>
      </c>
      <c r="C346" s="5">
        <f>VLOOKUP(B346,'ESO map constants'!$A$3:$B$999,2,FALSE)</f>
        <v>1349</v>
      </c>
      <c r="D346" t="str">
        <f>VLOOKUP(C346,'ESO map constants'!$B$3:$C$1000,2,FALSE)</f>
        <v>Summerset</v>
      </c>
      <c r="E346" s="3">
        <f>IF(B346&lt;&gt;"",VLOOKUP(B346,'ESO map constants'!$A$3:$D$1000,4,FALSE),"")</f>
        <v>1011</v>
      </c>
      <c r="F346" s="3">
        <f>VLOOKUP(E346,'ESO zone constants'!$A$2:$B$9949,2,FALSE)</f>
        <v>616</v>
      </c>
      <c r="G346" s="3" t="str">
        <f>IF(E346&lt;&gt;"",VLOOKUP(E346,'ESO zone constants'!$A$2:$D$949,4,FALSE),"")</f>
        <v>Summerset</v>
      </c>
      <c r="H346" s="5">
        <v>1</v>
      </c>
      <c r="I346" t="str">
        <f>VLOOKUP(A346,'ESO wayshrine names'!$A$3:$B$1000,2,FALSE)</f>
        <v xml:space="preserve">Ebon Stadmont Wayshrine </v>
      </c>
      <c r="J346" s="30" t="str">
        <f t="shared" si="5"/>
        <v>[354]=1011,</v>
      </c>
    </row>
    <row r="347" spans="1:10" x14ac:dyDescent="0.25">
      <c r="A347" s="12">
        <v>355</v>
      </c>
      <c r="B347" s="5">
        <v>32</v>
      </c>
      <c r="C347" s="5">
        <f>VLOOKUP(B347,'ESO map constants'!$A$3:$B$999,2,FALSE)</f>
        <v>1349</v>
      </c>
      <c r="D347" t="str">
        <f>VLOOKUP(C347,'ESO map constants'!$B$3:$C$1000,2,FALSE)</f>
        <v>Summerset</v>
      </c>
      <c r="E347" s="3">
        <f>IF(B347&lt;&gt;"",VLOOKUP(B347,'ESO map constants'!$A$3:$D$1000,4,FALSE),"")</f>
        <v>1011</v>
      </c>
      <c r="F347" s="3">
        <f>VLOOKUP(E347,'ESO zone constants'!$A$2:$B$9949,2,FALSE)</f>
        <v>616</v>
      </c>
      <c r="G347" s="3" t="str">
        <f>IF(E347&lt;&gt;"",VLOOKUP(E347,'ESO zone constants'!$A$2:$D$949,4,FALSE),"")</f>
        <v>Summerset</v>
      </c>
      <c r="H347" s="5">
        <v>1</v>
      </c>
      <c r="I347" t="str">
        <f>VLOOKUP(A347,'ESO wayshrine names'!$A$3:$B$1000,2,FALSE)</f>
        <v xml:space="preserve">Alinor Wayshrine </v>
      </c>
      <c r="J347" s="30" t="str">
        <f t="shared" si="5"/>
        <v>[355]=1011,</v>
      </c>
    </row>
    <row r="348" spans="1:10" x14ac:dyDescent="0.25">
      <c r="A348" s="12">
        <v>356</v>
      </c>
      <c r="B348" s="5">
        <v>32</v>
      </c>
      <c r="C348" s="5">
        <f>VLOOKUP(B348,'ESO map constants'!$A$3:$B$999,2,FALSE)</f>
        <v>1349</v>
      </c>
      <c r="D348" t="str">
        <f>VLOOKUP(C348,'ESO map constants'!$B$3:$C$1000,2,FALSE)</f>
        <v>Summerset</v>
      </c>
      <c r="E348" s="3">
        <f>IF(B348&lt;&gt;"",VLOOKUP(B348,'ESO map constants'!$A$3:$D$1000,4,FALSE),"")</f>
        <v>1011</v>
      </c>
      <c r="F348" s="3">
        <f>VLOOKUP(E348,'ESO zone constants'!$A$2:$B$9949,2,FALSE)</f>
        <v>616</v>
      </c>
      <c r="G348" s="3" t="str">
        <f>IF(E348&lt;&gt;"",VLOOKUP(E348,'ESO zone constants'!$A$2:$D$949,4,FALSE),"")</f>
        <v>Summerset</v>
      </c>
      <c r="H348" s="5">
        <v>1</v>
      </c>
      <c r="I348" t="str">
        <f>VLOOKUP(A348,'ESO wayshrine names'!$A$3:$B$1000,2,FALSE)</f>
        <v xml:space="preserve">Lillandril Wayshrine </v>
      </c>
      <c r="J348" s="30" t="str">
        <f t="shared" si="5"/>
        <v>[356]=1011,</v>
      </c>
    </row>
    <row r="349" spans="1:10" x14ac:dyDescent="0.25">
      <c r="A349" s="12">
        <v>357</v>
      </c>
      <c r="B349" s="5">
        <v>32</v>
      </c>
      <c r="C349" s="5">
        <f>VLOOKUP(B349,'ESO map constants'!$A$3:$B$999,2,FALSE)</f>
        <v>1349</v>
      </c>
      <c r="D349" t="str">
        <f>VLOOKUP(C349,'ESO map constants'!$B$3:$C$1000,2,FALSE)</f>
        <v>Summerset</v>
      </c>
      <c r="E349" s="3">
        <f>IF(B349&lt;&gt;"",VLOOKUP(B349,'ESO map constants'!$A$3:$D$1000,4,FALSE),"")</f>
        <v>1011</v>
      </c>
      <c r="F349" s="3">
        <f>VLOOKUP(E349,'ESO zone constants'!$A$2:$B$9949,2,FALSE)</f>
        <v>616</v>
      </c>
      <c r="G349" s="3" t="str">
        <f>IF(E349&lt;&gt;"",VLOOKUP(E349,'ESO zone constants'!$A$2:$D$949,4,FALSE),"")</f>
        <v>Summerset</v>
      </c>
      <c r="H349" s="5">
        <v>1</v>
      </c>
      <c r="I349" t="str">
        <f>VLOOKUP(A349,'ESO wayshrine names'!$A$3:$B$1000,2,FALSE)</f>
        <v xml:space="preserve">Eastern Pass Wayshrine </v>
      </c>
      <c r="J349" s="30" t="str">
        <f t="shared" si="5"/>
        <v>[357]=1011,</v>
      </c>
    </row>
    <row r="350" spans="1:10" x14ac:dyDescent="0.25">
      <c r="A350" s="12">
        <v>358</v>
      </c>
      <c r="B350" s="5">
        <v>32</v>
      </c>
      <c r="C350" s="5">
        <f>VLOOKUP(B350,'ESO map constants'!$A$3:$B$999,2,FALSE)</f>
        <v>1349</v>
      </c>
      <c r="D350" t="str">
        <f>VLOOKUP(C350,'ESO map constants'!$B$3:$C$1000,2,FALSE)</f>
        <v>Summerset</v>
      </c>
      <c r="E350" s="3">
        <f>IF(B350&lt;&gt;"",VLOOKUP(B350,'ESO map constants'!$A$3:$D$1000,4,FALSE),"")</f>
        <v>1011</v>
      </c>
      <c r="F350" s="3">
        <f>VLOOKUP(E350,'ESO zone constants'!$A$2:$B$9949,2,FALSE)</f>
        <v>616</v>
      </c>
      <c r="G350" s="3" t="str">
        <f>IF(E350&lt;&gt;"",VLOOKUP(E350,'ESO zone constants'!$A$2:$D$949,4,FALSE),"")</f>
        <v>Summerset</v>
      </c>
      <c r="H350" s="5">
        <v>1</v>
      </c>
      <c r="I350" t="str">
        <f>VLOOKUP(A350,'ESO wayshrine names'!$A$3:$B$1000,2,FALSE)</f>
        <v xml:space="preserve">The Crystal Tower Wayshrine </v>
      </c>
      <c r="J350" s="30" t="str">
        <f t="shared" si="5"/>
        <v>[358]=1011,</v>
      </c>
    </row>
    <row r="351" spans="1:10" x14ac:dyDescent="0.25">
      <c r="A351" s="12">
        <v>359</v>
      </c>
      <c r="B351" s="5">
        <v>32</v>
      </c>
      <c r="C351" s="5">
        <f>VLOOKUP(B351,'ESO map constants'!$A$3:$B$999,2,FALSE)</f>
        <v>1349</v>
      </c>
      <c r="D351" t="str">
        <f>VLOOKUP(C351,'ESO map constants'!$B$3:$C$1000,2,FALSE)</f>
        <v>Summerset</v>
      </c>
      <c r="E351" s="3">
        <f>IF(B351&lt;&gt;"",VLOOKUP(B351,'ESO map constants'!$A$3:$D$1000,4,FALSE),"")</f>
        <v>1011</v>
      </c>
      <c r="F351" s="3">
        <f>VLOOKUP(E351,'ESO zone constants'!$A$2:$B$9949,2,FALSE)</f>
        <v>616</v>
      </c>
      <c r="G351" s="3" t="str">
        <f>IF(E351&lt;&gt;"",VLOOKUP(E351,'ESO zone constants'!$A$2:$D$949,4,FALSE),"")</f>
        <v>Summerset</v>
      </c>
      <c r="H351" s="5">
        <v>1</v>
      </c>
      <c r="I351" t="str">
        <f>VLOOKUP(A351,'ESO wayshrine names'!$A$3:$B$1000,2,FALSE)</f>
        <v xml:space="preserve">Eldbur Ruins Wayshrine </v>
      </c>
      <c r="J351" s="30" t="str">
        <f t="shared" si="5"/>
        <v>[359]=1011,</v>
      </c>
    </row>
    <row r="352" spans="1:10" x14ac:dyDescent="0.25">
      <c r="A352" s="12">
        <v>360</v>
      </c>
      <c r="B352" s="5">
        <v>33</v>
      </c>
      <c r="C352" s="5">
        <f>VLOOKUP(B352,'ESO map constants'!$A$3:$B$999,2,FALSE)</f>
        <v>1429</v>
      </c>
      <c r="D352" t="str">
        <f>VLOOKUP(C352,'ESO map constants'!$B$3:$C$1000,2,FALSE)</f>
        <v>Artaeum</v>
      </c>
      <c r="E352" s="3">
        <f>IF(B352&lt;&gt;"",VLOOKUP(B352,'ESO map constants'!$A$3:$D$1000,4,FALSE),"")</f>
        <v>1027</v>
      </c>
      <c r="F352" s="3">
        <f>VLOOKUP(E352,'ESO zone constants'!$A$2:$B$9949,2,FALSE)</f>
        <v>632</v>
      </c>
      <c r="G352" s="3" t="str">
        <f>IF(E352&lt;&gt;"",VLOOKUP(E352,'ESO zone constants'!$A$2:$D$949,4,FALSE),"")</f>
        <v>Artaeum</v>
      </c>
      <c r="H352" s="5">
        <v>1</v>
      </c>
      <c r="I352" t="str">
        <f>VLOOKUP(A352,'ESO wayshrine names'!$A$3:$B$1000,2,FALSE)</f>
        <v xml:space="preserve">Artaeum Wayshrine </v>
      </c>
      <c r="J352" s="30" t="str">
        <f t="shared" si="5"/>
        <v>[360]=1027,</v>
      </c>
    </row>
    <row r="353" spans="1:10" x14ac:dyDescent="0.25">
      <c r="A353" s="12">
        <v>361</v>
      </c>
      <c r="B353" s="5">
        <v>28</v>
      </c>
      <c r="C353" s="5">
        <f>VLOOKUP(B353,'ESO map constants'!$A$3:$B$999,2,FALSE)</f>
        <v>994</v>
      </c>
      <c r="D353" t="str">
        <f>VLOOKUP(C353,'ESO map constants'!$B$3:$C$1000,2,FALSE)</f>
        <v>Hew's Bane</v>
      </c>
      <c r="E353" s="3">
        <f>IF(B353&lt;&gt;"",VLOOKUP(B353,'ESO map constants'!$A$3:$D$1000,4,FALSE),"")</f>
        <v>816</v>
      </c>
      <c r="F353" s="3">
        <f>VLOOKUP(E353,'ESO zone constants'!$A$2:$B$9949,2,FALSE)</f>
        <v>442</v>
      </c>
      <c r="G353" s="3" t="str">
        <f>IF(E353&lt;&gt;"",VLOOKUP(E353,'ESO zone constants'!$A$2:$D$949,4,FALSE),"")</f>
        <v>Hew's Bane</v>
      </c>
      <c r="H353" s="5">
        <v>7</v>
      </c>
      <c r="I353" t="str">
        <f>VLOOKUP(A353,'ESO wayshrine names'!$A$3:$B$1000,2,FALSE)</f>
        <v xml:space="preserve">Princely Dawnlight Palace </v>
      </c>
      <c r="J353" s="30" t="str">
        <f t="shared" si="5"/>
        <v>[361]=816,</v>
      </c>
    </row>
    <row r="354" spans="1:10" x14ac:dyDescent="0.25">
      <c r="A354" s="12">
        <v>362</v>
      </c>
      <c r="B354" s="5">
        <v>29</v>
      </c>
      <c r="C354" s="5">
        <f>VLOOKUP(B354,'ESO map constants'!$A$3:$B$999,2,FALSE)</f>
        <v>1006</v>
      </c>
      <c r="D354" t="str">
        <f>VLOOKUP(C354,'ESO map constants'!$B$3:$C$1000,2,FALSE)</f>
        <v>Gold Coast</v>
      </c>
      <c r="E354" s="3">
        <f>IF(B354&lt;&gt;"",VLOOKUP(B354,'ESO map constants'!$A$3:$D$1000,4,FALSE),"")</f>
        <v>823</v>
      </c>
      <c r="F354" s="3">
        <f>VLOOKUP(E354,'ESO zone constants'!$A$2:$B$9949,2,FALSE)</f>
        <v>448</v>
      </c>
      <c r="G354" s="3" t="str">
        <f>IF(E354&lt;&gt;"",VLOOKUP(E354,'ESO zone constants'!$A$2:$D$949,4,FALSE),"")</f>
        <v>Gold Coast</v>
      </c>
      <c r="H354" s="5">
        <v>7</v>
      </c>
      <c r="I354" t="str">
        <f>VLOOKUP(A354,'ESO wayshrine names'!$A$3:$B$1000,2,FALSE)</f>
        <v xml:space="preserve">The Erstwhile Sanctuary </v>
      </c>
      <c r="J354" s="30" t="str">
        <f t="shared" si="5"/>
        <v>[362]=823,</v>
      </c>
    </row>
    <row r="355" spans="1:10" x14ac:dyDescent="0.25">
      <c r="A355" s="12">
        <v>363</v>
      </c>
      <c r="B355" s="5">
        <v>4</v>
      </c>
      <c r="C355" s="5">
        <f>VLOOKUP(B355,'ESO map constants'!$A$3:$B$999,2,FALSE)</f>
        <v>12</v>
      </c>
      <c r="D355" t="str">
        <f>VLOOKUP(C355,'ESO map constants'!$B$3:$C$1000,2,FALSE)</f>
        <v>Stormhaven</v>
      </c>
      <c r="E355" s="3">
        <f>IF(B355&lt;&gt;"",VLOOKUP(B355,'ESO map constants'!$A$3:$D$1000,4,FALSE),"")</f>
        <v>19</v>
      </c>
      <c r="F355" s="3">
        <f>VLOOKUP(E355,'ESO zone constants'!$A$2:$B$9949,2,FALSE)</f>
        <v>4</v>
      </c>
      <c r="G355" s="3" t="str">
        <f>IF(E355&lt;&gt;"",VLOOKUP(E355,'ESO zone constants'!$A$2:$D$949,4,FALSE),"")</f>
        <v>Stormhaven</v>
      </c>
      <c r="H355" s="5">
        <v>6</v>
      </c>
      <c r="I355" t="str">
        <f>VLOOKUP(A355,'ESO wayshrine names'!$A$3:$B$1000,2,FALSE)</f>
        <v xml:space="preserve">Dungeon: Scalecaller Peak </v>
      </c>
      <c r="J355" s="30" t="str">
        <f t="shared" si="5"/>
        <v>[363]=19,</v>
      </c>
    </row>
    <row r="356" spans="1:10" x14ac:dyDescent="0.25">
      <c r="A356" s="12">
        <v>364</v>
      </c>
      <c r="B356" s="5">
        <v>32</v>
      </c>
      <c r="C356" s="5">
        <f>VLOOKUP(B356,'ESO map constants'!$A$3:$B$999,2,FALSE)</f>
        <v>1349</v>
      </c>
      <c r="D356" t="str">
        <f>VLOOKUP(C356,'ESO map constants'!$B$3:$C$1000,2,FALSE)</f>
        <v>Summerset</v>
      </c>
      <c r="E356" s="3">
        <f>IF(B356&lt;&gt;"",VLOOKUP(B356,'ESO map constants'!$A$3:$D$1000,4,FALSE),"")</f>
        <v>1011</v>
      </c>
      <c r="F356" s="3">
        <f>VLOOKUP(E356,'ESO zone constants'!$A$2:$B$9949,2,FALSE)</f>
        <v>616</v>
      </c>
      <c r="G356" s="3" t="str">
        <f>IF(E356&lt;&gt;"",VLOOKUP(E356,'ESO zone constants'!$A$2:$D$949,4,FALSE),"")</f>
        <v>Summerset</v>
      </c>
      <c r="H356" s="5">
        <v>3</v>
      </c>
      <c r="I356" t="str">
        <f>VLOOKUP(A356,'ESO wayshrine names'!$A$3:$B$1000,2,FALSE)</f>
        <v xml:space="preserve">Trial: Cloudrest </v>
      </c>
      <c r="J356" s="30" t="str">
        <f t="shared" si="5"/>
        <v>[364]=1011,</v>
      </c>
    </row>
    <row r="357" spans="1:10" x14ac:dyDescent="0.25">
      <c r="A357" s="12">
        <v>365</v>
      </c>
      <c r="B357" s="5">
        <v>32</v>
      </c>
      <c r="C357" s="5">
        <f>VLOOKUP(B357,'ESO map constants'!$A$3:$B$999,2,FALSE)</f>
        <v>1349</v>
      </c>
      <c r="D357" t="str">
        <f>VLOOKUP(C357,'ESO map constants'!$B$3:$C$1000,2,FALSE)</f>
        <v>Summerset</v>
      </c>
      <c r="E357" s="3">
        <f>IF(B357&lt;&gt;"",VLOOKUP(B357,'ESO map constants'!$A$3:$D$1000,4,FALSE),"")</f>
        <v>1011</v>
      </c>
      <c r="F357" s="3">
        <f>VLOOKUP(E357,'ESO zone constants'!$A$2:$B$9949,2,FALSE)</f>
        <v>616</v>
      </c>
      <c r="G357" s="3" t="str">
        <f>IF(E357&lt;&gt;"",VLOOKUP(E357,'ESO zone constants'!$A$2:$D$949,4,FALSE),"")</f>
        <v>Summerset</v>
      </c>
      <c r="H357" s="5">
        <v>1</v>
      </c>
      <c r="I357" t="str">
        <f>VLOOKUP(A357,'ESO wayshrine names'!$A$3:$B$1000,2,FALSE)</f>
        <v xml:space="preserve">Sunhold Wayshrine </v>
      </c>
      <c r="J357" s="30" t="str">
        <f t="shared" si="5"/>
        <v>[365]=1011,</v>
      </c>
    </row>
    <row r="358" spans="1:10" x14ac:dyDescent="0.25">
      <c r="A358" s="12">
        <v>366</v>
      </c>
      <c r="B358" s="5">
        <v>32</v>
      </c>
      <c r="C358" s="5">
        <f>VLOOKUP(B358,'ESO map constants'!$A$3:$B$999,2,FALSE)</f>
        <v>1349</v>
      </c>
      <c r="D358" t="str">
        <f>VLOOKUP(C358,'ESO map constants'!$B$3:$C$1000,2,FALSE)</f>
        <v>Summerset</v>
      </c>
      <c r="E358" s="3">
        <f>IF(B358&lt;&gt;"",VLOOKUP(B358,'ESO map constants'!$A$3:$D$1000,4,FALSE),"")</f>
        <v>1011</v>
      </c>
      <c r="F358" s="3">
        <f>VLOOKUP(E358,'ESO zone constants'!$A$2:$B$9949,2,FALSE)</f>
        <v>616</v>
      </c>
      <c r="G358" s="3" t="str">
        <f>IF(E358&lt;&gt;"",VLOOKUP(E358,'ESO zone constants'!$A$2:$D$949,4,FALSE),"")</f>
        <v>Summerset</v>
      </c>
      <c r="H358" s="5">
        <v>7</v>
      </c>
      <c r="I358" t="str">
        <f>VLOOKUP(A358,'ESO wayshrine names'!$A$3:$B$1000,2,FALSE)</f>
        <v xml:space="preserve">Golden Gryphon Garret </v>
      </c>
      <c r="J358" s="30" t="str">
        <f t="shared" si="5"/>
        <v>[366]=1011,</v>
      </c>
    </row>
    <row r="359" spans="1:10" x14ac:dyDescent="0.25">
      <c r="A359" s="12">
        <v>367</v>
      </c>
      <c r="B359" s="5">
        <v>32</v>
      </c>
      <c r="C359" s="5">
        <f>VLOOKUP(B359,'ESO map constants'!$A$3:$B$999,2,FALSE)</f>
        <v>1349</v>
      </c>
      <c r="D359" t="str">
        <f>VLOOKUP(C359,'ESO map constants'!$B$3:$C$1000,2,FALSE)</f>
        <v>Summerset</v>
      </c>
      <c r="E359" s="3">
        <f>IF(B359&lt;&gt;"",VLOOKUP(B359,'ESO map constants'!$A$3:$D$1000,4,FALSE),"")</f>
        <v>1011</v>
      </c>
      <c r="F359" s="3">
        <f>VLOOKUP(E359,'ESO zone constants'!$A$2:$B$9949,2,FALSE)</f>
        <v>616</v>
      </c>
      <c r="G359" s="3" t="str">
        <f>IF(E359&lt;&gt;"",VLOOKUP(E359,'ESO zone constants'!$A$2:$D$949,4,FALSE),"")</f>
        <v>Summerset</v>
      </c>
      <c r="H359" s="5">
        <v>7</v>
      </c>
      <c r="I359" t="str">
        <f>VLOOKUP(A359,'ESO wayshrine names'!$A$3:$B$1000,2,FALSE)</f>
        <v xml:space="preserve">Alinor Crest Townhouse </v>
      </c>
      <c r="J359" s="30" t="str">
        <f t="shared" si="5"/>
        <v>[367]=1011,</v>
      </c>
    </row>
    <row r="360" spans="1:10" x14ac:dyDescent="0.25">
      <c r="A360" s="12">
        <v>368</v>
      </c>
      <c r="B360" s="5">
        <v>32</v>
      </c>
      <c r="C360" s="5">
        <f>VLOOKUP(B360,'ESO map constants'!$A$3:$B$999,2,FALSE)</f>
        <v>1349</v>
      </c>
      <c r="D360" t="str">
        <f>VLOOKUP(C360,'ESO map constants'!$B$3:$C$1000,2,FALSE)</f>
        <v>Summerset</v>
      </c>
      <c r="E360" s="3">
        <f>IF(B360&lt;&gt;"",VLOOKUP(B360,'ESO map constants'!$A$3:$D$1000,4,FALSE),"")</f>
        <v>1011</v>
      </c>
      <c r="F360" s="3">
        <f>VLOOKUP(E360,'ESO zone constants'!$A$2:$B$9949,2,FALSE)</f>
        <v>616</v>
      </c>
      <c r="G360" s="3" t="str">
        <f>IF(E360&lt;&gt;"",VLOOKUP(E360,'ESO zone constants'!$A$2:$D$949,4,FALSE),"")</f>
        <v>Summerset</v>
      </c>
      <c r="H360" s="5">
        <v>7</v>
      </c>
      <c r="I360" t="str">
        <f>VLOOKUP(A360,'ESO wayshrine names'!$A$3:$B$1000,2,FALSE)</f>
        <v xml:space="preserve">Colossal Aldmeri Grotto </v>
      </c>
      <c r="J360" s="30" t="str">
        <f t="shared" si="5"/>
        <v>[368]=1011,</v>
      </c>
    </row>
    <row r="361" spans="1:10" x14ac:dyDescent="0.25">
      <c r="A361" s="12">
        <v>369</v>
      </c>
      <c r="B361" s="5">
        <v>32</v>
      </c>
      <c r="C361" s="5">
        <f>VLOOKUP(B361,'ESO map constants'!$A$3:$B$999,2,FALSE)</f>
        <v>1349</v>
      </c>
      <c r="D361" t="str">
        <f>VLOOKUP(C361,'ESO map constants'!$B$3:$C$1000,2,FALSE)</f>
        <v>Summerset</v>
      </c>
      <c r="E361" s="3">
        <f>IF(B361&lt;&gt;"",VLOOKUP(B361,'ESO map constants'!$A$3:$D$1000,4,FALSE),"")</f>
        <v>1011</v>
      </c>
      <c r="F361" s="3">
        <f>VLOOKUP(E361,'ESO zone constants'!$A$2:$B$9949,2,FALSE)</f>
        <v>616</v>
      </c>
      <c r="G361" s="3" t="str">
        <f>IF(E361&lt;&gt;"",VLOOKUP(E361,'ESO zone constants'!$A$2:$D$949,4,FALSE),"")</f>
        <v>Summerset</v>
      </c>
      <c r="H361" s="5">
        <v>1</v>
      </c>
      <c r="I361" t="str">
        <f>VLOOKUP(A361,'ESO wayshrine names'!$A$3:$B$1000,2,FALSE)</f>
        <v xml:space="preserve">Veyond Wyte Wayshrine </v>
      </c>
      <c r="J361" s="30" t="str">
        <f t="shared" si="5"/>
        <v>[369]=1011,</v>
      </c>
    </row>
    <row r="362" spans="1:10" x14ac:dyDescent="0.25">
      <c r="A362" s="12">
        <v>370</v>
      </c>
      <c r="B362" s="5">
        <v>16</v>
      </c>
      <c r="C362" s="5">
        <f>VLOOKUP(B362,'ESO map constants'!$A$3:$B$999,2,FALSE)</f>
        <v>300</v>
      </c>
      <c r="D362" t="str">
        <f>VLOOKUP(C362,'ESO map constants'!$B$3:$C$1000,2,FALSE)</f>
        <v>Greenshade</v>
      </c>
      <c r="E362" s="3">
        <f>IF(B362&lt;&gt;"",VLOOKUP(B362,'ESO map constants'!$A$3:$D$1000,4,FALSE),"")</f>
        <v>108</v>
      </c>
      <c r="F362" s="3">
        <f>VLOOKUP(E362,'ESO zone constants'!$A$2:$B$9949,2,FALSE)</f>
        <v>18</v>
      </c>
      <c r="G362" s="3" t="str">
        <f>IF(E362&lt;&gt;"",VLOOKUP(E362,'ESO zone constants'!$A$2:$D$949,4,FALSE),"")</f>
        <v>Greenshade</v>
      </c>
      <c r="H362" s="5">
        <v>6</v>
      </c>
      <c r="I362" t="str">
        <f>VLOOKUP(A362,'ESO wayshrine names'!$A$3:$B$1000,2,FALSE)</f>
        <v xml:space="preserve">Dungeon: March of Sacrifices </v>
      </c>
      <c r="J362" s="30" t="str">
        <f t="shared" si="5"/>
        <v>[370]=108,</v>
      </c>
    </row>
    <row r="363" spans="1:10" x14ac:dyDescent="0.25">
      <c r="A363" s="12">
        <v>371</v>
      </c>
      <c r="B363" s="5">
        <v>17</v>
      </c>
      <c r="C363" s="5">
        <f>VLOOKUP(B363,'ESO map constants'!$A$3:$B$999,2,FALSE)</f>
        <v>256</v>
      </c>
      <c r="D363" t="str">
        <f>VLOOKUP(C363,'ESO map constants'!$B$3:$C$1000,2,FALSE)</f>
        <v>Reaper's March</v>
      </c>
      <c r="E363" s="3">
        <f>IF(B363&lt;&gt;"",VLOOKUP(B363,'ESO map constants'!$A$3:$D$1000,4,FALSE),"")</f>
        <v>382</v>
      </c>
      <c r="F363" s="3">
        <f>VLOOKUP(E363,'ESO zone constants'!$A$2:$B$9949,2,FALSE)</f>
        <v>179</v>
      </c>
      <c r="G363" s="3" t="str">
        <f>IF(E363&lt;&gt;"",VLOOKUP(E363,'ESO zone constants'!$A$2:$D$949,4,FALSE),"")</f>
        <v>Reaper's March</v>
      </c>
      <c r="H363" s="5">
        <v>6</v>
      </c>
      <c r="I363" t="str">
        <f>VLOOKUP(A363,'ESO wayshrine names'!$A$3:$B$1000,2,FALSE)</f>
        <v xml:space="preserve">Dungeon: Moon Hunter Keep </v>
      </c>
      <c r="J363" s="30" t="str">
        <f t="shared" si="5"/>
        <v>[371]=382,</v>
      </c>
    </row>
    <row r="364" spans="1:10" x14ac:dyDescent="0.25">
      <c r="A364" s="12">
        <v>372</v>
      </c>
      <c r="B364" s="5">
        <v>12</v>
      </c>
      <c r="C364" s="5">
        <f>VLOOKUP(B364,'ESO map constants'!$A$3:$B$999,2,FALSE)</f>
        <v>125</v>
      </c>
      <c r="D364" t="str">
        <f>VLOOKUP(C364,'ESO map constants'!$B$3:$C$1000,2,FALSE)</f>
        <v>The Rift</v>
      </c>
      <c r="E364" s="3">
        <f>IF(B364&lt;&gt;"",VLOOKUP(B364,'ESO map constants'!$A$3:$D$1000,4,FALSE),"")</f>
        <v>103</v>
      </c>
      <c r="F364" s="3">
        <f>VLOOKUP(E364,'ESO zone constants'!$A$2:$B$9949,2,FALSE)</f>
        <v>16</v>
      </c>
      <c r="G364" s="3" t="str">
        <f>IF(E364&lt;&gt;"",VLOOKUP(E364,'ESO zone constants'!$A$2:$D$949,4,FALSE),"")</f>
        <v>The Rift</v>
      </c>
      <c r="H364" s="5">
        <v>7</v>
      </c>
      <c r="I364" t="str">
        <f>VLOOKUP(A364,'ESO wayshrine names'!$A$3:$B$1000,2,FALSE)</f>
        <v xml:space="preserve">Hunter's Glade </v>
      </c>
      <c r="J364" s="30" t="str">
        <f t="shared" si="5"/>
        <v>[372]=103,</v>
      </c>
    </row>
    <row r="365" spans="1:10" x14ac:dyDescent="0.25">
      <c r="A365" s="12">
        <v>373</v>
      </c>
      <c r="B365" s="5">
        <v>33</v>
      </c>
      <c r="C365" s="5">
        <f>VLOOKUP(B365,'ESO map constants'!$A$3:$B$999,2,FALSE)</f>
        <v>1429</v>
      </c>
      <c r="D365" t="str">
        <f>VLOOKUP(C365,'ESO map constants'!$B$3:$C$1000,2,FALSE)</f>
        <v>Artaeum</v>
      </c>
      <c r="E365" s="3">
        <f>IF(B365&lt;&gt;"",VLOOKUP(B365,'ESO map constants'!$A$3:$D$1000,4,FALSE),"")</f>
        <v>1027</v>
      </c>
      <c r="F365" s="3">
        <f>VLOOKUP(E365,'ESO zone constants'!$A$2:$B$9949,2,FALSE)</f>
        <v>632</v>
      </c>
      <c r="G365" s="3" t="str">
        <f>IF(E365&lt;&gt;"",VLOOKUP(E365,'ESO zone constants'!$A$2:$D$949,4,FALSE),"")</f>
        <v>Artaeum</v>
      </c>
      <c r="H365" s="5">
        <v>7</v>
      </c>
      <c r="I365" t="str">
        <f>VLOOKUP(A365,'ESO wayshrine names'!$A$3:$B$1000,2,FALSE)</f>
        <v xml:space="preserve">Grand Psijic Villa </v>
      </c>
      <c r="J365" s="30" t="str">
        <f t="shared" si="5"/>
        <v>[373]=1027,</v>
      </c>
    </row>
    <row r="366" spans="1:10" x14ac:dyDescent="0.25">
      <c r="A366" s="12">
        <v>374</v>
      </c>
      <c r="B366" s="5">
        <v>34</v>
      </c>
      <c r="C366" s="5">
        <f>VLOOKUP(B366,'ESO map constants'!$A$3:$B$999,2,FALSE)</f>
        <v>1484</v>
      </c>
      <c r="D366" t="str">
        <f>VLOOKUP(C366,'ESO map constants'!$B$3:$C$1000,2,FALSE)</f>
        <v>Murkmire</v>
      </c>
      <c r="E366" s="3">
        <f>IF(B366&lt;&gt;"",VLOOKUP(B366,'ESO map constants'!$A$3:$D$1000,4,FALSE),"")</f>
        <v>726</v>
      </c>
      <c r="F366" s="3">
        <f>VLOOKUP(E366,'ESO zone constants'!$A$2:$B$9949,2,FALSE)</f>
        <v>407</v>
      </c>
      <c r="G366" s="3" t="str">
        <f>IF(E366&lt;&gt;"",VLOOKUP(E366,'ESO zone constants'!$A$2:$D$949,4,FALSE),"")</f>
        <v>Murkmire</v>
      </c>
      <c r="H366" s="5">
        <v>1</v>
      </c>
      <c r="I366" t="str">
        <f>VLOOKUP(A366,'ESO wayshrine names'!$A$3:$B$1000,2,FALSE)</f>
        <v xml:space="preserve">Lilmoth Wayshrine </v>
      </c>
      <c r="J366" s="30" t="str">
        <f t="shared" si="5"/>
        <v>[374]=726,</v>
      </c>
    </row>
    <row r="367" spans="1:10" x14ac:dyDescent="0.25">
      <c r="A367" s="12">
        <v>375</v>
      </c>
      <c r="B367" s="5">
        <v>34</v>
      </c>
      <c r="C367" s="5">
        <f>VLOOKUP(B367,'ESO map constants'!$A$3:$B$999,2,FALSE)</f>
        <v>1484</v>
      </c>
      <c r="D367" t="str">
        <f>VLOOKUP(C367,'ESO map constants'!$B$3:$C$1000,2,FALSE)</f>
        <v>Murkmire</v>
      </c>
      <c r="E367" s="3">
        <f>IF(B367&lt;&gt;"",VLOOKUP(B367,'ESO map constants'!$A$3:$D$1000,4,FALSE),"")</f>
        <v>726</v>
      </c>
      <c r="F367" s="3">
        <f>VLOOKUP(E367,'ESO zone constants'!$A$2:$B$9949,2,FALSE)</f>
        <v>407</v>
      </c>
      <c r="G367" s="3" t="str">
        <f>IF(E367&lt;&gt;"",VLOOKUP(E367,'ESO zone constants'!$A$2:$D$949,4,FALSE),"")</f>
        <v>Murkmire</v>
      </c>
      <c r="H367" s="5">
        <v>1</v>
      </c>
      <c r="I367" t="str">
        <f>VLOOKUP(A367,'ESO wayshrine names'!$A$3:$B$1000,2,FALSE)</f>
        <v xml:space="preserve">Bright-Throat Wayshrine </v>
      </c>
      <c r="J367" s="30" t="str">
        <f t="shared" si="5"/>
        <v>[375]=726,</v>
      </c>
    </row>
    <row r="368" spans="1:10" x14ac:dyDescent="0.25">
      <c r="A368" s="12">
        <v>376</v>
      </c>
      <c r="B368" s="5">
        <v>34</v>
      </c>
      <c r="C368" s="5">
        <f>VLOOKUP(B368,'ESO map constants'!$A$3:$B$999,2,FALSE)</f>
        <v>1484</v>
      </c>
      <c r="D368" t="str">
        <f>VLOOKUP(C368,'ESO map constants'!$B$3:$C$1000,2,FALSE)</f>
        <v>Murkmire</v>
      </c>
      <c r="E368" s="3">
        <f>IF(B368&lt;&gt;"",VLOOKUP(B368,'ESO map constants'!$A$3:$D$1000,4,FALSE),"")</f>
        <v>726</v>
      </c>
      <c r="F368" s="3">
        <f>VLOOKUP(E368,'ESO zone constants'!$A$2:$B$9949,2,FALSE)</f>
        <v>407</v>
      </c>
      <c r="G368" s="3" t="str">
        <f>IF(E368&lt;&gt;"",VLOOKUP(E368,'ESO zone constants'!$A$2:$D$949,4,FALSE),"")</f>
        <v>Murkmire</v>
      </c>
      <c r="H368" s="5">
        <v>1</v>
      </c>
      <c r="I368" t="str">
        <f>VLOOKUP(A368,'ESO wayshrine names'!$A$3:$B$1000,2,FALSE)</f>
        <v xml:space="preserve">Dead-Water Wayshrine </v>
      </c>
      <c r="J368" s="30" t="str">
        <f t="shared" si="5"/>
        <v>[376]=726,</v>
      </c>
    </row>
    <row r="369" spans="1:10" x14ac:dyDescent="0.25">
      <c r="A369" s="12">
        <v>377</v>
      </c>
      <c r="B369" s="5">
        <v>34</v>
      </c>
      <c r="C369" s="5">
        <f>VLOOKUP(B369,'ESO map constants'!$A$3:$B$999,2,FALSE)</f>
        <v>1484</v>
      </c>
      <c r="D369" t="str">
        <f>VLOOKUP(C369,'ESO map constants'!$B$3:$C$1000,2,FALSE)</f>
        <v>Murkmire</v>
      </c>
      <c r="E369" s="3">
        <f>IF(B369&lt;&gt;"",VLOOKUP(B369,'ESO map constants'!$A$3:$D$1000,4,FALSE),"")</f>
        <v>726</v>
      </c>
      <c r="F369" s="3">
        <f>VLOOKUP(E369,'ESO zone constants'!$A$2:$B$9949,2,FALSE)</f>
        <v>407</v>
      </c>
      <c r="G369" s="3" t="str">
        <f>IF(E369&lt;&gt;"",VLOOKUP(E369,'ESO zone constants'!$A$2:$D$949,4,FALSE),"")</f>
        <v>Murkmire</v>
      </c>
      <c r="H369" s="5">
        <v>1</v>
      </c>
      <c r="I369" t="str">
        <f>VLOOKUP(A369,'ESO wayshrine names'!$A$3:$B$1000,2,FALSE)</f>
        <v xml:space="preserve">Root-Whisper Wayshrine </v>
      </c>
      <c r="J369" s="30" t="str">
        <f t="shared" si="5"/>
        <v>[377]=726,</v>
      </c>
    </row>
    <row r="370" spans="1:10" x14ac:dyDescent="0.25">
      <c r="A370" s="12">
        <v>378</v>
      </c>
      <c r="B370" s="5">
        <v>34</v>
      </c>
      <c r="C370" s="5">
        <f>VLOOKUP(B370,'ESO map constants'!$A$3:$B$999,2,FALSE)</f>
        <v>1484</v>
      </c>
      <c r="D370" t="str">
        <f>VLOOKUP(C370,'ESO map constants'!$B$3:$C$1000,2,FALSE)</f>
        <v>Murkmire</v>
      </c>
      <c r="E370" s="3">
        <f>IF(B370&lt;&gt;"",VLOOKUP(B370,'ESO map constants'!$A$3:$D$1000,4,FALSE),"")</f>
        <v>726</v>
      </c>
      <c r="F370" s="3">
        <f>VLOOKUP(E370,'ESO zone constants'!$A$2:$B$9949,2,FALSE)</f>
        <v>407</v>
      </c>
      <c r="G370" s="3" t="str">
        <f>IF(E370&lt;&gt;"",VLOOKUP(E370,'ESO zone constants'!$A$2:$D$949,4,FALSE),"")</f>
        <v>Murkmire</v>
      </c>
      <c r="H370" s="5">
        <v>6</v>
      </c>
      <c r="I370" t="str">
        <f>VLOOKUP(A370,'ESO wayshrine names'!$A$3:$B$1000,2,FALSE)</f>
        <v xml:space="preserve">Blackrose Prison </v>
      </c>
      <c r="J370" s="30" t="str">
        <f t="shared" si="5"/>
        <v>[378]=726,</v>
      </c>
    </row>
    <row r="371" spans="1:10" x14ac:dyDescent="0.25">
      <c r="A371" s="12">
        <v>379</v>
      </c>
      <c r="B371" s="5">
        <v>34</v>
      </c>
      <c r="C371" s="5">
        <f>VLOOKUP(B371,'ESO map constants'!$A$3:$B$999,2,FALSE)</f>
        <v>1484</v>
      </c>
      <c r="D371" t="str">
        <f>VLOOKUP(C371,'ESO map constants'!$B$3:$C$1000,2,FALSE)</f>
        <v>Murkmire</v>
      </c>
      <c r="E371" s="3">
        <f>IF(B371&lt;&gt;"",VLOOKUP(B371,'ESO map constants'!$A$3:$D$1000,4,FALSE),"")</f>
        <v>726</v>
      </c>
      <c r="F371" s="3">
        <f>VLOOKUP(E371,'ESO zone constants'!$A$2:$B$9949,2,FALSE)</f>
        <v>407</v>
      </c>
      <c r="G371" s="3" t="str">
        <f>IF(E371&lt;&gt;"",VLOOKUP(E371,'ESO zone constants'!$A$2:$D$949,4,FALSE),"")</f>
        <v>Murkmire</v>
      </c>
      <c r="H371" s="5">
        <v>1</v>
      </c>
      <c r="I371" t="str">
        <f>VLOOKUP(A371,'ESO wayshrine names'!$A$3:$B$1000,2,FALSE)</f>
        <v xml:space="preserve">Blackrose Prison Wayshrine </v>
      </c>
      <c r="J371" s="30" t="str">
        <f t="shared" si="5"/>
        <v>[379]=726,</v>
      </c>
    </row>
    <row r="372" spans="1:10" x14ac:dyDescent="0.25">
      <c r="A372" s="12">
        <v>380</v>
      </c>
      <c r="B372" s="5">
        <v>13</v>
      </c>
      <c r="C372" s="5">
        <f>VLOOKUP(B372,'ESO map constants'!$A$3:$B$999,2,FALSE)</f>
        <v>61</v>
      </c>
      <c r="D372" t="str">
        <f>VLOOKUP(C372,'ESO map constants'!$B$3:$C$1000,2,FALSE)</f>
        <v>Eastmarch</v>
      </c>
      <c r="E372" s="3">
        <f>IF(B372&lt;&gt;"",VLOOKUP(B372,'ESO map constants'!$A$3:$D$1000,4,FALSE),"")</f>
        <v>101</v>
      </c>
      <c r="F372" s="3">
        <f>VLOOKUP(E372,'ESO zone constants'!$A$2:$B$9949,2,FALSE)</f>
        <v>15</v>
      </c>
      <c r="G372" s="3" t="str">
        <f>IF(E372&lt;&gt;"",VLOOKUP(E372,'ESO zone constants'!$A$2:$D$949,4,FALSE),"")</f>
        <v>Eastmarch</v>
      </c>
      <c r="H372" s="5">
        <v>7</v>
      </c>
      <c r="I372" t="str">
        <f>VLOOKUP(A372,'ESO wayshrine names'!$A$3:$B$1000,2,FALSE)</f>
        <v xml:space="preserve">Enchanted Snow Globe Home </v>
      </c>
      <c r="J372" s="30" t="str">
        <f t="shared" si="5"/>
        <v>[380]=101,</v>
      </c>
    </row>
    <row r="373" spans="1:10" x14ac:dyDescent="0.25">
      <c r="A373" s="12">
        <v>381</v>
      </c>
      <c r="B373" s="5">
        <v>36</v>
      </c>
      <c r="C373" s="5">
        <v>1555</v>
      </c>
      <c r="D373" t="str">
        <f>VLOOKUP(C373,'ESO map constants'!$B$3:$C$1000,2,FALSE)</f>
        <v>Northern Elsweyr</v>
      </c>
      <c r="E373" s="3">
        <f>IF(B373&lt;&gt;"",VLOOKUP(B373,'ESO map constants'!$A$3:$D$1000,4,FALSE),"")</f>
        <v>1086</v>
      </c>
      <c r="F373" s="3">
        <f>VLOOKUP(E373,'ESO zone constants'!$A$2:$B$9949,2,FALSE)</f>
        <v>681</v>
      </c>
      <c r="G373" s="3" t="str">
        <f>IF(E373&lt;&gt;"",VLOOKUP(E373,'ESO zone constants'!$A$2:$D$949,4,FALSE),"")</f>
        <v>Northern Elsweyr</v>
      </c>
      <c r="H373" s="5">
        <v>1</v>
      </c>
      <c r="I373" t="str">
        <f>VLOOKUP(A373,'ESO wayshrine names'!$A$3:$B$1000,2,FALSE)</f>
        <v xml:space="preserve">Riverhold Wayshrine </v>
      </c>
      <c r="J373" s="30" t="str">
        <f t="shared" si="5"/>
        <v>[381]=1086,</v>
      </c>
    </row>
    <row r="374" spans="1:10" x14ac:dyDescent="0.25">
      <c r="A374" s="12">
        <v>382</v>
      </c>
      <c r="B374" s="5">
        <v>36</v>
      </c>
      <c r="C374" s="5">
        <v>1555</v>
      </c>
      <c r="D374" t="str">
        <f>VLOOKUP(C374,'ESO map constants'!$B$3:$C$1000,2,FALSE)</f>
        <v>Northern Elsweyr</v>
      </c>
      <c r="E374" s="3">
        <f>IF(B374&lt;&gt;"",VLOOKUP(B374,'ESO map constants'!$A$3:$D$1000,4,FALSE),"")</f>
        <v>1086</v>
      </c>
      <c r="F374" s="3">
        <f>VLOOKUP(E374,'ESO zone constants'!$A$2:$B$9949,2,FALSE)</f>
        <v>681</v>
      </c>
      <c r="G374" s="3" t="str">
        <f>IF(E374&lt;&gt;"",VLOOKUP(E374,'ESO zone constants'!$A$2:$D$949,4,FALSE),"")</f>
        <v>Northern Elsweyr</v>
      </c>
      <c r="H374" s="5">
        <v>1</v>
      </c>
      <c r="I374" t="str">
        <f>VLOOKUP(A374,'ESO wayshrine names'!$A$3:$B$1000,2,FALSE)</f>
        <v xml:space="preserve">Rimmen Wayshrine </v>
      </c>
      <c r="J374" s="30" t="str">
        <f t="shared" si="5"/>
        <v>[382]=1086,</v>
      </c>
    </row>
    <row r="375" spans="1:10" x14ac:dyDescent="0.25">
      <c r="A375" s="12">
        <v>383</v>
      </c>
      <c r="B375" s="5">
        <v>36</v>
      </c>
      <c r="C375" s="5">
        <v>1555</v>
      </c>
      <c r="D375" t="str">
        <f>VLOOKUP(C375,'ESO map constants'!$B$3:$C$1000,2,FALSE)</f>
        <v>Northern Elsweyr</v>
      </c>
      <c r="E375" s="3">
        <f>IF(B375&lt;&gt;"",VLOOKUP(B375,'ESO map constants'!$A$3:$D$1000,4,FALSE),"")</f>
        <v>1086</v>
      </c>
      <c r="F375" s="3">
        <f>VLOOKUP(E375,'ESO zone constants'!$A$2:$B$9949,2,FALSE)</f>
        <v>681</v>
      </c>
      <c r="G375" s="3" t="str">
        <f>IF(E375&lt;&gt;"",VLOOKUP(E375,'ESO zone constants'!$A$2:$D$949,4,FALSE),"")</f>
        <v>Northern Elsweyr</v>
      </c>
      <c r="H375" s="5">
        <v>1</v>
      </c>
      <c r="I375" t="str">
        <f>VLOOKUP(A375,'ESO wayshrine names'!$A$3:$B$1000,2,FALSE)</f>
        <v xml:space="preserve">The Stitches Wayshrine </v>
      </c>
      <c r="J375" s="30" t="str">
        <f t="shared" si="5"/>
        <v>[383]=1086,</v>
      </c>
    </row>
    <row r="376" spans="1:10" x14ac:dyDescent="0.25">
      <c r="A376" s="12">
        <v>384</v>
      </c>
      <c r="B376" s="5">
        <v>36</v>
      </c>
      <c r="C376" s="5">
        <v>1555</v>
      </c>
      <c r="D376" t="str">
        <f>VLOOKUP(C376,'ESO map constants'!$B$3:$C$1000,2,FALSE)</f>
        <v>Northern Elsweyr</v>
      </c>
      <c r="E376" s="3">
        <f>IF(B376&lt;&gt;"",VLOOKUP(B376,'ESO map constants'!$A$3:$D$1000,4,FALSE),"")</f>
        <v>1086</v>
      </c>
      <c r="F376" s="3">
        <f>VLOOKUP(E376,'ESO zone constants'!$A$2:$B$9949,2,FALSE)</f>
        <v>681</v>
      </c>
      <c r="G376" s="3" t="str">
        <f>IF(E376&lt;&gt;"",VLOOKUP(E376,'ESO zone constants'!$A$2:$D$949,4,FALSE),"")</f>
        <v>Northern Elsweyr</v>
      </c>
      <c r="H376" s="5">
        <v>1</v>
      </c>
      <c r="I376" t="str">
        <f>VLOOKUP(A376,'ESO wayshrine names'!$A$3:$B$1000,2,FALSE)</f>
        <v xml:space="preserve">Tenmar Temple Wayshrine </v>
      </c>
      <c r="J376" s="30" t="str">
        <f t="shared" si="5"/>
        <v>[384]=1086,</v>
      </c>
    </row>
    <row r="377" spans="1:10" x14ac:dyDescent="0.25">
      <c r="A377" s="12">
        <v>385</v>
      </c>
      <c r="C377" s="5" t="e">
        <f>VLOOKUP(B377,'ESO map constants'!$A$3:$B$999,2,FALSE)</f>
        <v>#N/A</v>
      </c>
      <c r="D377" t="e">
        <f>VLOOKUP(C377,'ESO map constants'!$B$3:$C$1000,2,FALSE)</f>
        <v>#N/A</v>
      </c>
      <c r="E377" s="3" t="str">
        <f>IF(B377&lt;&gt;"",VLOOKUP(B377,'ESO map constants'!$A$3:$D$1000,4,FALSE),"")</f>
        <v/>
      </c>
      <c r="F377" s="3" t="e">
        <f>VLOOKUP(E377,'ESO zone constants'!$A$2:$B$9949,2,FALSE)</f>
        <v>#N/A</v>
      </c>
      <c r="G377" s="3" t="str">
        <f>IF(E377&lt;&gt;"",VLOOKUP(E377,'ESO zone constants'!$A$2:$D$949,4,FALSE),"")</f>
        <v/>
      </c>
      <c r="H377" s="5" t="e">
        <v>#N/A</v>
      </c>
      <c r="I377" t="str">
        <f>VLOOKUP(A377,'ESO wayshrine names'!$A$3:$B$1000,2,FALSE)</f>
        <v xml:space="preserve"> </v>
      </c>
      <c r="J377" s="30" t="str">
        <f t="shared" si="5"/>
        <v/>
      </c>
    </row>
    <row r="378" spans="1:10" x14ac:dyDescent="0.25">
      <c r="A378" s="12">
        <v>386</v>
      </c>
      <c r="B378" s="5">
        <v>36</v>
      </c>
      <c r="C378" s="5">
        <v>1555</v>
      </c>
      <c r="D378" t="str">
        <f>VLOOKUP(C378,'ESO map constants'!$B$3:$C$1000,2,FALSE)</f>
        <v>Northern Elsweyr</v>
      </c>
      <c r="E378" s="3">
        <f>IF(B378&lt;&gt;"",VLOOKUP(B378,'ESO map constants'!$A$3:$D$1000,4,FALSE),"")</f>
        <v>1086</v>
      </c>
      <c r="F378" s="3">
        <f>VLOOKUP(E378,'ESO zone constants'!$A$2:$B$9949,2,FALSE)</f>
        <v>681</v>
      </c>
      <c r="G378" s="3" t="str">
        <f>IF(E378&lt;&gt;"",VLOOKUP(E378,'ESO zone constants'!$A$2:$D$949,4,FALSE),"")</f>
        <v>Northern Elsweyr</v>
      </c>
      <c r="H378" s="5">
        <v>1</v>
      </c>
      <c r="I378" t="str">
        <f>VLOOKUP(A378,'ESO wayshrine names'!$A$3:$B$1000,2,FALSE)</f>
        <v xml:space="preserve">Scar's End Wayshrine </v>
      </c>
      <c r="J378" s="30" t="str">
        <f t="shared" si="5"/>
        <v>[386]=1086,</v>
      </c>
    </row>
    <row r="379" spans="1:10" x14ac:dyDescent="0.25">
      <c r="A379" s="12">
        <v>387</v>
      </c>
      <c r="B379" s="5">
        <v>36</v>
      </c>
      <c r="C379" s="5">
        <v>1555</v>
      </c>
      <c r="D379" t="str">
        <f>VLOOKUP(C379,'ESO map constants'!$B$3:$C$1000,2,FALSE)</f>
        <v>Northern Elsweyr</v>
      </c>
      <c r="E379" s="3">
        <f>IF(B379&lt;&gt;"",VLOOKUP(B379,'ESO map constants'!$A$3:$D$1000,4,FALSE),"")</f>
        <v>1086</v>
      </c>
      <c r="F379" s="3">
        <f>VLOOKUP(E379,'ESO zone constants'!$A$2:$B$9949,2,FALSE)</f>
        <v>681</v>
      </c>
      <c r="G379" s="3" t="str">
        <f>IF(E379&lt;&gt;"",VLOOKUP(E379,'ESO zone constants'!$A$2:$D$949,4,FALSE),"")</f>
        <v>Northern Elsweyr</v>
      </c>
      <c r="H379" s="5">
        <v>1</v>
      </c>
      <c r="I379" t="str">
        <f>VLOOKUP(A379,'ESO wayshrine names'!$A$3:$B$1000,2,FALSE)</f>
        <v xml:space="preserve">Hakoshae Wayshrine </v>
      </c>
      <c r="J379" s="30" t="str">
        <f t="shared" si="5"/>
        <v>[387]=1086,</v>
      </c>
    </row>
    <row r="380" spans="1:10" x14ac:dyDescent="0.25">
      <c r="A380" s="12">
        <v>388</v>
      </c>
      <c r="B380" s="5">
        <v>34</v>
      </c>
      <c r="C380" s="5">
        <f>VLOOKUP(B380,'ESO map constants'!$A$3:$B$999,2,FALSE)</f>
        <v>1484</v>
      </c>
      <c r="D380" t="str">
        <f>VLOOKUP(C380,'ESO map constants'!$B$3:$C$1000,2,FALSE)</f>
        <v>Murkmire</v>
      </c>
      <c r="E380" s="3">
        <f>IF(B380&lt;&gt;"",VLOOKUP(B380,'ESO map constants'!$A$3:$D$1000,4,FALSE),"")</f>
        <v>726</v>
      </c>
      <c r="F380" s="3">
        <f>VLOOKUP(E380,'ESO zone constants'!$A$2:$B$9949,2,FALSE)</f>
        <v>407</v>
      </c>
      <c r="G380" s="3" t="str">
        <f>IF(E380&lt;&gt;"",VLOOKUP(E380,'ESO zone constants'!$A$2:$D$949,4,FALSE),"")</f>
        <v>Murkmire</v>
      </c>
      <c r="H380" s="5">
        <v>7</v>
      </c>
      <c r="I380" t="str">
        <f>VLOOKUP(A380,'ESO wayshrine names'!$A$3:$B$1000,2,FALSE)</f>
        <v xml:space="preserve">Lakemire Xanmeer Manor </v>
      </c>
      <c r="J380" s="30" t="str">
        <f t="shared" si="5"/>
        <v>[388]=726,</v>
      </c>
    </row>
    <row r="381" spans="1:10" x14ac:dyDescent="0.25">
      <c r="A381" s="12">
        <v>389</v>
      </c>
      <c r="B381" s="5">
        <v>13</v>
      </c>
      <c r="C381" s="5">
        <f>VLOOKUP(B381,'ESO map constants'!$A$3:$B$999,2,FALSE)</f>
        <v>61</v>
      </c>
      <c r="D381" t="str">
        <f>VLOOKUP(C381,'ESO map constants'!$B$3:$C$1000,2,FALSE)</f>
        <v>Eastmarch</v>
      </c>
      <c r="E381" s="3">
        <f>IF(B381&lt;&gt;"",VLOOKUP(B381,'ESO map constants'!$A$3:$D$1000,4,FALSE),"")</f>
        <v>101</v>
      </c>
      <c r="F381" s="3">
        <f>VLOOKUP(E381,'ESO zone constants'!$A$2:$B$9949,2,FALSE)</f>
        <v>15</v>
      </c>
      <c r="G381" s="3" t="str">
        <f>IF(E381&lt;&gt;"",VLOOKUP(E381,'ESO zone constants'!$A$2:$D$949,4,FALSE),"")</f>
        <v>Eastmarch</v>
      </c>
      <c r="H381" s="5">
        <v>6</v>
      </c>
      <c r="I381" t="str">
        <f>VLOOKUP(A381,'ESO wayshrine names'!$A$3:$B$1000,2,FALSE)</f>
        <v xml:space="preserve">Dungeon: Frostvault </v>
      </c>
      <c r="J381" s="30" t="str">
        <f t="shared" si="5"/>
        <v>[389]=101,</v>
      </c>
    </row>
    <row r="382" spans="1:10" x14ac:dyDescent="0.25">
      <c r="A382" s="12">
        <v>390</v>
      </c>
      <c r="B382" s="5">
        <v>29</v>
      </c>
      <c r="C382" s="5">
        <f>VLOOKUP(B382,'ESO map constants'!$A$3:$B$999,2,FALSE)</f>
        <v>1006</v>
      </c>
      <c r="D382" t="str">
        <f>VLOOKUP(C382,'ESO map constants'!$B$3:$C$1000,2,FALSE)</f>
        <v>Gold Coast</v>
      </c>
      <c r="E382" s="3">
        <f>IF(B382&lt;&gt;"",VLOOKUP(B382,'ESO map constants'!$A$3:$D$1000,4,FALSE),"")</f>
        <v>823</v>
      </c>
      <c r="F382" s="3">
        <f>VLOOKUP(E382,'ESO zone constants'!$A$2:$B$9949,2,FALSE)</f>
        <v>448</v>
      </c>
      <c r="G382" s="3" t="str">
        <f>IF(E382&lt;&gt;"",VLOOKUP(E382,'ESO zone constants'!$A$2:$D$949,4,FALSE),"")</f>
        <v>Gold Coast</v>
      </c>
      <c r="H382" s="5">
        <v>6</v>
      </c>
      <c r="I382" t="str">
        <f>VLOOKUP(A382,'ESO wayshrine names'!$A$3:$B$1000,2,FALSE)</f>
        <v xml:space="preserve">Dungeon: Depths of Malatar </v>
      </c>
      <c r="J382" s="30" t="str">
        <f t="shared" si="5"/>
        <v>[390]=823,</v>
      </c>
    </row>
    <row r="383" spans="1:10" x14ac:dyDescent="0.25">
      <c r="A383" s="12">
        <v>391</v>
      </c>
      <c r="B383" s="5">
        <v>36</v>
      </c>
      <c r="C383" s="5">
        <v>1555</v>
      </c>
      <c r="D383" t="str">
        <f>VLOOKUP(C383,'ESO map constants'!$B$3:$C$1000,2,FALSE)</f>
        <v>Northern Elsweyr</v>
      </c>
      <c r="E383" s="3">
        <f>IF(B383&lt;&gt;"",VLOOKUP(B383,'ESO map constants'!$A$3:$D$1000,4,FALSE),"")</f>
        <v>1086</v>
      </c>
      <c r="F383" s="3">
        <f>VLOOKUP(E383,'ESO zone constants'!$A$2:$B$9949,2,FALSE)</f>
        <v>681</v>
      </c>
      <c r="G383" s="3" t="str">
        <f>IF(E383&lt;&gt;"",VLOOKUP(E383,'ESO zone constants'!$A$2:$D$949,4,FALSE),"")</f>
        <v>Northern Elsweyr</v>
      </c>
      <c r="H383" s="5">
        <v>6</v>
      </c>
      <c r="I383" t="str">
        <f>VLOOKUP(A383,'ESO wayshrine names'!$A$3:$B$1000,2,FALSE)</f>
        <v xml:space="preserve">Dungeon: Moongrave Fane </v>
      </c>
      <c r="J383" s="30" t="str">
        <f t="shared" si="5"/>
        <v>[391]=1086,</v>
      </c>
    </row>
    <row r="384" spans="1:10" x14ac:dyDescent="0.25">
      <c r="A384" s="12">
        <v>392</v>
      </c>
      <c r="B384" s="5">
        <v>13</v>
      </c>
      <c r="C384" s="5">
        <f>VLOOKUP(B384,'ESO map constants'!$A$3:$B$999,2,FALSE)</f>
        <v>61</v>
      </c>
      <c r="D384" t="str">
        <f>VLOOKUP(C384,'ESO map constants'!$B$3:$C$1000,2,FALSE)</f>
        <v>Eastmarch</v>
      </c>
      <c r="E384" s="3">
        <f>IF(B384&lt;&gt;"",VLOOKUP(B384,'ESO map constants'!$A$3:$D$1000,4,FALSE),"")</f>
        <v>101</v>
      </c>
      <c r="F384" s="3">
        <f>VLOOKUP(E384,'ESO zone constants'!$A$2:$B$9949,2,FALSE)</f>
        <v>15</v>
      </c>
      <c r="G384" s="3" t="str">
        <f>IF(E384&lt;&gt;"",VLOOKUP(E384,'ESO zone constants'!$A$2:$D$949,4,FALSE),"")</f>
        <v>Eastmarch</v>
      </c>
      <c r="H384" s="5">
        <v>7</v>
      </c>
      <c r="I384" t="str">
        <f>VLOOKUP(A384,'ESO wayshrine names'!$A$3:$B$1000,2,FALSE)</f>
        <v xml:space="preserve">Frostvault Chasm </v>
      </c>
      <c r="J384" s="30" t="str">
        <f t="shared" si="5"/>
        <v>[392]=101,</v>
      </c>
    </row>
    <row r="385" spans="1:10" x14ac:dyDescent="0.25">
      <c r="A385" s="12">
        <v>393</v>
      </c>
      <c r="C385" s="5" t="e">
        <f>VLOOKUP(B385,'ESO map constants'!$A$3:$B$999,2,FALSE)</f>
        <v>#N/A</v>
      </c>
      <c r="D385" t="e">
        <f>VLOOKUP(C385,'ESO map constants'!$B$3:$C$1000,2,FALSE)</f>
        <v>#N/A</v>
      </c>
      <c r="E385" s="3" t="str">
        <f>IF(B385&lt;&gt;"",VLOOKUP(B385,'ESO map constants'!$A$3:$D$1000,4,FALSE),"")</f>
        <v/>
      </c>
      <c r="F385" s="3" t="e">
        <f>VLOOKUP(E385,'ESO zone constants'!$A$2:$B$9949,2,FALSE)</f>
        <v>#N/A</v>
      </c>
      <c r="G385" s="3" t="str">
        <f>IF(E385&lt;&gt;"",VLOOKUP(E385,'ESO zone constants'!$A$2:$D$949,4,FALSE),"")</f>
        <v/>
      </c>
      <c r="I385" t="str">
        <f>VLOOKUP(A385,'ESO wayshrine names'!$A$3:$B$1000,2,FALSE)</f>
        <v xml:space="preserve"> </v>
      </c>
      <c r="J385" s="30" t="str">
        <f t="shared" si="5"/>
        <v/>
      </c>
    </row>
    <row r="386" spans="1:10" x14ac:dyDescent="0.25">
      <c r="A386" s="12">
        <v>394</v>
      </c>
      <c r="C386" s="5" t="e">
        <f>VLOOKUP(B386,'ESO map constants'!$A$3:$B$999,2,FALSE)</f>
        <v>#N/A</v>
      </c>
      <c r="D386" t="e">
        <f>VLOOKUP(C386,'ESO map constants'!$B$3:$C$1000,2,FALSE)</f>
        <v>#N/A</v>
      </c>
      <c r="E386" s="3" t="str">
        <f>IF(B386&lt;&gt;"",VLOOKUP(B386,'ESO map constants'!$A$3:$D$1000,4,FALSE),"")</f>
        <v/>
      </c>
      <c r="F386" s="3" t="e">
        <f>VLOOKUP(E386,'ESO zone constants'!$A$2:$B$9949,2,FALSE)</f>
        <v>#N/A</v>
      </c>
      <c r="G386" s="3" t="str">
        <f>IF(E386&lt;&gt;"",VLOOKUP(E386,'ESO zone constants'!$A$2:$D$949,4,FALSE),"")</f>
        <v/>
      </c>
      <c r="I386" t="str">
        <f>VLOOKUP(A386,'ESO wayshrine names'!$A$3:$B$1000,2,FALSE)</f>
        <v xml:space="preserve"> </v>
      </c>
      <c r="J386" s="30" t="str">
        <f t="shared" si="5"/>
        <v/>
      </c>
    </row>
    <row r="387" spans="1:10" x14ac:dyDescent="0.25">
      <c r="A387" s="12">
        <v>395</v>
      </c>
      <c r="B387" s="5">
        <v>25</v>
      </c>
      <c r="C387" s="5">
        <f>VLOOKUP(B387,'ESO map constants'!$A$3:$B$999,2,FALSE)</f>
        <v>1126</v>
      </c>
      <c r="D387" t="str">
        <f>VLOOKUP(C387,'ESO map constants'!$B$3:$C$1000,2,FALSE)</f>
        <v>Craglorn</v>
      </c>
      <c r="E387" s="3">
        <f>IF(B387&lt;&gt;"",VLOOKUP(B387,'ESO map constants'!$A$3:$D$1000,4,FALSE),"")</f>
        <v>888</v>
      </c>
      <c r="F387" s="3">
        <f>VLOOKUP(E387,'ESO zone constants'!$A$2:$B$9949,2,FALSE)</f>
        <v>500</v>
      </c>
      <c r="G387" s="3" t="str">
        <f>IF(E387&lt;&gt;"",VLOOKUP(E387,'ESO zone constants'!$A$2:$D$949,4,FALSE),"")</f>
        <v>Craglorn</v>
      </c>
      <c r="H387" s="5">
        <v>7</v>
      </c>
      <c r="I387" t="str">
        <f>VLOOKUP(A387,'ESO wayshrine names'!$A$3:$B$1000,2,FALSE)</f>
        <v xml:space="preserve">Elinhir Private Arena </v>
      </c>
      <c r="J387" s="30" t="str">
        <f t="shared" ref="J387:J420" si="6">IF(A387&lt;&gt;"",IF(E387&lt;&gt;"",IF(OR(ISNA(A387),ISNA(E387)),"","["&amp;A387&amp;"]="&amp;E387&amp;","),""),"")</f>
        <v>[395]=888,</v>
      </c>
    </row>
    <row r="388" spans="1:10" x14ac:dyDescent="0.25">
      <c r="A388" s="12">
        <v>396</v>
      </c>
      <c r="B388" s="5">
        <v>36</v>
      </c>
      <c r="C388" s="5">
        <v>1555</v>
      </c>
      <c r="D388" t="str">
        <f>VLOOKUP(C388,'ESO map constants'!$B$3:$C$1000,2,FALSE)</f>
        <v>Northern Elsweyr</v>
      </c>
      <c r="E388" s="3">
        <f>IF(B388&lt;&gt;"",VLOOKUP(B388,'ESO map constants'!$A$3:$D$1000,4,FALSE),"")</f>
        <v>1086</v>
      </c>
      <c r="F388" s="3">
        <f>VLOOKUP(E388,'ESO zone constants'!$A$2:$B$9949,2,FALSE)</f>
        <v>681</v>
      </c>
      <c r="G388" s="3" t="str">
        <f>IF(E388&lt;&gt;"",VLOOKUP(E388,'ESO zone constants'!$A$2:$D$949,4,FALSE),"")</f>
        <v>Northern Elsweyr</v>
      </c>
      <c r="H388" s="5">
        <v>7</v>
      </c>
      <c r="I388" t="str">
        <f>VLOOKUP(A388,'ESO wayshrine names'!$A$3:$B$1000,2,FALSE)</f>
        <v xml:space="preserve">Sugar Bowl Suite </v>
      </c>
      <c r="J388" s="30" t="str">
        <f t="shared" si="6"/>
        <v>[396]=1086,</v>
      </c>
    </row>
    <row r="389" spans="1:10" x14ac:dyDescent="0.25">
      <c r="A389" s="12">
        <v>397</v>
      </c>
      <c r="B389" s="5">
        <v>36</v>
      </c>
      <c r="C389" s="5">
        <v>1555</v>
      </c>
      <c r="D389" t="str">
        <f>VLOOKUP(C389,'ESO map constants'!$B$3:$C$1000,2,FALSE)</f>
        <v>Northern Elsweyr</v>
      </c>
      <c r="E389" s="3">
        <f>IF(B389&lt;&gt;"",VLOOKUP(B389,'ESO map constants'!$A$3:$D$1000,4,FALSE),"")</f>
        <v>1086</v>
      </c>
      <c r="F389" s="3">
        <f>VLOOKUP(E389,'ESO zone constants'!$A$2:$B$9949,2,FALSE)</f>
        <v>681</v>
      </c>
      <c r="G389" s="3" t="str">
        <f>IF(E389&lt;&gt;"",VLOOKUP(E389,'ESO zone constants'!$A$2:$D$949,4,FALSE),"")</f>
        <v>Northern Elsweyr</v>
      </c>
      <c r="H389" s="5">
        <v>1</v>
      </c>
      <c r="I389" t="str">
        <f>VLOOKUP(A389,'ESO wayshrine names'!$A$3:$B$1000,2,FALSE)</f>
        <v xml:space="preserve">Star Haven Wayshrine </v>
      </c>
      <c r="J389" s="30" t="str">
        <f t="shared" si="6"/>
        <v>[397]=1086,</v>
      </c>
    </row>
    <row r="390" spans="1:10" x14ac:dyDescent="0.25">
      <c r="A390" s="5">
        <v>398</v>
      </c>
      <c r="C390" s="5" t="e">
        <f>VLOOKUP(B390,'ESO map constants'!$A$3:$B$999,2,FALSE)</f>
        <v>#N/A</v>
      </c>
      <c r="D390" t="e">
        <f>VLOOKUP(C390,'ESO map constants'!$B$3:$C$1000,2,FALSE)</f>
        <v>#N/A</v>
      </c>
      <c r="E390" s="3" t="str">
        <f>IF(B390&lt;&gt;"",VLOOKUP(B390,'ESO map constants'!$A$3:$D$1000,4,FALSE),"")</f>
        <v/>
      </c>
      <c r="F390" s="3" t="e">
        <f>VLOOKUP(E390,'ESO zone constants'!$A$2:$B$9949,2,FALSE)</f>
        <v>#N/A</v>
      </c>
      <c r="G390" s="3" t="str">
        <f>IF(E390&lt;&gt;"",VLOOKUP(E390,'ESO zone constants'!$A$2:$D$949,4,FALSE),"")</f>
        <v/>
      </c>
      <c r="I390" t="str">
        <f>VLOOKUP(A390,'ESO wayshrine names'!$A$3:$B$1000,2,FALSE)</f>
        <v xml:space="preserve">Dungeon: Lair of Maarselok </v>
      </c>
      <c r="J390" s="30" t="str">
        <f t="shared" si="6"/>
        <v/>
      </c>
    </row>
    <row r="391" spans="1:10" x14ac:dyDescent="0.25">
      <c r="A391" s="12">
        <v>399</v>
      </c>
      <c r="B391" s="5">
        <v>36</v>
      </c>
      <c r="C391" s="5">
        <v>1555</v>
      </c>
      <c r="D391" t="str">
        <f>VLOOKUP(C391,'ESO map constants'!$B$3:$C$1000,2,FALSE)</f>
        <v>Northern Elsweyr</v>
      </c>
      <c r="E391" s="3">
        <f>IF(B391&lt;&gt;"",VLOOKUP(B391,'ESO map constants'!$A$3:$D$1000,4,FALSE),"")</f>
        <v>1086</v>
      </c>
      <c r="F391" s="3">
        <f>VLOOKUP(E391,'ESO zone constants'!$A$2:$B$9949,2,FALSE)</f>
        <v>681</v>
      </c>
      <c r="G391" s="3" t="str">
        <f>IF(E391&lt;&gt;"",VLOOKUP(E391,'ESO zone constants'!$A$2:$D$949,4,FALSE),"")</f>
        <v>Northern Elsweyr</v>
      </c>
      <c r="H391" s="5">
        <v>3</v>
      </c>
      <c r="I391" t="str">
        <f>VLOOKUP(A391,'ESO wayshrine names'!$A$3:$B$1000,2,FALSE)</f>
        <v xml:space="preserve">Trial: Sunspire </v>
      </c>
      <c r="J391" s="30" t="str">
        <f t="shared" si="6"/>
        <v>[399]=1086,</v>
      </c>
    </row>
    <row r="392" spans="1:10" x14ac:dyDescent="0.25">
      <c r="A392" s="12">
        <v>400</v>
      </c>
      <c r="B392" s="5">
        <v>36</v>
      </c>
      <c r="C392" s="5">
        <v>1555</v>
      </c>
      <c r="D392" t="str">
        <f>VLOOKUP(C392,'ESO map constants'!$B$3:$C$1000,2,FALSE)</f>
        <v>Northern Elsweyr</v>
      </c>
      <c r="E392" s="3">
        <f>IF(B392&lt;&gt;"",VLOOKUP(B392,'ESO map constants'!$A$3:$D$1000,4,FALSE),"")</f>
        <v>1086</v>
      </c>
      <c r="F392" s="3">
        <f>VLOOKUP(E392,'ESO zone constants'!$A$2:$B$9949,2,FALSE)</f>
        <v>681</v>
      </c>
      <c r="G392" s="3" t="str">
        <f>IF(E392&lt;&gt;"",VLOOKUP(E392,'ESO zone constants'!$A$2:$D$949,4,FALSE),"")</f>
        <v>Northern Elsweyr</v>
      </c>
      <c r="H392" s="5">
        <v>7</v>
      </c>
      <c r="I392" t="str">
        <f>VLOOKUP(A392,'ESO wayshrine names'!$A$3:$B$1000,2,FALSE)</f>
        <v xml:space="preserve">Hall of the Lunar Champion </v>
      </c>
      <c r="J392" s="30" t="str">
        <f t="shared" si="6"/>
        <v>[400]=1086,</v>
      </c>
    </row>
    <row r="393" spans="1:10" x14ac:dyDescent="0.25">
      <c r="A393" s="12">
        <v>401</v>
      </c>
      <c r="B393" s="5">
        <v>36</v>
      </c>
      <c r="C393" s="5">
        <v>1555</v>
      </c>
      <c r="D393" t="str">
        <f>VLOOKUP(C393,'ESO map constants'!$B$3:$C$1000,2,FALSE)</f>
        <v>Northern Elsweyr</v>
      </c>
      <c r="E393" s="3">
        <f>IF(B393&lt;&gt;"",VLOOKUP(B393,'ESO map constants'!$A$3:$D$1000,4,FALSE),"")</f>
        <v>1086</v>
      </c>
      <c r="F393" s="3">
        <f>VLOOKUP(E393,'ESO zone constants'!$A$2:$B$9949,2,FALSE)</f>
        <v>681</v>
      </c>
      <c r="G393" s="3" t="str">
        <f>IF(E393&lt;&gt;"",VLOOKUP(E393,'ESO zone constants'!$A$2:$D$949,4,FALSE),"")</f>
        <v>Northern Elsweyr</v>
      </c>
      <c r="H393" s="5">
        <v>7</v>
      </c>
      <c r="I393" t="str">
        <f>VLOOKUP(A393,'ESO wayshrine names'!$A$3:$B$1000,2,FALSE)</f>
        <v xml:space="preserve">Jode's Embrace </v>
      </c>
      <c r="J393" s="30" t="str">
        <f t="shared" si="6"/>
        <v>[401]=1086,</v>
      </c>
    </row>
    <row r="394" spans="1:10" x14ac:dyDescent="0.25">
      <c r="A394" s="12">
        <v>402</v>
      </c>
      <c r="B394" s="5">
        <v>37</v>
      </c>
      <c r="C394" s="5">
        <v>1654</v>
      </c>
      <c r="D394" t="str">
        <f>VLOOKUP(C394,'ESO map constants'!$B$3:$C$1000,2,FALSE)</f>
        <v>Southern Elsweyr</v>
      </c>
      <c r="E394" s="3">
        <f>IF(B394&lt;&gt;"",VLOOKUP(B394,'ESO map constants'!$A$3:$D$1000,4,FALSE),"")</f>
        <v>1133</v>
      </c>
      <c r="F394" s="3">
        <f>VLOOKUP(E394,'ESO zone constants'!$A$2:$B$9949,2,FALSE)</f>
        <v>720</v>
      </c>
      <c r="G394" s="3" t="str">
        <f>IF(E394&lt;&gt;"",VLOOKUP(E394,'ESO zone constants'!$A$2:$D$949,4,FALSE),"")</f>
        <v>Southern Elsweyr</v>
      </c>
      <c r="H394" s="5">
        <v>1</v>
      </c>
      <c r="I394" t="str">
        <f>VLOOKUP(A394,'ESO wayshrine names'!$A$3:$B$1000,2,FALSE)</f>
        <v xml:space="preserve">Senchal Wayshrine </v>
      </c>
      <c r="J394" s="30" t="str">
        <f t="shared" si="6"/>
        <v>[402]=1133,</v>
      </c>
    </row>
    <row r="395" spans="1:10" x14ac:dyDescent="0.25">
      <c r="A395" s="12">
        <v>403</v>
      </c>
      <c r="B395" s="5">
        <v>37</v>
      </c>
      <c r="C395" s="5">
        <v>1654</v>
      </c>
      <c r="D395" t="str">
        <f>VLOOKUP(C395,'ESO map constants'!$B$3:$C$1000,2,FALSE)</f>
        <v>Southern Elsweyr</v>
      </c>
      <c r="E395" s="3">
        <f>IF(B395&lt;&gt;"",VLOOKUP(B395,'ESO map constants'!$A$3:$D$1000,4,FALSE),"")</f>
        <v>1133</v>
      </c>
      <c r="F395" s="3">
        <f>VLOOKUP(E395,'ESO zone constants'!$A$2:$B$9949,2,FALSE)</f>
        <v>720</v>
      </c>
      <c r="G395" s="3" t="str">
        <f>IF(E395&lt;&gt;"",VLOOKUP(E395,'ESO zone constants'!$A$2:$D$949,4,FALSE),"")</f>
        <v>Southern Elsweyr</v>
      </c>
      <c r="H395" s="5">
        <v>1</v>
      </c>
      <c r="I395" t="str">
        <f>VLOOKUP(A395,'ESO wayshrine names'!$A$3:$B$1000,2,FALSE)</f>
        <v xml:space="preserve">South Guard Ruins Wayshrine </v>
      </c>
      <c r="J395" s="30" t="str">
        <f t="shared" si="6"/>
        <v>[403]=1133,</v>
      </c>
    </row>
    <row r="396" spans="1:10" x14ac:dyDescent="0.25">
      <c r="A396" s="12">
        <v>404</v>
      </c>
      <c r="B396" s="5">
        <v>37</v>
      </c>
      <c r="C396" s="5">
        <v>1654</v>
      </c>
      <c r="D396" t="str">
        <f>VLOOKUP(C396,'ESO map constants'!$B$3:$C$1000,2,FALSE)</f>
        <v>Southern Elsweyr</v>
      </c>
      <c r="E396" s="3">
        <f>IF(B396&lt;&gt;"",VLOOKUP(B396,'ESO map constants'!$A$3:$D$1000,4,FALSE),"")</f>
        <v>1133</v>
      </c>
      <c r="F396" s="3">
        <f>VLOOKUP(E396,'ESO zone constants'!$A$2:$B$9949,2,FALSE)</f>
        <v>720</v>
      </c>
      <c r="G396" s="3" t="str">
        <f>IF(E396&lt;&gt;"",VLOOKUP(E396,'ESO zone constants'!$A$2:$D$949,4,FALSE),"")</f>
        <v>Southern Elsweyr</v>
      </c>
      <c r="H396" s="5">
        <v>1</v>
      </c>
      <c r="I396" t="str">
        <f>VLOOKUP(A396,'ESO wayshrine names'!$A$3:$B$1000,2,FALSE)</f>
        <v xml:space="preserve">Western Plains Wayshrine </v>
      </c>
      <c r="J396" s="30" t="str">
        <f t="shared" si="6"/>
        <v>[404]=1133,</v>
      </c>
    </row>
    <row r="397" spans="1:10" x14ac:dyDescent="0.25">
      <c r="A397" s="12">
        <v>405</v>
      </c>
      <c r="B397" s="5">
        <v>37</v>
      </c>
      <c r="C397" s="5">
        <v>1654</v>
      </c>
      <c r="D397" t="str">
        <f>VLOOKUP(C397,'ESO map constants'!$B$3:$C$1000,2,FALSE)</f>
        <v>Southern Elsweyr</v>
      </c>
      <c r="E397" s="3">
        <f>IF(B397&lt;&gt;"",VLOOKUP(B397,'ESO map constants'!$A$3:$D$1000,4,FALSE),"")</f>
        <v>1133</v>
      </c>
      <c r="F397" s="3">
        <f>VLOOKUP(E397,'ESO zone constants'!$A$2:$B$9949,2,FALSE)</f>
        <v>720</v>
      </c>
      <c r="G397" s="3" t="str">
        <f>IF(E397&lt;&gt;"",VLOOKUP(E397,'ESO zone constants'!$A$2:$D$949,4,FALSE),"")</f>
        <v>Southern Elsweyr</v>
      </c>
      <c r="H397" s="5">
        <v>1</v>
      </c>
      <c r="I397" t="str">
        <f>VLOOKUP(A397,'ESO wayshrine names'!$A$3:$B$1000,2,FALSE)</f>
        <v xml:space="preserve">Black Heights Wayshrine </v>
      </c>
      <c r="J397" s="30" t="str">
        <f t="shared" si="6"/>
        <v>[405]=1133,</v>
      </c>
    </row>
    <row r="398" spans="1:10" x14ac:dyDescent="0.25">
      <c r="A398" s="12">
        <v>406</v>
      </c>
      <c r="B398" s="5">
        <v>37</v>
      </c>
      <c r="C398" s="5">
        <v>1654</v>
      </c>
      <c r="D398" t="str">
        <f>VLOOKUP(C398,'ESO map constants'!$B$3:$C$1000,2,FALSE)</f>
        <v>Southern Elsweyr</v>
      </c>
      <c r="E398" s="3">
        <f>IF(B398&lt;&gt;"",VLOOKUP(B398,'ESO map constants'!$A$3:$D$1000,4,FALSE),"")</f>
        <v>1133</v>
      </c>
      <c r="F398" s="3">
        <f>VLOOKUP(E398,'ESO zone constants'!$A$2:$B$9949,2,FALSE)</f>
        <v>720</v>
      </c>
      <c r="G398" s="3" t="str">
        <f>IF(E398&lt;&gt;"",VLOOKUP(E398,'ESO zone constants'!$A$2:$D$949,4,FALSE),"")</f>
        <v>Southern Elsweyr</v>
      </c>
      <c r="H398" s="5">
        <v>1</v>
      </c>
      <c r="I398" t="str">
        <f>VLOOKUP(A398,'ESO wayshrine names'!$A$3:$B$1000,2,FALSE)</f>
        <v xml:space="preserve">Pridehome Wayshrine </v>
      </c>
      <c r="J398" s="30" t="str">
        <f t="shared" si="6"/>
        <v>[406]=1133,</v>
      </c>
    </row>
    <row r="399" spans="1:10" x14ac:dyDescent="0.25">
      <c r="A399" s="12">
        <v>407</v>
      </c>
      <c r="B399" s="5">
        <v>37</v>
      </c>
      <c r="C399" s="5">
        <v>1654</v>
      </c>
      <c r="D399" t="str">
        <f>VLOOKUP(C399,'ESO map constants'!$B$3:$C$1000,2,FALSE)</f>
        <v>Southern Elsweyr</v>
      </c>
      <c r="E399" s="3">
        <f>IF(B399&lt;&gt;"",VLOOKUP(B399,'ESO map constants'!$A$3:$D$1000,4,FALSE),"")</f>
        <v>1133</v>
      </c>
      <c r="F399" s="3">
        <f>VLOOKUP(E399,'ESO zone constants'!$A$2:$B$9949,2,FALSE)</f>
        <v>720</v>
      </c>
      <c r="G399" s="3" t="str">
        <f>IF(E399&lt;&gt;"",VLOOKUP(E399,'ESO zone constants'!$A$2:$D$949,4,FALSE),"")</f>
        <v>Southern Elsweyr</v>
      </c>
      <c r="H399" s="5">
        <v>1</v>
      </c>
      <c r="I399" t="str">
        <f>VLOOKUP(A399,'ESO wayshrine names'!$A$3:$B$1000,2,FALSE)</f>
        <v xml:space="preserve">Dragonguard Sanctum Wayshrine </v>
      </c>
      <c r="J399" s="30" t="str">
        <f t="shared" si="6"/>
        <v>[407]=1133,</v>
      </c>
    </row>
    <row r="400" spans="1:10" x14ac:dyDescent="0.25">
      <c r="A400" s="12">
        <v>408</v>
      </c>
      <c r="B400" s="5">
        <v>37</v>
      </c>
      <c r="C400" s="5">
        <v>1654</v>
      </c>
      <c r="D400" t="str">
        <f>VLOOKUP(C400,'ESO map constants'!$B$3:$C$1000,2,FALSE)</f>
        <v>Southern Elsweyr</v>
      </c>
      <c r="E400" s="3">
        <f>IF(B400&lt;&gt;"",VLOOKUP(B400,'ESO map constants'!$A$3:$D$1000,4,FALSE),"")</f>
        <v>1133</v>
      </c>
      <c r="F400" s="3">
        <f>VLOOKUP(E400,'ESO zone constants'!$A$2:$B$9949,2,FALSE)</f>
        <v>720</v>
      </c>
      <c r="G400" s="3" t="str">
        <f>IF(E400&lt;&gt;"",VLOOKUP(E400,'ESO zone constants'!$A$2:$D$949,4,FALSE),"")</f>
        <v>Southern Elsweyr</v>
      </c>
      <c r="I400" t="str">
        <f>VLOOKUP(A400,'ESO wayshrine names'!$A$3:$B$1000,2,FALSE)</f>
        <v xml:space="preserve"> </v>
      </c>
      <c r="J400" s="30" t="str">
        <f t="shared" si="6"/>
        <v>[408]=1133,</v>
      </c>
    </row>
    <row r="401" spans="1:10" x14ac:dyDescent="0.25">
      <c r="A401" s="12">
        <v>409</v>
      </c>
      <c r="B401" s="5">
        <v>37</v>
      </c>
      <c r="C401" s="5">
        <v>1654</v>
      </c>
      <c r="D401" t="str">
        <f>VLOOKUP(C401,'ESO map constants'!$B$3:$C$1000,2,FALSE)</f>
        <v>Southern Elsweyr</v>
      </c>
      <c r="E401" s="3">
        <f>IF(B401&lt;&gt;"",VLOOKUP(B401,'ESO map constants'!$A$3:$D$1000,4,FALSE),"")</f>
        <v>1133</v>
      </c>
      <c r="F401" s="3">
        <f>VLOOKUP(E401,'ESO zone constants'!$A$2:$B$9949,2,FALSE)</f>
        <v>720</v>
      </c>
      <c r="G401" s="3" t="str">
        <f>IF(E401&lt;&gt;"",VLOOKUP(E401,'ESO zone constants'!$A$2:$D$949,4,FALSE),"")</f>
        <v>Southern Elsweyr</v>
      </c>
      <c r="H401" s="5">
        <v>7</v>
      </c>
      <c r="I401" t="str">
        <f>VLOOKUP(A401,'ESO wayshrine names'!$A$3:$B$1000,2,FALSE)</f>
        <v xml:space="preserve">Wraithhome </v>
      </c>
      <c r="J401" s="30" t="str">
        <f t="shared" si="6"/>
        <v>[409]=1133,</v>
      </c>
    </row>
    <row r="402" spans="1:10" x14ac:dyDescent="0.25">
      <c r="A402" s="12">
        <v>410</v>
      </c>
      <c r="B402" s="5">
        <v>36</v>
      </c>
      <c r="C402" s="5">
        <v>1555</v>
      </c>
      <c r="D402" t="str">
        <f>VLOOKUP(C402,'ESO map constants'!$B$3:$C$1000,2,FALSE)</f>
        <v>Northern Elsweyr</v>
      </c>
      <c r="E402" s="3">
        <f>IF(B402&lt;&gt;"",VLOOKUP(B402,'ESO map constants'!$A$3:$D$1000,4,FALSE),"")</f>
        <v>1086</v>
      </c>
      <c r="F402" s="3">
        <f>VLOOKUP(E402,'ESO zone constants'!$A$2:$B$9949,2,FALSE)</f>
        <v>681</v>
      </c>
      <c r="G402" s="3" t="str">
        <f>IF(E402&lt;&gt;"",VLOOKUP(E402,'ESO zone constants'!$A$2:$D$949,4,FALSE),"")</f>
        <v>Northern Elsweyr</v>
      </c>
      <c r="H402" s="5">
        <v>7</v>
      </c>
      <c r="I402" t="str">
        <f>VLOOKUP(A402,'ESO wayshrine names'!$A$3:$B$1000,2,FALSE)</f>
        <v xml:space="preserve">Moon-Sugar Meadow </v>
      </c>
      <c r="J402" s="30" t="str">
        <f t="shared" si="6"/>
        <v>[410]=1086,</v>
      </c>
    </row>
    <row r="403" spans="1:10" x14ac:dyDescent="0.25">
      <c r="A403" s="12">
        <v>411</v>
      </c>
      <c r="B403" s="5">
        <v>39</v>
      </c>
      <c r="C403" s="5">
        <v>1747</v>
      </c>
      <c r="D403" t="str">
        <f>VLOOKUP(C403,'ESO map constants'!$B$3:$C$1000,2,FALSE)</f>
        <v>Blackreach: Greymoor Caverns</v>
      </c>
      <c r="E403" s="3">
        <f>IF(B403&lt;&gt;"",VLOOKUP(B403,'ESO map constants'!$A$3:$D$1000,4,FALSE),"")</f>
        <v>1161</v>
      </c>
      <c r="F403" s="3">
        <f>VLOOKUP(E403,'ESO zone constants'!$A$2:$B$9949,2,FALSE)</f>
        <v>744</v>
      </c>
      <c r="G403" s="3" t="str">
        <f>IF(E403&lt;&gt;"",VLOOKUP(E403,'ESO zone constants'!$A$2:$D$949,4,FALSE),"")</f>
        <v>Blackreach: Greymoor Caverns</v>
      </c>
      <c r="H403" s="5">
        <v>1</v>
      </c>
      <c r="I403" t="str">
        <f>VLOOKUP(A403,'ESO wayshrine names'!$A$3:$B$1000,2,FALSE)</f>
        <v xml:space="preserve">Dusktown Wayshrine </v>
      </c>
      <c r="J403" s="30" t="str">
        <f t="shared" si="6"/>
        <v>[411]=1161,</v>
      </c>
    </row>
    <row r="404" spans="1:10" x14ac:dyDescent="0.25">
      <c r="A404" s="12">
        <v>412</v>
      </c>
      <c r="B404" s="5">
        <v>39</v>
      </c>
      <c r="C404" s="5">
        <v>1747</v>
      </c>
      <c r="D404" t="str">
        <f>VLOOKUP(C404,'ESO map constants'!$B$3:$C$1000,2,FALSE)</f>
        <v>Blackreach: Greymoor Caverns</v>
      </c>
      <c r="E404" s="3">
        <f>IF(B404&lt;&gt;"",VLOOKUP(B404,'ESO map constants'!$A$3:$D$1000,4,FALSE),"")</f>
        <v>1161</v>
      </c>
      <c r="F404" s="3">
        <f>VLOOKUP(E404,'ESO zone constants'!$A$2:$B$9949,2,FALSE)</f>
        <v>744</v>
      </c>
      <c r="G404" s="3" t="str">
        <f>IF(E404&lt;&gt;"",VLOOKUP(E404,'ESO zone constants'!$A$2:$D$949,4,FALSE),"")</f>
        <v>Blackreach: Greymoor Caverns</v>
      </c>
      <c r="H404" s="5">
        <v>1</v>
      </c>
      <c r="I404" t="str">
        <f>VLOOKUP(A404,'ESO wayshrine names'!$A$3:$B$1000,2,FALSE)</f>
        <v xml:space="preserve">Greymoor Keep Wayshrine </v>
      </c>
      <c r="J404" s="30" t="str">
        <f t="shared" si="6"/>
        <v>[412]=1161,</v>
      </c>
    </row>
    <row r="405" spans="1:10" x14ac:dyDescent="0.25">
      <c r="A405" s="12">
        <v>413</v>
      </c>
      <c r="B405" s="5">
        <v>39</v>
      </c>
      <c r="C405" s="5">
        <v>1747</v>
      </c>
      <c r="D405" t="str">
        <f>VLOOKUP(C405,'ESO map constants'!$B$3:$C$1000,2,FALSE)</f>
        <v>Blackreach: Greymoor Caverns</v>
      </c>
      <c r="E405" s="3">
        <f>IF(B405&lt;&gt;"",VLOOKUP(B405,'ESO map constants'!$A$3:$D$1000,4,FALSE),"")</f>
        <v>1161</v>
      </c>
      <c r="F405" s="3">
        <f>VLOOKUP(E405,'ESO zone constants'!$A$2:$B$9949,2,FALSE)</f>
        <v>744</v>
      </c>
      <c r="G405" s="3" t="str">
        <f>IF(E405&lt;&gt;"",VLOOKUP(E405,'ESO zone constants'!$A$2:$D$949,4,FALSE),"")</f>
        <v>Blackreach: Greymoor Caverns</v>
      </c>
      <c r="H405" s="5">
        <v>1</v>
      </c>
      <c r="I405" t="str">
        <f>VLOOKUP(A405,'ESO wayshrine names'!$A$3:$B$1000,2,FALSE)</f>
        <v xml:space="preserve">Lightless Hollow Wayshrine </v>
      </c>
      <c r="J405" s="30" t="str">
        <f t="shared" si="6"/>
        <v>[413]=1161,</v>
      </c>
    </row>
    <row r="406" spans="1:10" x14ac:dyDescent="0.25">
      <c r="A406" s="12">
        <v>414</v>
      </c>
      <c r="B406" s="5">
        <v>39</v>
      </c>
      <c r="C406" s="5">
        <v>1747</v>
      </c>
      <c r="D406" t="str">
        <f>VLOOKUP(C406,'ESO map constants'!$B$3:$C$1000,2,FALSE)</f>
        <v>Blackreach: Greymoor Caverns</v>
      </c>
      <c r="E406" s="3">
        <f>IF(B406&lt;&gt;"",VLOOKUP(B406,'ESO map constants'!$A$3:$D$1000,4,FALSE),"")</f>
        <v>1161</v>
      </c>
      <c r="F406" s="3">
        <f>VLOOKUP(E406,'ESO zone constants'!$A$2:$B$9949,2,FALSE)</f>
        <v>744</v>
      </c>
      <c r="G406" s="3" t="str">
        <f>IF(E406&lt;&gt;"",VLOOKUP(E406,'ESO zone constants'!$A$2:$D$949,4,FALSE),"")</f>
        <v>Blackreach: Greymoor Caverns</v>
      </c>
      <c r="H406" s="5">
        <v>1</v>
      </c>
      <c r="I406" t="str">
        <f>VLOOKUP(A406,'ESO wayshrine names'!$A$3:$B$1000,2,FALSE)</f>
        <v xml:space="preserve">Dark Moon Grotto Wayshrine </v>
      </c>
      <c r="J406" s="30" t="str">
        <f t="shared" si="6"/>
        <v>[414]=1161,</v>
      </c>
    </row>
    <row r="407" spans="1:10" x14ac:dyDescent="0.25">
      <c r="A407" s="12">
        <v>415</v>
      </c>
      <c r="B407" s="5">
        <v>38</v>
      </c>
      <c r="C407" s="5">
        <v>1719</v>
      </c>
      <c r="D407" t="str">
        <f>VLOOKUP(C407,'ESO map constants'!$B$3:$C$1000,2,FALSE)</f>
        <v>Western Skyrim</v>
      </c>
      <c r="E407" s="3">
        <f>IF(B407&lt;&gt;"",VLOOKUP(B407,'ESO map constants'!$A$3:$D$1000,4,FALSE),"")</f>
        <v>1160</v>
      </c>
      <c r="F407" s="3">
        <f>VLOOKUP(E407,'ESO zone constants'!$A$2:$B$9949,2,FALSE)</f>
        <v>743</v>
      </c>
      <c r="G407" s="3" t="str">
        <f>IF(E407&lt;&gt;"",VLOOKUP(E407,'ESO zone constants'!$A$2:$D$949,4,FALSE),"")</f>
        <v>Western Skyrim</v>
      </c>
      <c r="H407" s="5">
        <v>1</v>
      </c>
      <c r="I407" t="str">
        <f>VLOOKUP(A407,'ESO wayshrine names'!$A$3:$B$1000,2,FALSE)</f>
        <v xml:space="preserve">Kilkreath Temple Wayshrine </v>
      </c>
      <c r="J407" s="30" t="str">
        <f t="shared" si="6"/>
        <v>[415]=1160,</v>
      </c>
    </row>
    <row r="408" spans="1:10" x14ac:dyDescent="0.25">
      <c r="A408" s="12">
        <v>416</v>
      </c>
      <c r="B408" s="5">
        <v>38</v>
      </c>
      <c r="C408" s="5">
        <v>1719</v>
      </c>
      <c r="D408" t="str">
        <f>VLOOKUP(C408,'ESO map constants'!$B$3:$C$1000,2,FALSE)</f>
        <v>Western Skyrim</v>
      </c>
      <c r="E408" s="3">
        <f>IF(B408&lt;&gt;"",VLOOKUP(B408,'ESO map constants'!$A$3:$D$1000,4,FALSE),"")</f>
        <v>1160</v>
      </c>
      <c r="F408" s="3">
        <f>VLOOKUP(E408,'ESO zone constants'!$A$2:$B$9949,2,FALSE)</f>
        <v>743</v>
      </c>
      <c r="G408" s="3" t="str">
        <f>IF(E408&lt;&gt;"",VLOOKUP(E408,'ESO zone constants'!$A$2:$D$949,4,FALSE),"")</f>
        <v>Western Skyrim</v>
      </c>
      <c r="H408" s="5">
        <v>1</v>
      </c>
      <c r="I408" t="str">
        <f>VLOOKUP(A408,'ESO wayshrine names'!$A$3:$B$1000,2,FALSE)</f>
        <v xml:space="preserve">Morthal Wayshrine </v>
      </c>
      <c r="J408" s="30" t="str">
        <f t="shared" si="6"/>
        <v>[416]=1160,</v>
      </c>
    </row>
    <row r="409" spans="1:10" x14ac:dyDescent="0.25">
      <c r="A409" s="12">
        <v>417</v>
      </c>
      <c r="B409" s="5">
        <v>38</v>
      </c>
      <c r="C409" s="5">
        <v>1719</v>
      </c>
      <c r="D409" t="str">
        <f>VLOOKUP(C409,'ESO map constants'!$B$3:$C$1000,2,FALSE)</f>
        <v>Western Skyrim</v>
      </c>
      <c r="E409" s="3">
        <f>IF(B409&lt;&gt;"",VLOOKUP(B409,'ESO map constants'!$A$3:$D$1000,4,FALSE),"")</f>
        <v>1160</v>
      </c>
      <c r="F409" s="3">
        <f>VLOOKUP(E409,'ESO zone constants'!$A$2:$B$9949,2,FALSE)</f>
        <v>743</v>
      </c>
      <c r="G409" s="3" t="str">
        <f>IF(E409&lt;&gt;"",VLOOKUP(E409,'ESO zone constants'!$A$2:$D$949,4,FALSE),"")</f>
        <v>Western Skyrim</v>
      </c>
      <c r="H409" s="5">
        <v>1</v>
      </c>
      <c r="I409" t="str">
        <f>VLOOKUP(A409,'ESO wayshrine names'!$A$3:$B$1000,2,FALSE)</f>
        <v xml:space="preserve">Mor Khazgur Wayshrine </v>
      </c>
      <c r="J409" s="30" t="str">
        <f t="shared" si="6"/>
        <v>[417]=1160,</v>
      </c>
    </row>
    <row r="410" spans="1:10" x14ac:dyDescent="0.25">
      <c r="A410" s="12">
        <v>418</v>
      </c>
      <c r="B410" s="5">
        <v>38</v>
      </c>
      <c r="C410" s="5">
        <v>1719</v>
      </c>
      <c r="D410" t="str">
        <f>VLOOKUP(C410,'ESO map constants'!$B$3:$C$1000,2,FALSE)</f>
        <v>Western Skyrim</v>
      </c>
      <c r="E410" s="3">
        <f>IF(B410&lt;&gt;"",VLOOKUP(B410,'ESO map constants'!$A$3:$D$1000,4,FALSE),"")</f>
        <v>1160</v>
      </c>
      <c r="F410" s="3">
        <f>VLOOKUP(E410,'ESO zone constants'!$A$2:$B$9949,2,FALSE)</f>
        <v>743</v>
      </c>
      <c r="G410" s="3" t="str">
        <f>IF(E410&lt;&gt;"",VLOOKUP(E410,'ESO zone constants'!$A$2:$D$949,4,FALSE),"")</f>
        <v>Western Skyrim</v>
      </c>
      <c r="H410" s="5">
        <v>1</v>
      </c>
      <c r="I410" t="str">
        <f>VLOOKUP(A410,'ESO wayshrine names'!$A$3:$B$1000,2,FALSE)</f>
        <v xml:space="preserve">Dragon Bridge Wayshrine </v>
      </c>
      <c r="J410" s="30" t="str">
        <f t="shared" si="6"/>
        <v>[418]=1160,</v>
      </c>
    </row>
    <row r="411" spans="1:10" x14ac:dyDescent="0.25">
      <c r="A411" s="12">
        <v>419</v>
      </c>
      <c r="B411" s="5">
        <v>38</v>
      </c>
      <c r="C411" s="5">
        <v>1719</v>
      </c>
      <c r="D411" t="str">
        <f>VLOOKUP(C411,'ESO map constants'!$B$3:$C$1000,2,FALSE)</f>
        <v>Western Skyrim</v>
      </c>
      <c r="E411" s="3">
        <f>IF(B411&lt;&gt;"",VLOOKUP(B411,'ESO map constants'!$A$3:$D$1000,4,FALSE),"")</f>
        <v>1160</v>
      </c>
      <c r="F411" s="3">
        <f>VLOOKUP(E411,'ESO zone constants'!$A$2:$B$9949,2,FALSE)</f>
        <v>743</v>
      </c>
      <c r="G411" s="3" t="str">
        <f>IF(E411&lt;&gt;"",VLOOKUP(E411,'ESO zone constants'!$A$2:$D$949,4,FALSE),"")</f>
        <v>Western Skyrim</v>
      </c>
      <c r="H411" s="5">
        <v>1</v>
      </c>
      <c r="I411" t="str">
        <f>VLOOKUP(A411,'ESO wayshrine names'!$A$3:$B$1000,2,FALSE)</f>
        <v xml:space="preserve">Southern Watch Wayshrine </v>
      </c>
      <c r="J411" s="30" t="str">
        <f t="shared" si="6"/>
        <v>[419]=1160,</v>
      </c>
    </row>
    <row r="412" spans="1:10" x14ac:dyDescent="0.25">
      <c r="A412" s="12">
        <v>420</v>
      </c>
      <c r="B412" s="5">
        <v>38</v>
      </c>
      <c r="C412" s="5">
        <v>1719</v>
      </c>
      <c r="D412" t="str">
        <f>VLOOKUP(C412,'ESO map constants'!$B$3:$C$1000,2,FALSE)</f>
        <v>Western Skyrim</v>
      </c>
      <c r="E412" s="3">
        <f>IF(B412&lt;&gt;"",VLOOKUP(B412,'ESO map constants'!$A$3:$D$1000,4,FALSE),"")</f>
        <v>1160</v>
      </c>
      <c r="F412" s="3">
        <f>VLOOKUP(E412,'ESO zone constants'!$A$2:$B$9949,2,FALSE)</f>
        <v>743</v>
      </c>
      <c r="G412" s="3" t="str">
        <f>IF(E412&lt;&gt;"",VLOOKUP(E412,'ESO zone constants'!$A$2:$D$949,4,FALSE),"")</f>
        <v>Western Skyrim</v>
      </c>
      <c r="H412" s="5">
        <v>1</v>
      </c>
      <c r="I412" t="str">
        <f>VLOOKUP(A412,'ESO wayshrine names'!$A$3:$B$1000,2,FALSE)</f>
        <v xml:space="preserve">Frozen Coast Wayshrine </v>
      </c>
      <c r="J412" s="30" t="str">
        <f t="shared" si="6"/>
        <v>[420]=1160,</v>
      </c>
    </row>
    <row r="413" spans="1:10" x14ac:dyDescent="0.25">
      <c r="A413" s="12">
        <v>421</v>
      </c>
      <c r="B413" s="5">
        <v>38</v>
      </c>
      <c r="C413" s="5">
        <v>1719</v>
      </c>
      <c r="D413" t="str">
        <f>VLOOKUP(C413,'ESO map constants'!$B$3:$C$1000,2,FALSE)</f>
        <v>Western Skyrim</v>
      </c>
      <c r="E413" s="3">
        <f>IF(B413&lt;&gt;"",VLOOKUP(B413,'ESO map constants'!$A$3:$D$1000,4,FALSE),"")</f>
        <v>1160</v>
      </c>
      <c r="F413" s="3">
        <f>VLOOKUP(E413,'ESO zone constants'!$A$2:$B$9949,2,FALSE)</f>
        <v>743</v>
      </c>
      <c r="G413" s="3" t="str">
        <f>IF(E413&lt;&gt;"",VLOOKUP(E413,'ESO zone constants'!$A$2:$D$949,4,FALSE),"")</f>
        <v>Western Skyrim</v>
      </c>
      <c r="H413" s="5">
        <v>1</v>
      </c>
      <c r="I413" t="str">
        <f>VLOOKUP(A413,'ESO wayshrine names'!$A$3:$B$1000,2,FALSE)</f>
        <v xml:space="preserve">Solitude Wayshrine </v>
      </c>
      <c r="J413" s="30" t="str">
        <f t="shared" si="6"/>
        <v>[421]=1160,</v>
      </c>
    </row>
    <row r="414" spans="1:10" x14ac:dyDescent="0.25">
      <c r="A414" s="12">
        <v>422</v>
      </c>
      <c r="B414" s="5">
        <v>37</v>
      </c>
      <c r="C414" s="5">
        <v>1654</v>
      </c>
      <c r="D414" t="str">
        <f>VLOOKUP(C414,'ESO map constants'!$B$3:$C$1000,2,FALSE)</f>
        <v>Southern Elsweyr</v>
      </c>
      <c r="E414" s="3">
        <f>IF(B414&lt;&gt;"",VLOOKUP(B414,'ESO map constants'!$A$3:$D$1000,4,FALSE),"")</f>
        <v>1133</v>
      </c>
      <c r="F414" s="3">
        <f>VLOOKUP(E414,'ESO zone constants'!$A$2:$B$9949,2,FALSE)</f>
        <v>720</v>
      </c>
      <c r="G414" s="3" t="str">
        <f>IF(E414&lt;&gt;"",VLOOKUP(E414,'ESO zone constants'!$A$2:$D$949,4,FALSE),"")</f>
        <v>Southern Elsweyr</v>
      </c>
      <c r="H414" s="5">
        <v>7</v>
      </c>
      <c r="I414" t="str">
        <f>VLOOKUP(A414,'ESO wayshrine names'!$A$3:$B$1000,2,FALSE)</f>
        <v xml:space="preserve">Lucky Cat Landing </v>
      </c>
      <c r="J414" s="30" t="str">
        <f t="shared" si="6"/>
        <v>[422]=1133,</v>
      </c>
    </row>
    <row r="415" spans="1:10" x14ac:dyDescent="0.25">
      <c r="A415" s="12">
        <v>423</v>
      </c>
      <c r="B415" s="5">
        <v>37</v>
      </c>
      <c r="C415" s="5">
        <v>1654</v>
      </c>
      <c r="D415" t="str">
        <f>VLOOKUP(C415,'ESO map constants'!$B$3:$C$1000,2,FALSE)</f>
        <v>Southern Elsweyr</v>
      </c>
      <c r="E415" s="3">
        <f>IF(B415&lt;&gt;"",VLOOKUP(B415,'ESO map constants'!$A$3:$D$1000,4,FALSE),"")</f>
        <v>1133</v>
      </c>
      <c r="F415" s="3">
        <f>VLOOKUP(E415,'ESO zone constants'!$A$2:$B$9949,2,FALSE)</f>
        <v>720</v>
      </c>
      <c r="G415" s="3" t="str">
        <f>IF(E415&lt;&gt;"",VLOOKUP(E415,'ESO zone constants'!$A$2:$D$949,4,FALSE),"")</f>
        <v>Southern Elsweyr</v>
      </c>
      <c r="H415" s="5">
        <v>7</v>
      </c>
      <c r="I415" t="str">
        <f>VLOOKUP(A415,'ESO wayshrine names'!$A$3:$B$1000,2,FALSE)</f>
        <v xml:space="preserve">Potentate's Retreat </v>
      </c>
      <c r="J415" s="30" t="str">
        <f t="shared" si="6"/>
        <v>[423]=1133,</v>
      </c>
    </row>
    <row r="416" spans="1:10" x14ac:dyDescent="0.25">
      <c r="A416" s="5">
        <v>424</v>
      </c>
      <c r="B416" s="5">
        <v>27</v>
      </c>
      <c r="C416" s="5">
        <v>667</v>
      </c>
      <c r="D416" t="str">
        <f>VLOOKUP(C416,'ESO map constants'!$B$3:$C$1000,2,FALSE)</f>
        <v>Wrothgar</v>
      </c>
      <c r="E416" s="3">
        <f>IF(B416&lt;&gt;"",VLOOKUP(B416,'ESO map constants'!$A$3:$D$1000,4,FALSE),"")</f>
        <v>684</v>
      </c>
      <c r="F416" s="3">
        <f>VLOOKUP(E416,'ESO zone constants'!$A$2:$B$9949,2,FALSE)</f>
        <v>379</v>
      </c>
      <c r="G416" s="3" t="str">
        <f>IF(E416&lt;&gt;"",VLOOKUP(E416,'ESO zone constants'!$A$2:$D$949,4,FALSE),"")</f>
        <v>Wrothgar</v>
      </c>
      <c r="H416" s="5">
        <v>6</v>
      </c>
      <c r="I416" t="str">
        <f>VLOOKUP(A416,'ESO wayshrine names'!$A$3:$B$1000,2,FALSE)</f>
        <v xml:space="preserve">Dungeon: Icereach </v>
      </c>
      <c r="J416" s="30" t="str">
        <f t="shared" si="6"/>
        <v>[424]=684,</v>
      </c>
    </row>
    <row r="417" spans="1:10" x14ac:dyDescent="0.25">
      <c r="A417" s="5">
        <v>425</v>
      </c>
      <c r="B417" s="5">
        <v>6</v>
      </c>
      <c r="C417" s="5">
        <v>20</v>
      </c>
      <c r="D417" t="str">
        <f>VLOOKUP(C417,'ESO map constants'!$B$3:$C$1000,2,FALSE)</f>
        <v>Bangkorai</v>
      </c>
      <c r="E417" s="3">
        <f>IF(B417&lt;&gt;"",VLOOKUP(B417,'ESO map constants'!$A$3:$D$1000,4,FALSE),"")</f>
        <v>92</v>
      </c>
      <c r="F417" s="3">
        <f>VLOOKUP(E417,'ESO zone constants'!$A$2:$B$9949,2,FALSE)</f>
        <v>14</v>
      </c>
      <c r="G417" s="3" t="str">
        <f>IF(E417&lt;&gt;"",VLOOKUP(E417,'ESO zone constants'!$A$2:$D$949,4,FALSE),"")</f>
        <v>Bangkorai</v>
      </c>
      <c r="H417" s="5">
        <v>6</v>
      </c>
      <c r="I417" t="str">
        <f>VLOOKUP(A417,'ESO wayshrine names'!$A$3:$B$1000,2,FALSE)</f>
        <v xml:space="preserve">Dungeon: Unhallowed Grave </v>
      </c>
      <c r="J417" s="30" t="str">
        <f t="shared" si="6"/>
        <v>[425]=92,</v>
      </c>
    </row>
    <row r="418" spans="1:10" x14ac:dyDescent="0.25">
      <c r="A418" s="12">
        <v>426</v>
      </c>
      <c r="B418" s="5">
        <v>38</v>
      </c>
      <c r="C418" s="5">
        <v>1719</v>
      </c>
      <c r="D418" t="str">
        <f>VLOOKUP(C418,'ESO map constants'!$B$3:$C$1000,2,FALSE)</f>
        <v>Western Skyrim</v>
      </c>
      <c r="E418" s="3">
        <f>IF(B418&lt;&gt;"",VLOOKUP(B418,'ESO map constants'!$A$3:$D$1000,4,FALSE),"")</f>
        <v>1160</v>
      </c>
      <c r="F418" s="3">
        <f>VLOOKUP(E418,'ESO zone constants'!$A$2:$B$9949,2,FALSE)</f>
        <v>743</v>
      </c>
      <c r="G418" s="3" t="str">
        <f>IF(E418&lt;&gt;"",VLOOKUP(E418,'ESO zone constants'!$A$2:$D$949,4,FALSE),"")</f>
        <v>Western Skyrim</v>
      </c>
      <c r="H418" s="5">
        <v>1</v>
      </c>
      <c r="I418" t="str">
        <f>VLOOKUP(A418,'ESO wayshrine names'!$A$3:$B$1000,2,FALSE)</f>
        <v xml:space="preserve">Solitude Docks Wayshrine </v>
      </c>
      <c r="J418" s="30" t="str">
        <f t="shared" si="6"/>
        <v>[426]=1160,</v>
      </c>
    </row>
    <row r="419" spans="1:10" x14ac:dyDescent="0.25">
      <c r="A419" s="5">
        <v>427</v>
      </c>
      <c r="B419" s="5">
        <v>6</v>
      </c>
      <c r="C419" s="5">
        <v>20</v>
      </c>
      <c r="D419" t="str">
        <f>VLOOKUP(C419,'ESO map constants'!$B$3:$C$1000,2,FALSE)</f>
        <v>Bangkorai</v>
      </c>
      <c r="E419" s="3">
        <f>IF(B419&lt;&gt;"",VLOOKUP(B419,'ESO map constants'!$A$3:$D$1000,4,FALSE),"")</f>
        <v>92</v>
      </c>
      <c r="F419" s="3">
        <f>VLOOKUP(E419,'ESO zone constants'!$A$2:$B$9949,2,FALSE)</f>
        <v>14</v>
      </c>
      <c r="G419" s="3" t="str">
        <f>IF(E419&lt;&gt;"",VLOOKUP(E419,'ESO zone constants'!$A$2:$D$949,4,FALSE),"")</f>
        <v>Bangkorai</v>
      </c>
      <c r="H419" s="5">
        <v>7</v>
      </c>
      <c r="I419" t="str">
        <f>VLOOKUP(A419,'ESO wayshrine names'!$A$3:$B$1000,2,FALSE)</f>
        <v xml:space="preserve">Thieves' Oasis </v>
      </c>
      <c r="J419" s="30" t="str">
        <f t="shared" si="6"/>
        <v>[427]=92,</v>
      </c>
    </row>
    <row r="420" spans="1:10" x14ac:dyDescent="0.25">
      <c r="A420" s="5">
        <v>428</v>
      </c>
      <c r="B420" s="5">
        <v>27</v>
      </c>
      <c r="C420" s="5">
        <v>667</v>
      </c>
      <c r="D420" t="str">
        <f>VLOOKUP(C420,'ESO map constants'!$B$3:$C$1000,2,FALSE)</f>
        <v>Wrothgar</v>
      </c>
      <c r="E420" s="3">
        <f>IF(B420&lt;&gt;"",VLOOKUP(B420,'ESO map constants'!$A$3:$D$1000,4,FALSE),"")</f>
        <v>684</v>
      </c>
      <c r="F420" s="3">
        <f>VLOOKUP(E420,'ESO zone constants'!$A$2:$B$9949,2,FALSE)</f>
        <v>379</v>
      </c>
      <c r="G420" s="3" t="str">
        <f>IF(E420&lt;&gt;"",VLOOKUP(E420,'ESO zone constants'!$A$2:$D$949,4,FALSE),"")</f>
        <v>Wrothgar</v>
      </c>
      <c r="H420" s="5">
        <v>7</v>
      </c>
      <c r="I420" t="str">
        <f>VLOOKUP(A420,'ESO wayshrine names'!$A$3:$B$1000,2,FALSE)</f>
        <v xml:space="preserve">Forgemaster Falls </v>
      </c>
      <c r="J420" s="30" t="str">
        <f t="shared" si="6"/>
        <v>[428]=684,</v>
      </c>
    </row>
    <row r="421" spans="1:10" x14ac:dyDescent="0.25">
      <c r="A421" s="12">
        <v>429</v>
      </c>
      <c r="B421" s="5">
        <v>38</v>
      </c>
      <c r="C421" s="5">
        <v>1719</v>
      </c>
      <c r="D421" t="str">
        <f>VLOOKUP(C421,'ESO map constants'!$B$3:$C$1000,2,FALSE)</f>
        <v>Western Skyrim</v>
      </c>
      <c r="E421" s="3">
        <f>IF(B421&lt;&gt;"",VLOOKUP(B421,'ESO map constants'!$A$3:$D$1000,4,FALSE),"")</f>
        <v>1160</v>
      </c>
      <c r="F421" s="3">
        <f>VLOOKUP(E421,'ESO zone constants'!$A$2:$B$9949,2,FALSE)</f>
        <v>743</v>
      </c>
      <c r="G421" s="3" t="str">
        <f>IF(E421&lt;&gt;"",VLOOKUP(E421,'ESO zone constants'!$A$2:$D$949,4,FALSE),"")</f>
        <v>Western Skyrim</v>
      </c>
      <c r="H421" s="5">
        <v>1</v>
      </c>
      <c r="I421" t="str">
        <f>VLOOKUP(A421,'ESO wayshrine names'!$A$3:$B$1000,2,FALSE)</f>
        <v xml:space="preserve">Deepwood Vale Wayshrine </v>
      </c>
      <c r="J421" s="30" t="str">
        <f t="shared" ref="J421:J426" si="7">IF(A421&lt;&gt;"",IF(E421&lt;&gt;"",IF(OR(ISNA(A421),ISNA(E421)),"","["&amp;A421&amp;"]="&amp;E421&amp;","),""),"")</f>
        <v>[429]=1160,</v>
      </c>
    </row>
    <row r="422" spans="1:10" x14ac:dyDescent="0.25">
      <c r="A422" s="12">
        <v>430</v>
      </c>
      <c r="B422" s="5">
        <v>39</v>
      </c>
      <c r="C422" s="5">
        <v>1747</v>
      </c>
      <c r="D422" t="str">
        <f>VLOOKUP(C422,'ESO map constants'!$B$3:$C$1000,2,FALSE)</f>
        <v>Blackreach: Greymoor Caverns</v>
      </c>
      <c r="E422" s="3">
        <f>IF(B422&lt;&gt;"",VLOOKUP(B422,'ESO map constants'!$A$3:$D$1000,4,FALSE),"")</f>
        <v>1161</v>
      </c>
      <c r="F422" s="3">
        <f>VLOOKUP(E422,'ESO zone constants'!$A$2:$B$9949,2,FALSE)</f>
        <v>744</v>
      </c>
      <c r="G422" s="3" t="str">
        <f>IF(E422&lt;&gt;"",VLOOKUP(E422,'ESO zone constants'!$A$2:$D$949,4,FALSE),"")</f>
        <v>Blackreach: Greymoor Caverns</v>
      </c>
      <c r="H422" s="5">
        <v>1</v>
      </c>
      <c r="I422" t="str">
        <f>VLOOKUP(A422,'ESO wayshrine names'!$A$3:$B$1000,2,FALSE)</f>
        <v xml:space="preserve">Dwarven Run Wayshrine </v>
      </c>
      <c r="J422" s="30" t="str">
        <f t="shared" si="7"/>
        <v>[430]=1161,</v>
      </c>
    </row>
    <row r="423" spans="1:10" x14ac:dyDescent="0.25">
      <c r="A423" s="12">
        <v>431</v>
      </c>
      <c r="B423" s="5">
        <v>39</v>
      </c>
      <c r="C423" s="5">
        <v>1747</v>
      </c>
      <c r="D423" t="str">
        <f>VLOOKUP(C423,'ESO map constants'!$B$3:$C$1000,2,FALSE)</f>
        <v>Blackreach: Greymoor Caverns</v>
      </c>
      <c r="E423" s="3">
        <f>IF(B423&lt;&gt;"",VLOOKUP(B423,'ESO map constants'!$A$3:$D$1000,4,FALSE),"")</f>
        <v>1161</v>
      </c>
      <c r="F423" s="3">
        <f>VLOOKUP(E423,'ESO zone constants'!$A$2:$B$9949,2,FALSE)</f>
        <v>744</v>
      </c>
      <c r="G423" s="3" t="str">
        <f>IF(E423&lt;&gt;"",VLOOKUP(E423,'ESO zone constants'!$A$2:$D$949,4,FALSE),"")</f>
        <v>Blackreach: Greymoor Caverns</v>
      </c>
      <c r="H423" s="5">
        <v>1</v>
      </c>
      <c r="I423" t="str">
        <f>VLOOKUP(A423,'ESO wayshrine names'!$A$3:$B$1000,2,FALSE)</f>
        <v xml:space="preserve">Grotto Falls Wayshrine </v>
      </c>
      <c r="J423" s="30" t="str">
        <f t="shared" si="7"/>
        <v>[431]=1161,</v>
      </c>
    </row>
    <row r="424" spans="1:10" x14ac:dyDescent="0.25">
      <c r="A424" s="12">
        <v>432</v>
      </c>
      <c r="B424" s="5">
        <v>39</v>
      </c>
      <c r="C424" s="5">
        <v>1747</v>
      </c>
      <c r="D424" t="str">
        <f>VLOOKUP(C424,'ESO map constants'!$B$3:$C$1000,2,FALSE)</f>
        <v>Blackreach: Greymoor Caverns</v>
      </c>
      <c r="E424" s="3">
        <f>IF(B424&lt;&gt;"",VLOOKUP(B424,'ESO map constants'!$A$3:$D$1000,4,FALSE),"")</f>
        <v>1161</v>
      </c>
      <c r="F424" s="3">
        <f>VLOOKUP(E424,'ESO zone constants'!$A$2:$B$9949,2,FALSE)</f>
        <v>744</v>
      </c>
      <c r="G424" s="3" t="str">
        <f>IF(E424&lt;&gt;"",VLOOKUP(E424,'ESO zone constants'!$A$2:$D$949,4,FALSE),"")</f>
        <v>Blackreach: Greymoor Caverns</v>
      </c>
      <c r="H424" s="5">
        <v>1</v>
      </c>
      <c r="I424" t="str">
        <f>VLOOKUP(A424,'ESO wayshrine names'!$A$3:$B$1000,2,FALSE)</f>
        <v xml:space="preserve">Deep Overlook Wayshrine </v>
      </c>
      <c r="J424" s="30" t="str">
        <f t="shared" si="7"/>
        <v>[432]=1161,</v>
      </c>
    </row>
    <row r="425" spans="1:10" x14ac:dyDescent="0.25">
      <c r="A425" s="12">
        <v>433</v>
      </c>
      <c r="B425" s="5">
        <v>39</v>
      </c>
      <c r="C425" s="5">
        <v>1747</v>
      </c>
      <c r="D425" t="str">
        <f>VLOOKUP(C425,'ESO map constants'!$B$3:$C$1000,2,FALSE)</f>
        <v>Blackreach: Greymoor Caverns</v>
      </c>
      <c r="E425" s="3">
        <f>IF(B425&lt;&gt;"",VLOOKUP(B425,'ESO map constants'!$A$3:$D$1000,4,FALSE),"")</f>
        <v>1161</v>
      </c>
      <c r="F425" s="3">
        <f>VLOOKUP(E425,'ESO zone constants'!$A$2:$B$9949,2,FALSE)</f>
        <v>744</v>
      </c>
      <c r="G425" s="3" t="str">
        <f>IF(E425&lt;&gt;"",VLOOKUP(E425,'ESO zone constants'!$A$2:$D$949,4,FALSE),"")</f>
        <v>Blackreach: Greymoor Caverns</v>
      </c>
      <c r="H425" s="5">
        <v>1</v>
      </c>
      <c r="I425" t="str">
        <f>VLOOKUP(A425,'ESO wayshrine names'!$A$3:$B$1000,2,FALSE)</f>
        <v xml:space="preserve">Western Greymoor Wayshrine </v>
      </c>
      <c r="J425" s="30" t="str">
        <f t="shared" si="7"/>
        <v>[433]=1161,</v>
      </c>
    </row>
    <row r="426" spans="1:10" x14ac:dyDescent="0.25">
      <c r="A426" s="12">
        <v>434</v>
      </c>
      <c r="B426" s="5">
        <v>38</v>
      </c>
      <c r="C426" s="5">
        <v>1719</v>
      </c>
      <c r="D426" t="str">
        <f>VLOOKUP(C426,'ESO map constants'!$B$3:$C$1000,2,FALSE)</f>
        <v>Western Skyrim</v>
      </c>
      <c r="E426" s="3">
        <f>IF(B426&lt;&gt;"",VLOOKUP(B426,'ESO map constants'!$A$3:$D$1000,4,FALSE),"")</f>
        <v>1160</v>
      </c>
      <c r="F426" s="3">
        <f>VLOOKUP(E426,'ESO zone constants'!$A$2:$B$9949,2,FALSE)</f>
        <v>743</v>
      </c>
      <c r="G426" s="3" t="str">
        <f>IF(E426&lt;&gt;"",VLOOKUP(E426,'ESO zone constants'!$A$2:$D$949,4,FALSE),"")</f>
        <v>Western Skyrim</v>
      </c>
      <c r="H426" s="5">
        <v>3</v>
      </c>
      <c r="I426" t="str">
        <f>VLOOKUP(A426,'ESO wayshrine names'!$A$3:$B$1000,2,FALSE)</f>
        <v xml:space="preserve">Trial: Kyne's Aegis </v>
      </c>
      <c r="J426" s="30" t="str">
        <f t="shared" si="7"/>
        <v>[434]=1160,</v>
      </c>
    </row>
  </sheetData>
  <autoFilter ref="A2:J426" xr:uid="{00000000-0009-0000-0000-000005000000}"/>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B9CDC-1057-42CF-971A-7EBFB7876179}">
  <sheetPr>
    <tabColor rgb="FF00B0F0"/>
  </sheetPr>
  <dimension ref="A1:K379"/>
  <sheetViews>
    <sheetView topLeftCell="A11" workbookViewId="0">
      <selection activeCell="H35" sqref="H35"/>
    </sheetView>
  </sheetViews>
  <sheetFormatPr baseColWidth="10" defaultRowHeight="15" x14ac:dyDescent="0.25"/>
  <cols>
    <col min="1" max="1" width="8.42578125" customWidth="1"/>
    <col min="2" max="2" width="16.42578125" bestFit="1" customWidth="1"/>
    <col min="3" max="3" width="13" bestFit="1" customWidth="1"/>
    <col min="4" max="4" width="28.140625" bestFit="1" customWidth="1"/>
    <col min="5" max="5" width="14.28515625" bestFit="1" customWidth="1"/>
    <col min="6" max="6" width="11" bestFit="1" customWidth="1"/>
    <col min="7" max="7" width="16.5703125" bestFit="1" customWidth="1"/>
    <col min="8" max="8" width="8.5703125" bestFit="1" customWidth="1"/>
    <col min="9" max="9" width="27.85546875" bestFit="1" customWidth="1"/>
    <col min="10" max="10" width="13.28515625" customWidth="1"/>
  </cols>
  <sheetData>
    <row r="1" spans="1:11" s="60" customFormat="1" ht="15.75" x14ac:dyDescent="0.25">
      <c r="A1" s="50" t="s">
        <v>2346</v>
      </c>
    </row>
    <row r="2" spans="1:11" x14ac:dyDescent="0.25">
      <c r="A2" s="61" t="s">
        <v>2333</v>
      </c>
      <c r="B2" s="1" t="s">
        <v>2334</v>
      </c>
      <c r="C2" s="1" t="s">
        <v>2335</v>
      </c>
      <c r="D2" s="1" t="s">
        <v>2336</v>
      </c>
      <c r="E2" s="1" t="s">
        <v>2338</v>
      </c>
      <c r="F2" s="1" t="s">
        <v>2337</v>
      </c>
      <c r="G2" s="1" t="s">
        <v>2339</v>
      </c>
      <c r="H2" s="1" t="s">
        <v>2340</v>
      </c>
      <c r="I2" s="1" t="s">
        <v>2341</v>
      </c>
    </row>
    <row r="3" spans="1:11" x14ac:dyDescent="0.25">
      <c r="A3" s="57">
        <v>381</v>
      </c>
      <c r="B3">
        <v>36</v>
      </c>
      <c r="C3">
        <v>1555</v>
      </c>
      <c r="D3" t="s">
        <v>1559</v>
      </c>
      <c r="E3">
        <v>681</v>
      </c>
      <c r="F3">
        <v>1086</v>
      </c>
      <c r="G3" t="s">
        <v>1559</v>
      </c>
      <c r="H3">
        <v>1</v>
      </c>
      <c r="I3" t="s">
        <v>2283</v>
      </c>
      <c r="K3" s="57"/>
    </row>
    <row r="4" spans="1:11" x14ac:dyDescent="0.25">
      <c r="A4" s="57">
        <v>382</v>
      </c>
      <c r="B4">
        <v>36</v>
      </c>
      <c r="C4">
        <v>1555</v>
      </c>
      <c r="D4" t="s">
        <v>1559</v>
      </c>
      <c r="E4">
        <v>681</v>
      </c>
      <c r="F4">
        <v>1086</v>
      </c>
      <c r="G4" t="s">
        <v>1559</v>
      </c>
      <c r="H4">
        <v>1</v>
      </c>
      <c r="I4" t="s">
        <v>2284</v>
      </c>
      <c r="K4" s="57"/>
    </row>
    <row r="5" spans="1:11" x14ac:dyDescent="0.25">
      <c r="A5" s="57">
        <v>383</v>
      </c>
      <c r="B5">
        <v>36</v>
      </c>
      <c r="C5">
        <v>1555</v>
      </c>
      <c r="D5" t="s">
        <v>1559</v>
      </c>
      <c r="E5">
        <v>681</v>
      </c>
      <c r="F5">
        <v>1086</v>
      </c>
      <c r="G5" t="s">
        <v>1559</v>
      </c>
      <c r="H5">
        <v>1</v>
      </c>
      <c r="I5" t="s">
        <v>2285</v>
      </c>
      <c r="K5" s="57"/>
    </row>
    <row r="6" spans="1:11" x14ac:dyDescent="0.25">
      <c r="A6" s="57">
        <v>384</v>
      </c>
      <c r="B6">
        <v>36</v>
      </c>
      <c r="C6">
        <v>1555</v>
      </c>
      <c r="D6" t="s">
        <v>1559</v>
      </c>
      <c r="E6">
        <v>681</v>
      </c>
      <c r="F6">
        <v>1086</v>
      </c>
      <c r="G6" t="s">
        <v>1559</v>
      </c>
      <c r="H6">
        <v>1</v>
      </c>
      <c r="I6" t="s">
        <v>2286</v>
      </c>
      <c r="K6" s="57"/>
    </row>
    <row r="7" spans="1:11" x14ac:dyDescent="0.25">
      <c r="A7" s="57">
        <v>386</v>
      </c>
      <c r="B7">
        <v>36</v>
      </c>
      <c r="C7">
        <v>1555</v>
      </c>
      <c r="D7" t="s">
        <v>1559</v>
      </c>
      <c r="E7">
        <v>681</v>
      </c>
      <c r="F7">
        <v>1086</v>
      </c>
      <c r="G7" t="s">
        <v>1559</v>
      </c>
      <c r="H7">
        <v>1</v>
      </c>
      <c r="I7" t="s">
        <v>2287</v>
      </c>
      <c r="K7" s="57"/>
    </row>
    <row r="8" spans="1:11" x14ac:dyDescent="0.25">
      <c r="A8" s="57">
        <v>387</v>
      </c>
      <c r="B8">
        <v>36</v>
      </c>
      <c r="C8">
        <v>1555</v>
      </c>
      <c r="D8" t="s">
        <v>1559</v>
      </c>
      <c r="E8">
        <v>681</v>
      </c>
      <c r="F8">
        <v>1086</v>
      </c>
      <c r="G8" t="s">
        <v>1559</v>
      </c>
      <c r="H8">
        <v>1</v>
      </c>
      <c r="I8" t="s">
        <v>2288</v>
      </c>
      <c r="K8" s="57"/>
    </row>
    <row r="9" spans="1:11" x14ac:dyDescent="0.25">
      <c r="A9" s="57">
        <v>391</v>
      </c>
      <c r="B9">
        <v>36</v>
      </c>
      <c r="C9">
        <v>1555</v>
      </c>
      <c r="D9" t="s">
        <v>1559</v>
      </c>
      <c r="E9">
        <v>681</v>
      </c>
      <c r="F9">
        <v>1086</v>
      </c>
      <c r="G9" t="s">
        <v>1559</v>
      </c>
      <c r="H9">
        <v>6</v>
      </c>
      <c r="I9" t="s">
        <v>2292</v>
      </c>
      <c r="K9" s="57"/>
    </row>
    <row r="10" spans="1:11" x14ac:dyDescent="0.25">
      <c r="A10" s="57">
        <v>396</v>
      </c>
      <c r="B10">
        <v>36</v>
      </c>
      <c r="C10">
        <v>1555</v>
      </c>
      <c r="D10" t="s">
        <v>1559</v>
      </c>
      <c r="E10">
        <v>681</v>
      </c>
      <c r="F10">
        <v>1086</v>
      </c>
      <c r="G10" t="s">
        <v>1559</v>
      </c>
      <c r="H10">
        <v>7</v>
      </c>
      <c r="I10" t="s">
        <v>2295</v>
      </c>
      <c r="K10" s="57"/>
    </row>
    <row r="11" spans="1:11" x14ac:dyDescent="0.25">
      <c r="A11" s="57">
        <v>397</v>
      </c>
      <c r="B11">
        <v>36</v>
      </c>
      <c r="C11">
        <v>1555</v>
      </c>
      <c r="D11" t="s">
        <v>1559</v>
      </c>
      <c r="E11">
        <v>681</v>
      </c>
      <c r="F11">
        <v>1086</v>
      </c>
      <c r="G11" t="s">
        <v>1559</v>
      </c>
      <c r="H11">
        <v>1</v>
      </c>
      <c r="I11" t="s">
        <v>2296</v>
      </c>
      <c r="K11" s="57"/>
    </row>
    <row r="12" spans="1:11" x14ac:dyDescent="0.25">
      <c r="A12" s="57">
        <v>399</v>
      </c>
      <c r="B12">
        <v>36</v>
      </c>
      <c r="C12">
        <v>1555</v>
      </c>
      <c r="D12" t="s">
        <v>1559</v>
      </c>
      <c r="E12">
        <v>681</v>
      </c>
      <c r="F12">
        <v>1086</v>
      </c>
      <c r="G12" t="s">
        <v>1559</v>
      </c>
      <c r="H12">
        <v>3</v>
      </c>
      <c r="I12" t="s">
        <v>2298</v>
      </c>
      <c r="K12" s="57"/>
    </row>
    <row r="13" spans="1:11" x14ac:dyDescent="0.25">
      <c r="A13" s="57">
        <v>400</v>
      </c>
      <c r="B13">
        <v>36</v>
      </c>
      <c r="C13">
        <v>1555</v>
      </c>
      <c r="D13" t="s">
        <v>1559</v>
      </c>
      <c r="E13">
        <v>681</v>
      </c>
      <c r="F13">
        <v>1086</v>
      </c>
      <c r="G13" t="s">
        <v>1559</v>
      </c>
      <c r="H13">
        <v>7</v>
      </c>
      <c r="I13" t="s">
        <v>2299</v>
      </c>
      <c r="K13" s="57"/>
    </row>
    <row r="14" spans="1:11" x14ac:dyDescent="0.25">
      <c r="A14" s="57">
        <v>401</v>
      </c>
      <c r="B14">
        <v>36</v>
      </c>
      <c r="C14">
        <v>1555</v>
      </c>
      <c r="D14" t="s">
        <v>1559</v>
      </c>
      <c r="E14">
        <v>681</v>
      </c>
      <c r="F14">
        <v>1086</v>
      </c>
      <c r="G14" t="s">
        <v>1559</v>
      </c>
      <c r="H14">
        <v>7</v>
      </c>
      <c r="I14" t="s">
        <v>2300</v>
      </c>
      <c r="K14" s="57"/>
    </row>
    <row r="15" spans="1:11" x14ac:dyDescent="0.25">
      <c r="A15" s="57">
        <v>402</v>
      </c>
      <c r="B15">
        <v>37</v>
      </c>
      <c r="C15">
        <v>1654</v>
      </c>
      <c r="D15" t="s">
        <v>1769</v>
      </c>
      <c r="E15">
        <v>720</v>
      </c>
      <c r="F15">
        <v>1133</v>
      </c>
      <c r="G15" t="s">
        <v>1769</v>
      </c>
      <c r="H15">
        <v>1</v>
      </c>
      <c r="I15" t="s">
        <v>2301</v>
      </c>
      <c r="K15" s="57"/>
    </row>
    <row r="16" spans="1:11" x14ac:dyDescent="0.25">
      <c r="A16" s="57">
        <v>403</v>
      </c>
      <c r="B16">
        <v>37</v>
      </c>
      <c r="C16">
        <v>1654</v>
      </c>
      <c r="D16" t="s">
        <v>1769</v>
      </c>
      <c r="E16">
        <v>720</v>
      </c>
      <c r="F16">
        <v>1133</v>
      </c>
      <c r="G16" t="s">
        <v>1769</v>
      </c>
      <c r="H16">
        <v>1</v>
      </c>
      <c r="I16" t="s">
        <v>2302</v>
      </c>
      <c r="K16" s="57"/>
    </row>
    <row r="17" spans="1:11" x14ac:dyDescent="0.25">
      <c r="A17" s="57">
        <v>404</v>
      </c>
      <c r="B17">
        <v>37</v>
      </c>
      <c r="C17">
        <v>1654</v>
      </c>
      <c r="D17" t="s">
        <v>1769</v>
      </c>
      <c r="E17">
        <v>720</v>
      </c>
      <c r="F17">
        <v>1133</v>
      </c>
      <c r="G17" t="s">
        <v>1769</v>
      </c>
      <c r="H17">
        <v>1</v>
      </c>
      <c r="I17" t="s">
        <v>2303</v>
      </c>
      <c r="K17" s="57"/>
    </row>
    <row r="18" spans="1:11" x14ac:dyDescent="0.25">
      <c r="A18" s="57">
        <v>405</v>
      </c>
      <c r="B18">
        <v>37</v>
      </c>
      <c r="C18">
        <v>1654</v>
      </c>
      <c r="D18" t="s">
        <v>1769</v>
      </c>
      <c r="E18">
        <v>720</v>
      </c>
      <c r="F18">
        <v>1133</v>
      </c>
      <c r="G18" t="s">
        <v>1769</v>
      </c>
      <c r="H18">
        <v>1</v>
      </c>
      <c r="I18" t="s">
        <v>2304</v>
      </c>
      <c r="K18" s="57"/>
    </row>
    <row r="19" spans="1:11" x14ac:dyDescent="0.25">
      <c r="A19" s="57">
        <v>406</v>
      </c>
      <c r="B19">
        <v>37</v>
      </c>
      <c r="C19">
        <v>1654</v>
      </c>
      <c r="D19" t="s">
        <v>1769</v>
      </c>
      <c r="E19">
        <v>720</v>
      </c>
      <c r="F19">
        <v>1133</v>
      </c>
      <c r="G19" t="s">
        <v>1769</v>
      </c>
      <c r="H19">
        <v>1</v>
      </c>
      <c r="I19" t="s">
        <v>2305</v>
      </c>
      <c r="K19" s="57"/>
    </row>
    <row r="20" spans="1:11" x14ac:dyDescent="0.25">
      <c r="A20" s="57">
        <v>410</v>
      </c>
      <c r="B20">
        <v>36</v>
      </c>
      <c r="C20">
        <v>1555</v>
      </c>
      <c r="D20" t="s">
        <v>1559</v>
      </c>
      <c r="E20">
        <v>681</v>
      </c>
      <c r="F20">
        <v>1086</v>
      </c>
      <c r="G20" t="s">
        <v>1559</v>
      </c>
      <c r="H20">
        <v>7</v>
      </c>
      <c r="I20" t="s">
        <v>2308</v>
      </c>
      <c r="K20" s="57"/>
    </row>
    <row r="21" spans="1:11" x14ac:dyDescent="0.25">
      <c r="A21" s="57">
        <v>411</v>
      </c>
      <c r="B21">
        <v>39</v>
      </c>
      <c r="C21">
        <v>1747</v>
      </c>
      <c r="D21" t="s">
        <v>1916</v>
      </c>
      <c r="E21">
        <v>744</v>
      </c>
      <c r="F21">
        <v>1161</v>
      </c>
      <c r="G21" t="s">
        <v>1916</v>
      </c>
      <c r="H21">
        <v>1</v>
      </c>
      <c r="I21" t="s">
        <v>2309</v>
      </c>
      <c r="K21" s="57"/>
    </row>
    <row r="22" spans="1:11" x14ac:dyDescent="0.25">
      <c r="A22" s="57">
        <v>412</v>
      </c>
      <c r="B22">
        <v>39</v>
      </c>
      <c r="C22">
        <v>1747</v>
      </c>
      <c r="D22" t="s">
        <v>1916</v>
      </c>
      <c r="E22">
        <v>744</v>
      </c>
      <c r="F22">
        <v>1161</v>
      </c>
      <c r="G22" t="s">
        <v>1916</v>
      </c>
      <c r="H22">
        <v>1</v>
      </c>
      <c r="I22" t="s">
        <v>2310</v>
      </c>
      <c r="K22" s="57"/>
    </row>
    <row r="23" spans="1:11" x14ac:dyDescent="0.25">
      <c r="A23" s="57">
        <v>413</v>
      </c>
      <c r="B23">
        <v>39</v>
      </c>
      <c r="C23">
        <v>1747</v>
      </c>
      <c r="D23" t="s">
        <v>1916</v>
      </c>
      <c r="E23">
        <v>744</v>
      </c>
      <c r="F23">
        <v>1161</v>
      </c>
      <c r="G23" t="s">
        <v>1916</v>
      </c>
      <c r="H23">
        <v>1</v>
      </c>
      <c r="I23" t="s">
        <v>2311</v>
      </c>
      <c r="K23" s="57"/>
    </row>
    <row r="24" spans="1:11" x14ac:dyDescent="0.25">
      <c r="A24" s="57">
        <v>414</v>
      </c>
      <c r="B24">
        <v>39</v>
      </c>
      <c r="C24">
        <v>1747</v>
      </c>
      <c r="D24" t="s">
        <v>1916</v>
      </c>
      <c r="E24">
        <v>744</v>
      </c>
      <c r="F24">
        <v>1161</v>
      </c>
      <c r="G24" t="s">
        <v>1916</v>
      </c>
      <c r="H24">
        <v>1</v>
      </c>
      <c r="I24" t="s">
        <v>2312</v>
      </c>
      <c r="K24" s="57"/>
    </row>
    <row r="25" spans="1:11" x14ac:dyDescent="0.25">
      <c r="A25" s="57">
        <v>415</v>
      </c>
      <c r="B25">
        <v>38</v>
      </c>
      <c r="C25">
        <v>1719</v>
      </c>
      <c r="D25" t="s">
        <v>1886</v>
      </c>
      <c r="E25">
        <v>743</v>
      </c>
      <c r="F25">
        <v>1160</v>
      </c>
      <c r="G25" t="s">
        <v>1886</v>
      </c>
      <c r="H25">
        <v>1</v>
      </c>
      <c r="I25" t="s">
        <v>2313</v>
      </c>
      <c r="K25" s="57"/>
    </row>
    <row r="26" spans="1:11" x14ac:dyDescent="0.25">
      <c r="A26" s="57">
        <v>416</v>
      </c>
      <c r="B26">
        <v>38</v>
      </c>
      <c r="C26">
        <v>1719</v>
      </c>
      <c r="D26" t="s">
        <v>1886</v>
      </c>
      <c r="E26">
        <v>743</v>
      </c>
      <c r="F26">
        <v>1160</v>
      </c>
      <c r="G26" t="s">
        <v>1886</v>
      </c>
      <c r="H26">
        <v>1</v>
      </c>
      <c r="I26" t="s">
        <v>2314</v>
      </c>
      <c r="K26" s="57"/>
    </row>
    <row r="27" spans="1:11" x14ac:dyDescent="0.25">
      <c r="A27" s="57">
        <v>417</v>
      </c>
      <c r="B27">
        <v>38</v>
      </c>
      <c r="C27">
        <v>1719</v>
      </c>
      <c r="D27" t="s">
        <v>1886</v>
      </c>
      <c r="E27">
        <v>743</v>
      </c>
      <c r="F27">
        <v>1160</v>
      </c>
      <c r="G27" t="s">
        <v>1886</v>
      </c>
      <c r="H27">
        <v>1</v>
      </c>
      <c r="I27" t="s">
        <v>2315</v>
      </c>
      <c r="K27" s="57"/>
    </row>
    <row r="28" spans="1:11" x14ac:dyDescent="0.25">
      <c r="A28" s="57">
        <v>418</v>
      </c>
      <c r="B28">
        <v>38</v>
      </c>
      <c r="C28">
        <v>1719</v>
      </c>
      <c r="D28" t="s">
        <v>1886</v>
      </c>
      <c r="E28">
        <v>743</v>
      </c>
      <c r="F28">
        <v>1160</v>
      </c>
      <c r="G28" t="s">
        <v>1886</v>
      </c>
      <c r="H28">
        <v>1</v>
      </c>
      <c r="I28" t="s">
        <v>2316</v>
      </c>
      <c r="K28" s="57"/>
    </row>
    <row r="29" spans="1:11" x14ac:dyDescent="0.25">
      <c r="A29" s="57">
        <v>419</v>
      </c>
      <c r="B29">
        <v>38</v>
      </c>
      <c r="C29">
        <v>1719</v>
      </c>
      <c r="D29" t="s">
        <v>1886</v>
      </c>
      <c r="E29">
        <v>743</v>
      </c>
      <c r="F29">
        <v>1160</v>
      </c>
      <c r="G29" t="s">
        <v>1886</v>
      </c>
      <c r="H29">
        <v>1</v>
      </c>
      <c r="I29" t="s">
        <v>2317</v>
      </c>
      <c r="K29" s="57"/>
    </row>
    <row r="30" spans="1:11" x14ac:dyDescent="0.25">
      <c r="A30" s="57">
        <v>420</v>
      </c>
      <c r="B30">
        <v>38</v>
      </c>
      <c r="C30">
        <v>1719</v>
      </c>
      <c r="D30" t="s">
        <v>1886</v>
      </c>
      <c r="E30">
        <v>743</v>
      </c>
      <c r="F30">
        <v>1160</v>
      </c>
      <c r="G30" t="s">
        <v>1886</v>
      </c>
      <c r="H30">
        <v>1</v>
      </c>
      <c r="I30" t="s">
        <v>2318</v>
      </c>
      <c r="K30" s="57"/>
    </row>
    <row r="31" spans="1:11" x14ac:dyDescent="0.25">
      <c r="A31" s="57">
        <v>421</v>
      </c>
      <c r="B31">
        <v>38</v>
      </c>
      <c r="C31">
        <v>1719</v>
      </c>
      <c r="D31" t="s">
        <v>1886</v>
      </c>
      <c r="E31">
        <v>743</v>
      </c>
      <c r="F31">
        <v>1160</v>
      </c>
      <c r="G31" t="s">
        <v>1886</v>
      </c>
      <c r="H31">
        <v>1</v>
      </c>
      <c r="I31" t="s">
        <v>2319</v>
      </c>
      <c r="K31" s="57"/>
    </row>
    <row r="32" spans="1:11" x14ac:dyDescent="0.25">
      <c r="A32" s="57">
        <v>422</v>
      </c>
      <c r="B32">
        <v>37</v>
      </c>
      <c r="C32">
        <v>1654</v>
      </c>
      <c r="D32" t="s">
        <v>1769</v>
      </c>
      <c r="E32">
        <v>720</v>
      </c>
      <c r="F32">
        <v>1133</v>
      </c>
      <c r="G32" t="s">
        <v>1769</v>
      </c>
      <c r="H32">
        <v>7</v>
      </c>
      <c r="I32" t="s">
        <v>2320</v>
      </c>
      <c r="K32" s="57"/>
    </row>
    <row r="33" spans="1:11" x14ac:dyDescent="0.25">
      <c r="A33" s="57">
        <v>423</v>
      </c>
      <c r="B33">
        <v>37</v>
      </c>
      <c r="C33">
        <v>1654</v>
      </c>
      <c r="D33" t="s">
        <v>1769</v>
      </c>
      <c r="E33">
        <v>720</v>
      </c>
      <c r="F33">
        <v>1133</v>
      </c>
      <c r="G33" t="s">
        <v>1769</v>
      </c>
      <c r="H33">
        <v>7</v>
      </c>
      <c r="I33" t="s">
        <v>2321</v>
      </c>
      <c r="K33" s="57"/>
    </row>
    <row r="34" spans="1:11" x14ac:dyDescent="0.25">
      <c r="A34" s="57">
        <v>426</v>
      </c>
      <c r="B34">
        <v>38</v>
      </c>
      <c r="C34">
        <v>1719</v>
      </c>
      <c r="D34" t="s">
        <v>1886</v>
      </c>
      <c r="E34">
        <v>743</v>
      </c>
      <c r="F34">
        <v>1160</v>
      </c>
      <c r="G34" t="s">
        <v>1886</v>
      </c>
      <c r="H34">
        <v>1</v>
      </c>
      <c r="I34" t="s">
        <v>2324</v>
      </c>
      <c r="K34" s="57"/>
    </row>
    <row r="35" spans="1:11" x14ac:dyDescent="0.25">
      <c r="A35" s="57">
        <v>429</v>
      </c>
      <c r="B35">
        <v>38</v>
      </c>
      <c r="C35">
        <v>1719</v>
      </c>
      <c r="D35" t="s">
        <v>1886</v>
      </c>
      <c r="E35">
        <v>743</v>
      </c>
      <c r="F35">
        <v>1160</v>
      </c>
      <c r="G35" t="s">
        <v>1886</v>
      </c>
      <c r="H35">
        <v>1</v>
      </c>
      <c r="I35" t="s">
        <v>2327</v>
      </c>
      <c r="K35" s="57"/>
    </row>
    <row r="36" spans="1:11" x14ac:dyDescent="0.25">
      <c r="A36" s="57">
        <v>430</v>
      </c>
      <c r="B36">
        <v>39</v>
      </c>
      <c r="C36">
        <v>1747</v>
      </c>
      <c r="D36" t="s">
        <v>1916</v>
      </c>
      <c r="E36">
        <v>744</v>
      </c>
      <c r="F36">
        <v>1161</v>
      </c>
      <c r="G36" t="s">
        <v>1916</v>
      </c>
      <c r="H36">
        <v>1</v>
      </c>
      <c r="I36" t="s">
        <v>2328</v>
      </c>
      <c r="K36" s="57"/>
    </row>
    <row r="37" spans="1:11" x14ac:dyDescent="0.25">
      <c r="A37" s="57">
        <v>431</v>
      </c>
      <c r="B37">
        <v>39</v>
      </c>
      <c r="C37">
        <v>1747</v>
      </c>
      <c r="D37" t="s">
        <v>1916</v>
      </c>
      <c r="E37">
        <v>744</v>
      </c>
      <c r="F37">
        <v>1161</v>
      </c>
      <c r="G37" t="s">
        <v>1916</v>
      </c>
      <c r="H37">
        <v>1</v>
      </c>
      <c r="I37" t="s">
        <v>2329</v>
      </c>
      <c r="K37" s="57"/>
    </row>
    <row r="38" spans="1:11" x14ac:dyDescent="0.25">
      <c r="A38" s="57">
        <v>432</v>
      </c>
      <c r="B38">
        <v>39</v>
      </c>
      <c r="C38">
        <v>1747</v>
      </c>
      <c r="D38" t="s">
        <v>1916</v>
      </c>
      <c r="E38">
        <v>744</v>
      </c>
      <c r="F38">
        <v>1161</v>
      </c>
      <c r="G38" t="s">
        <v>1916</v>
      </c>
      <c r="H38">
        <v>1</v>
      </c>
      <c r="I38" t="s">
        <v>2330</v>
      </c>
      <c r="K38" s="57"/>
    </row>
    <row r="39" spans="1:11" x14ac:dyDescent="0.25">
      <c r="A39" s="57">
        <v>433</v>
      </c>
      <c r="B39">
        <v>39</v>
      </c>
      <c r="C39">
        <v>1747</v>
      </c>
      <c r="D39" t="s">
        <v>1916</v>
      </c>
      <c r="E39">
        <v>744</v>
      </c>
      <c r="F39">
        <v>1161</v>
      </c>
      <c r="G39" t="s">
        <v>1916</v>
      </c>
      <c r="H39">
        <v>1</v>
      </c>
      <c r="I39" t="s">
        <v>2331</v>
      </c>
      <c r="K39" s="57"/>
    </row>
    <row r="40" spans="1:11" x14ac:dyDescent="0.25">
      <c r="A40" s="57">
        <v>434</v>
      </c>
      <c r="B40">
        <v>38</v>
      </c>
      <c r="C40">
        <v>1719</v>
      </c>
      <c r="D40" t="s">
        <v>1886</v>
      </c>
      <c r="E40">
        <v>743</v>
      </c>
      <c r="F40">
        <v>1160</v>
      </c>
      <c r="G40" t="s">
        <v>1886</v>
      </c>
      <c r="H40">
        <v>3</v>
      </c>
      <c r="I40" t="s">
        <v>2332</v>
      </c>
      <c r="K40" s="57"/>
    </row>
    <row r="41" spans="1:11" x14ac:dyDescent="0.25">
      <c r="K41" s="57"/>
    </row>
    <row r="42" spans="1:11" x14ac:dyDescent="0.25">
      <c r="K42" s="57"/>
    </row>
    <row r="43" spans="1:11" x14ac:dyDescent="0.25">
      <c r="K43" s="57"/>
    </row>
    <row r="44" spans="1:11" x14ac:dyDescent="0.25">
      <c r="K44" s="57"/>
    </row>
    <row r="45" spans="1:11" x14ac:dyDescent="0.25">
      <c r="K45" s="57"/>
    </row>
    <row r="46" spans="1:11" x14ac:dyDescent="0.25">
      <c r="K46" s="57"/>
    </row>
    <row r="47" spans="1:11" x14ac:dyDescent="0.25">
      <c r="K47" s="57"/>
    </row>
    <row r="48" spans="1:11" x14ac:dyDescent="0.25">
      <c r="K48" s="57"/>
    </row>
    <row r="49" spans="11:11" x14ac:dyDescent="0.25">
      <c r="K49" s="57"/>
    </row>
    <row r="50" spans="11:11" x14ac:dyDescent="0.25">
      <c r="K50" s="57"/>
    </row>
    <row r="51" spans="11:11" x14ac:dyDescent="0.25">
      <c r="K51" s="57"/>
    </row>
    <row r="52" spans="11:11" x14ac:dyDescent="0.25">
      <c r="K52" s="57"/>
    </row>
    <row r="53" spans="11:11" x14ac:dyDescent="0.25">
      <c r="K53" s="57"/>
    </row>
    <row r="54" spans="11:11" x14ac:dyDescent="0.25">
      <c r="K54" s="57"/>
    </row>
    <row r="55" spans="11:11" x14ac:dyDescent="0.25">
      <c r="K55" s="57"/>
    </row>
    <row r="56" spans="11:11" x14ac:dyDescent="0.25">
      <c r="K56" s="57"/>
    </row>
    <row r="57" spans="11:11" x14ac:dyDescent="0.25">
      <c r="K57" s="57"/>
    </row>
    <row r="58" spans="11:11" x14ac:dyDescent="0.25">
      <c r="K58" s="57"/>
    </row>
    <row r="59" spans="11:11" x14ac:dyDescent="0.25">
      <c r="K59" s="57"/>
    </row>
    <row r="60" spans="11:11" x14ac:dyDescent="0.25">
      <c r="K60" s="57"/>
    </row>
    <row r="61" spans="11:11" x14ac:dyDescent="0.25">
      <c r="K61" s="57"/>
    </row>
    <row r="62" spans="11:11" x14ac:dyDescent="0.25">
      <c r="K62" s="57"/>
    </row>
    <row r="63" spans="11:11" x14ac:dyDescent="0.25">
      <c r="K63" s="57"/>
    </row>
    <row r="64" spans="11:11" x14ac:dyDescent="0.25">
      <c r="K64" s="57"/>
    </row>
    <row r="65" spans="11:11" x14ac:dyDescent="0.25">
      <c r="K65" s="57"/>
    </row>
    <row r="66" spans="11:11" x14ac:dyDescent="0.25">
      <c r="K66" s="57"/>
    </row>
    <row r="67" spans="11:11" x14ac:dyDescent="0.25">
      <c r="K67" s="57"/>
    </row>
    <row r="68" spans="11:11" x14ac:dyDescent="0.25">
      <c r="K68" s="57"/>
    </row>
    <row r="69" spans="11:11" x14ac:dyDescent="0.25">
      <c r="K69" s="57"/>
    </row>
    <row r="70" spans="11:11" x14ac:dyDescent="0.25">
      <c r="K70" s="57"/>
    </row>
    <row r="71" spans="11:11" x14ac:dyDescent="0.25">
      <c r="K71" s="57"/>
    </row>
    <row r="72" spans="11:11" x14ac:dyDescent="0.25">
      <c r="K72" s="57"/>
    </row>
    <row r="73" spans="11:11" x14ac:dyDescent="0.25">
      <c r="K73" s="57"/>
    </row>
    <row r="74" spans="11:11" x14ac:dyDescent="0.25">
      <c r="K74" s="57"/>
    </row>
    <row r="75" spans="11:11" x14ac:dyDescent="0.25">
      <c r="K75" s="57"/>
    </row>
    <row r="76" spans="11:11" x14ac:dyDescent="0.25">
      <c r="K76" s="57"/>
    </row>
    <row r="77" spans="11:11" x14ac:dyDescent="0.25">
      <c r="K77" s="57"/>
    </row>
    <row r="78" spans="11:11" x14ac:dyDescent="0.25">
      <c r="K78" s="57"/>
    </row>
    <row r="79" spans="11:11" x14ac:dyDescent="0.25">
      <c r="K79" s="57"/>
    </row>
    <row r="80" spans="11:11" x14ac:dyDescent="0.25">
      <c r="K80" s="57"/>
    </row>
    <row r="81" spans="11:11" x14ac:dyDescent="0.25">
      <c r="K81" s="57"/>
    </row>
    <row r="82" spans="11:11" x14ac:dyDescent="0.25">
      <c r="K82" s="57"/>
    </row>
    <row r="83" spans="11:11" x14ac:dyDescent="0.25">
      <c r="K83" s="57"/>
    </row>
    <row r="84" spans="11:11" x14ac:dyDescent="0.25">
      <c r="K84" s="57"/>
    </row>
    <row r="85" spans="11:11" x14ac:dyDescent="0.25">
      <c r="K85" s="57"/>
    </row>
    <row r="86" spans="11:11" x14ac:dyDescent="0.25">
      <c r="K86" s="57"/>
    </row>
    <row r="87" spans="11:11" x14ac:dyDescent="0.25">
      <c r="K87" s="57"/>
    </row>
    <row r="88" spans="11:11" x14ac:dyDescent="0.25">
      <c r="K88" s="57"/>
    </row>
    <row r="89" spans="11:11" x14ac:dyDescent="0.25">
      <c r="K89" s="57"/>
    </row>
    <row r="90" spans="11:11" x14ac:dyDescent="0.25">
      <c r="K90" s="57"/>
    </row>
    <row r="91" spans="11:11" x14ac:dyDescent="0.25">
      <c r="K91" s="57"/>
    </row>
    <row r="92" spans="11:11" x14ac:dyDescent="0.25">
      <c r="K92" s="57"/>
    </row>
    <row r="93" spans="11:11" x14ac:dyDescent="0.25">
      <c r="K93" s="57"/>
    </row>
    <row r="94" spans="11:11" x14ac:dyDescent="0.25">
      <c r="K94" s="57"/>
    </row>
    <row r="95" spans="11:11" x14ac:dyDescent="0.25">
      <c r="K95" s="57"/>
    </row>
    <row r="96" spans="11:11" x14ac:dyDescent="0.25">
      <c r="K96" s="57"/>
    </row>
    <row r="97" spans="11:11" x14ac:dyDescent="0.25">
      <c r="K97" s="57"/>
    </row>
    <row r="98" spans="11:11" x14ac:dyDescent="0.25">
      <c r="K98" s="57"/>
    </row>
    <row r="99" spans="11:11" x14ac:dyDescent="0.25">
      <c r="K99" s="57"/>
    </row>
    <row r="100" spans="11:11" x14ac:dyDescent="0.25">
      <c r="K100" s="57"/>
    </row>
    <row r="101" spans="11:11" x14ac:dyDescent="0.25">
      <c r="K101" s="57"/>
    </row>
    <row r="102" spans="11:11" x14ac:dyDescent="0.25">
      <c r="K102" s="57"/>
    </row>
    <row r="103" spans="11:11" x14ac:dyDescent="0.25">
      <c r="K103" s="57"/>
    </row>
    <row r="104" spans="11:11" x14ac:dyDescent="0.25">
      <c r="K104" s="57"/>
    </row>
    <row r="105" spans="11:11" x14ac:dyDescent="0.25">
      <c r="K105" s="57"/>
    </row>
    <row r="106" spans="11:11" x14ac:dyDescent="0.25">
      <c r="K106" s="57"/>
    </row>
    <row r="107" spans="11:11" x14ac:dyDescent="0.25">
      <c r="K107" s="57"/>
    </row>
    <row r="108" spans="11:11" x14ac:dyDescent="0.25">
      <c r="K108" s="57"/>
    </row>
    <row r="109" spans="11:11" x14ac:dyDescent="0.25">
      <c r="K109" s="57"/>
    </row>
    <row r="110" spans="11:11" x14ac:dyDescent="0.25">
      <c r="K110" s="57"/>
    </row>
    <row r="111" spans="11:11" x14ac:dyDescent="0.25">
      <c r="K111" s="57"/>
    </row>
    <row r="112" spans="11:11" x14ac:dyDescent="0.25">
      <c r="K112" s="57"/>
    </row>
    <row r="113" spans="11:11" x14ac:dyDescent="0.25">
      <c r="K113" s="57"/>
    </row>
    <row r="114" spans="11:11" x14ac:dyDescent="0.25">
      <c r="K114" s="57"/>
    </row>
    <row r="115" spans="11:11" x14ac:dyDescent="0.25">
      <c r="K115" s="57"/>
    </row>
    <row r="116" spans="11:11" x14ac:dyDescent="0.25">
      <c r="K116" s="57"/>
    </row>
    <row r="117" spans="11:11" x14ac:dyDescent="0.25">
      <c r="K117" s="57"/>
    </row>
    <row r="118" spans="11:11" x14ac:dyDescent="0.25">
      <c r="K118" s="57"/>
    </row>
    <row r="119" spans="11:11" x14ac:dyDescent="0.25">
      <c r="K119" s="57"/>
    </row>
    <row r="120" spans="11:11" x14ac:dyDescent="0.25">
      <c r="K120" s="57"/>
    </row>
    <row r="121" spans="11:11" x14ac:dyDescent="0.25">
      <c r="K121" s="57"/>
    </row>
    <row r="122" spans="11:11" x14ac:dyDescent="0.25">
      <c r="K122" s="57"/>
    </row>
    <row r="123" spans="11:11" x14ac:dyDescent="0.25">
      <c r="K123" s="57"/>
    </row>
    <row r="124" spans="11:11" x14ac:dyDescent="0.25">
      <c r="K124" s="57"/>
    </row>
    <row r="125" spans="11:11" x14ac:dyDescent="0.25">
      <c r="K125" s="57"/>
    </row>
    <row r="126" spans="11:11" x14ac:dyDescent="0.25">
      <c r="K126" s="57"/>
    </row>
    <row r="127" spans="11:11" x14ac:dyDescent="0.25">
      <c r="K127" s="57"/>
    </row>
    <row r="128" spans="11:11" x14ac:dyDescent="0.25">
      <c r="K128" s="57"/>
    </row>
    <row r="129" spans="11:11" x14ac:dyDescent="0.25">
      <c r="K129" s="57"/>
    </row>
    <row r="130" spans="11:11" x14ac:dyDescent="0.25">
      <c r="K130" s="57"/>
    </row>
    <row r="131" spans="11:11" x14ac:dyDescent="0.25">
      <c r="K131" s="57"/>
    </row>
    <row r="132" spans="11:11" x14ac:dyDescent="0.25">
      <c r="K132" s="57"/>
    </row>
    <row r="133" spans="11:11" x14ac:dyDescent="0.25">
      <c r="K133" s="57"/>
    </row>
    <row r="134" spans="11:11" x14ac:dyDescent="0.25">
      <c r="K134" s="57"/>
    </row>
    <row r="135" spans="11:11" x14ac:dyDescent="0.25">
      <c r="K135" s="57"/>
    </row>
    <row r="136" spans="11:11" x14ac:dyDescent="0.25">
      <c r="K136" s="57"/>
    </row>
    <row r="137" spans="11:11" x14ac:dyDescent="0.25">
      <c r="K137" s="57"/>
    </row>
    <row r="138" spans="11:11" x14ac:dyDescent="0.25">
      <c r="K138" s="57"/>
    </row>
    <row r="139" spans="11:11" x14ac:dyDescent="0.25">
      <c r="K139" s="57"/>
    </row>
    <row r="140" spans="11:11" x14ac:dyDescent="0.25">
      <c r="K140" s="57"/>
    </row>
    <row r="141" spans="11:11" x14ac:dyDescent="0.25">
      <c r="K141" s="57"/>
    </row>
    <row r="142" spans="11:11" x14ac:dyDescent="0.25">
      <c r="K142" s="57"/>
    </row>
    <row r="143" spans="11:11" x14ac:dyDescent="0.25">
      <c r="K143" s="57"/>
    </row>
    <row r="144" spans="11:11" x14ac:dyDescent="0.25">
      <c r="K144" s="57"/>
    </row>
    <row r="145" spans="11:11" x14ac:dyDescent="0.25">
      <c r="K145" s="57"/>
    </row>
    <row r="146" spans="11:11" x14ac:dyDescent="0.25">
      <c r="K146" s="57"/>
    </row>
    <row r="147" spans="11:11" x14ac:dyDescent="0.25">
      <c r="K147" s="57"/>
    </row>
    <row r="148" spans="11:11" x14ac:dyDescent="0.25">
      <c r="K148" s="57"/>
    </row>
    <row r="149" spans="11:11" x14ac:dyDescent="0.25">
      <c r="K149" s="57"/>
    </row>
    <row r="150" spans="11:11" x14ac:dyDescent="0.25">
      <c r="K150" s="57"/>
    </row>
    <row r="151" spans="11:11" x14ac:dyDescent="0.25">
      <c r="K151" s="57"/>
    </row>
    <row r="152" spans="11:11" x14ac:dyDescent="0.25">
      <c r="K152" s="57"/>
    </row>
    <row r="153" spans="11:11" x14ac:dyDescent="0.25">
      <c r="K153" s="57"/>
    </row>
    <row r="154" spans="11:11" x14ac:dyDescent="0.25">
      <c r="K154" s="57"/>
    </row>
    <row r="155" spans="11:11" x14ac:dyDescent="0.25">
      <c r="K155" s="57"/>
    </row>
    <row r="156" spans="11:11" x14ac:dyDescent="0.25">
      <c r="K156" s="57"/>
    </row>
    <row r="157" spans="11:11" x14ac:dyDescent="0.25">
      <c r="K157" s="57"/>
    </row>
    <row r="158" spans="11:11" x14ac:dyDescent="0.25">
      <c r="K158" s="57"/>
    </row>
    <row r="159" spans="11:11" x14ac:dyDescent="0.25">
      <c r="K159" s="57"/>
    </row>
    <row r="160" spans="11:11" x14ac:dyDescent="0.25">
      <c r="K160" s="57"/>
    </row>
    <row r="161" spans="11:11" x14ac:dyDescent="0.25">
      <c r="K161" s="57"/>
    </row>
    <row r="162" spans="11:11" x14ac:dyDescent="0.25">
      <c r="K162" s="57"/>
    </row>
    <row r="163" spans="11:11" x14ac:dyDescent="0.25">
      <c r="K163" s="57"/>
    </row>
    <row r="164" spans="11:11" x14ac:dyDescent="0.25">
      <c r="K164" s="57"/>
    </row>
    <row r="165" spans="11:11" x14ac:dyDescent="0.25">
      <c r="K165" s="57"/>
    </row>
    <row r="166" spans="11:11" x14ac:dyDescent="0.25">
      <c r="K166" s="57"/>
    </row>
    <row r="167" spans="11:11" x14ac:dyDescent="0.25">
      <c r="K167" s="57"/>
    </row>
    <row r="168" spans="11:11" x14ac:dyDescent="0.25">
      <c r="K168" s="57"/>
    </row>
    <row r="169" spans="11:11" x14ac:dyDescent="0.25">
      <c r="K169" s="57"/>
    </row>
    <row r="170" spans="11:11" x14ac:dyDescent="0.25">
      <c r="K170" s="57"/>
    </row>
    <row r="171" spans="11:11" x14ac:dyDescent="0.25">
      <c r="K171" s="57"/>
    </row>
    <row r="172" spans="11:11" x14ac:dyDescent="0.25">
      <c r="K172" s="57"/>
    </row>
    <row r="173" spans="11:11" x14ac:dyDescent="0.25">
      <c r="K173" s="57"/>
    </row>
    <row r="174" spans="11:11" x14ac:dyDescent="0.25">
      <c r="K174" s="57"/>
    </row>
    <row r="175" spans="11:11" x14ac:dyDescent="0.25">
      <c r="K175" s="57"/>
    </row>
    <row r="176" spans="11:11" x14ac:dyDescent="0.25">
      <c r="K176" s="57"/>
    </row>
    <row r="177" spans="11:11" x14ac:dyDescent="0.25">
      <c r="K177" s="57"/>
    </row>
    <row r="178" spans="11:11" x14ac:dyDescent="0.25">
      <c r="K178" s="57"/>
    </row>
    <row r="179" spans="11:11" x14ac:dyDescent="0.25">
      <c r="K179" s="57"/>
    </row>
    <row r="180" spans="11:11" x14ac:dyDescent="0.25">
      <c r="K180" s="57"/>
    </row>
    <row r="181" spans="11:11" x14ac:dyDescent="0.25">
      <c r="K181" s="57"/>
    </row>
    <row r="182" spans="11:11" x14ac:dyDescent="0.25">
      <c r="K182" s="57"/>
    </row>
    <row r="183" spans="11:11" x14ac:dyDescent="0.25">
      <c r="K183" s="57"/>
    </row>
    <row r="184" spans="11:11" x14ac:dyDescent="0.25">
      <c r="K184" s="57"/>
    </row>
    <row r="185" spans="11:11" x14ac:dyDescent="0.25">
      <c r="K185" s="57"/>
    </row>
    <row r="186" spans="11:11" x14ac:dyDescent="0.25">
      <c r="K186" s="57"/>
    </row>
    <row r="187" spans="11:11" x14ac:dyDescent="0.25">
      <c r="K187" s="57"/>
    </row>
    <row r="188" spans="11:11" x14ac:dyDescent="0.25">
      <c r="K188" s="57"/>
    </row>
    <row r="189" spans="11:11" x14ac:dyDescent="0.25">
      <c r="K189" s="57"/>
    </row>
    <row r="190" spans="11:11" x14ac:dyDescent="0.25">
      <c r="K190" s="57"/>
    </row>
    <row r="191" spans="11:11" x14ac:dyDescent="0.25">
      <c r="K191" s="57"/>
    </row>
    <row r="192" spans="11:11" x14ac:dyDescent="0.25">
      <c r="K192" s="57"/>
    </row>
    <row r="193" spans="11:11" x14ac:dyDescent="0.25">
      <c r="K193" s="57"/>
    </row>
    <row r="194" spans="11:11" x14ac:dyDescent="0.25">
      <c r="K194" s="57"/>
    </row>
    <row r="195" spans="11:11" x14ac:dyDescent="0.25">
      <c r="K195" s="57"/>
    </row>
    <row r="196" spans="11:11" x14ac:dyDescent="0.25">
      <c r="K196" s="57"/>
    </row>
    <row r="197" spans="11:11" x14ac:dyDescent="0.25">
      <c r="K197" s="57"/>
    </row>
    <row r="198" spans="11:11" x14ac:dyDescent="0.25">
      <c r="K198" s="57"/>
    </row>
    <row r="199" spans="11:11" x14ac:dyDescent="0.25">
      <c r="K199" s="57"/>
    </row>
    <row r="200" spans="11:11" x14ac:dyDescent="0.25">
      <c r="K200" s="57"/>
    </row>
    <row r="201" spans="11:11" x14ac:dyDescent="0.25">
      <c r="K201" s="57"/>
    </row>
    <row r="202" spans="11:11" x14ac:dyDescent="0.25">
      <c r="K202" s="57"/>
    </row>
    <row r="203" spans="11:11" x14ac:dyDescent="0.25">
      <c r="K203" s="57"/>
    </row>
    <row r="204" spans="11:11" x14ac:dyDescent="0.25">
      <c r="K204" s="57"/>
    </row>
    <row r="205" spans="11:11" x14ac:dyDescent="0.25">
      <c r="K205" s="57"/>
    </row>
    <row r="206" spans="11:11" x14ac:dyDescent="0.25">
      <c r="K206" s="57"/>
    </row>
    <row r="207" spans="11:11" x14ac:dyDescent="0.25">
      <c r="K207" s="57"/>
    </row>
    <row r="208" spans="11:11" x14ac:dyDescent="0.25">
      <c r="K208" s="57"/>
    </row>
    <row r="209" spans="11:11" x14ac:dyDescent="0.25">
      <c r="K209" s="57"/>
    </row>
    <row r="210" spans="11:11" x14ac:dyDescent="0.25">
      <c r="K210" s="57"/>
    </row>
    <row r="211" spans="11:11" x14ac:dyDescent="0.25">
      <c r="K211" s="57"/>
    </row>
    <row r="212" spans="11:11" x14ac:dyDescent="0.25">
      <c r="K212" s="57"/>
    </row>
    <row r="213" spans="11:11" x14ac:dyDescent="0.25">
      <c r="K213" s="57"/>
    </row>
    <row r="214" spans="11:11" x14ac:dyDescent="0.25">
      <c r="K214" s="57"/>
    </row>
    <row r="215" spans="11:11" x14ac:dyDescent="0.25">
      <c r="K215" s="57"/>
    </row>
    <row r="216" spans="11:11" x14ac:dyDescent="0.25">
      <c r="K216" s="57"/>
    </row>
    <row r="217" spans="11:11" x14ac:dyDescent="0.25">
      <c r="K217" s="57"/>
    </row>
    <row r="218" spans="11:11" x14ac:dyDescent="0.25">
      <c r="K218" s="57"/>
    </row>
    <row r="219" spans="11:11" x14ac:dyDescent="0.25">
      <c r="K219" s="57"/>
    </row>
    <row r="220" spans="11:11" x14ac:dyDescent="0.25">
      <c r="K220" s="57"/>
    </row>
    <row r="221" spans="11:11" x14ac:dyDescent="0.25">
      <c r="K221" s="57"/>
    </row>
    <row r="222" spans="11:11" x14ac:dyDescent="0.25">
      <c r="K222" s="57"/>
    </row>
    <row r="223" spans="11:11" x14ac:dyDescent="0.25">
      <c r="K223" s="57"/>
    </row>
    <row r="224" spans="11:11" x14ac:dyDescent="0.25">
      <c r="K224" s="57"/>
    </row>
    <row r="225" spans="11:11" x14ac:dyDescent="0.25">
      <c r="K225" s="57"/>
    </row>
    <row r="226" spans="11:11" x14ac:dyDescent="0.25">
      <c r="K226" s="57"/>
    </row>
    <row r="227" spans="11:11" x14ac:dyDescent="0.25">
      <c r="K227" s="57"/>
    </row>
    <row r="228" spans="11:11" x14ac:dyDescent="0.25">
      <c r="K228" s="57"/>
    </row>
    <row r="229" spans="11:11" x14ac:dyDescent="0.25">
      <c r="K229" s="57"/>
    </row>
    <row r="230" spans="11:11" x14ac:dyDescent="0.25">
      <c r="K230" s="57"/>
    </row>
    <row r="231" spans="11:11" x14ac:dyDescent="0.25">
      <c r="K231" s="57"/>
    </row>
    <row r="232" spans="11:11" x14ac:dyDescent="0.25">
      <c r="K232" s="57"/>
    </row>
    <row r="233" spans="11:11" x14ac:dyDescent="0.25">
      <c r="K233" s="57"/>
    </row>
    <row r="234" spans="11:11" x14ac:dyDescent="0.25">
      <c r="K234" s="57"/>
    </row>
    <row r="235" spans="11:11" x14ac:dyDescent="0.25">
      <c r="K235" s="57"/>
    </row>
    <row r="236" spans="11:11" x14ac:dyDescent="0.25">
      <c r="K236" s="57"/>
    </row>
    <row r="237" spans="11:11" x14ac:dyDescent="0.25">
      <c r="K237" s="57"/>
    </row>
    <row r="238" spans="11:11" x14ac:dyDescent="0.25">
      <c r="K238" s="57"/>
    </row>
    <row r="239" spans="11:11" x14ac:dyDescent="0.25">
      <c r="K239" s="57"/>
    </row>
    <row r="240" spans="11:11" x14ac:dyDescent="0.25">
      <c r="K240" s="57"/>
    </row>
    <row r="241" spans="11:11" x14ac:dyDescent="0.25">
      <c r="K241" s="57"/>
    </row>
    <row r="242" spans="11:11" x14ac:dyDescent="0.25">
      <c r="K242" s="57"/>
    </row>
    <row r="243" spans="11:11" x14ac:dyDescent="0.25">
      <c r="K243" s="57"/>
    </row>
    <row r="244" spans="11:11" x14ac:dyDescent="0.25">
      <c r="K244" s="57"/>
    </row>
    <row r="245" spans="11:11" x14ac:dyDescent="0.25">
      <c r="K245" s="57"/>
    </row>
    <row r="246" spans="11:11" x14ac:dyDescent="0.25">
      <c r="K246" s="57"/>
    </row>
    <row r="247" spans="11:11" x14ac:dyDescent="0.25">
      <c r="K247" s="57"/>
    </row>
    <row r="248" spans="11:11" x14ac:dyDescent="0.25">
      <c r="K248" s="57"/>
    </row>
    <row r="249" spans="11:11" x14ac:dyDescent="0.25">
      <c r="K249" s="57"/>
    </row>
    <row r="250" spans="11:11" x14ac:dyDescent="0.25">
      <c r="K250" s="57"/>
    </row>
    <row r="251" spans="11:11" x14ac:dyDescent="0.25">
      <c r="K251" s="57"/>
    </row>
    <row r="252" spans="11:11" x14ac:dyDescent="0.25">
      <c r="K252" s="57"/>
    </row>
    <row r="253" spans="11:11" x14ac:dyDescent="0.25">
      <c r="K253" s="57"/>
    </row>
    <row r="254" spans="11:11" x14ac:dyDescent="0.25">
      <c r="K254" s="57"/>
    </row>
    <row r="255" spans="11:11" x14ac:dyDescent="0.25">
      <c r="K255" s="57"/>
    </row>
    <row r="256" spans="11:11" x14ac:dyDescent="0.25">
      <c r="K256" s="57"/>
    </row>
    <row r="257" spans="11:11" x14ac:dyDescent="0.25">
      <c r="K257" s="57"/>
    </row>
    <row r="258" spans="11:11" x14ac:dyDescent="0.25">
      <c r="K258" s="57"/>
    </row>
    <row r="259" spans="11:11" x14ac:dyDescent="0.25">
      <c r="K259" s="57"/>
    </row>
    <row r="260" spans="11:11" x14ac:dyDescent="0.25">
      <c r="K260" s="57"/>
    </row>
    <row r="261" spans="11:11" x14ac:dyDescent="0.25">
      <c r="K261" s="57"/>
    </row>
    <row r="262" spans="11:11" x14ac:dyDescent="0.25">
      <c r="K262" s="57"/>
    </row>
    <row r="263" spans="11:11" x14ac:dyDescent="0.25">
      <c r="K263" s="57"/>
    </row>
    <row r="264" spans="11:11" x14ac:dyDescent="0.25">
      <c r="K264" s="57"/>
    </row>
    <row r="265" spans="11:11" x14ac:dyDescent="0.25">
      <c r="K265" s="57"/>
    </row>
    <row r="266" spans="11:11" x14ac:dyDescent="0.25">
      <c r="K266" s="57"/>
    </row>
    <row r="267" spans="11:11" x14ac:dyDescent="0.25">
      <c r="K267" s="57"/>
    </row>
    <row r="268" spans="11:11" x14ac:dyDescent="0.25">
      <c r="K268" s="57"/>
    </row>
    <row r="269" spans="11:11" x14ac:dyDescent="0.25">
      <c r="K269" s="57"/>
    </row>
    <row r="270" spans="11:11" x14ac:dyDescent="0.25">
      <c r="K270" s="57"/>
    </row>
    <row r="271" spans="11:11" x14ac:dyDescent="0.25">
      <c r="K271" s="57"/>
    </row>
    <row r="272" spans="11:11" x14ac:dyDescent="0.25">
      <c r="K272" s="57"/>
    </row>
    <row r="273" spans="11:11" x14ac:dyDescent="0.25">
      <c r="K273" s="57"/>
    </row>
    <row r="274" spans="11:11" x14ac:dyDescent="0.25">
      <c r="K274" s="57"/>
    </row>
    <row r="275" spans="11:11" x14ac:dyDescent="0.25">
      <c r="K275" s="57"/>
    </row>
    <row r="276" spans="11:11" x14ac:dyDescent="0.25">
      <c r="K276" s="57"/>
    </row>
    <row r="277" spans="11:11" x14ac:dyDescent="0.25">
      <c r="K277" s="57"/>
    </row>
    <row r="278" spans="11:11" x14ac:dyDescent="0.25">
      <c r="K278" s="57"/>
    </row>
    <row r="279" spans="11:11" x14ac:dyDescent="0.25">
      <c r="K279" s="57"/>
    </row>
    <row r="280" spans="11:11" x14ac:dyDescent="0.25">
      <c r="K280" s="57"/>
    </row>
    <row r="281" spans="11:11" x14ac:dyDescent="0.25">
      <c r="K281" s="57"/>
    </row>
    <row r="282" spans="11:11" x14ac:dyDescent="0.25">
      <c r="K282" s="57"/>
    </row>
    <row r="283" spans="11:11" x14ac:dyDescent="0.25">
      <c r="K283" s="57"/>
    </row>
    <row r="284" spans="11:11" x14ac:dyDescent="0.25">
      <c r="K284" s="57"/>
    </row>
    <row r="285" spans="11:11" x14ac:dyDescent="0.25">
      <c r="K285" s="57"/>
    </row>
    <row r="286" spans="11:11" x14ac:dyDescent="0.25">
      <c r="K286" s="57"/>
    </row>
    <row r="287" spans="11:11" x14ac:dyDescent="0.25">
      <c r="K287" s="57"/>
    </row>
    <row r="288" spans="11:11" x14ac:dyDescent="0.25">
      <c r="K288" s="57"/>
    </row>
    <row r="289" spans="11:11" x14ac:dyDescent="0.25">
      <c r="K289" s="57"/>
    </row>
    <row r="290" spans="11:11" x14ac:dyDescent="0.25">
      <c r="K290" s="57"/>
    </row>
    <row r="291" spans="11:11" x14ac:dyDescent="0.25">
      <c r="K291" s="57"/>
    </row>
    <row r="292" spans="11:11" x14ac:dyDescent="0.25">
      <c r="K292" s="57"/>
    </row>
    <row r="293" spans="11:11" x14ac:dyDescent="0.25">
      <c r="K293" s="57"/>
    </row>
    <row r="294" spans="11:11" x14ac:dyDescent="0.25">
      <c r="K294" s="57"/>
    </row>
    <row r="295" spans="11:11" x14ac:dyDescent="0.25">
      <c r="K295" s="57"/>
    </row>
    <row r="296" spans="11:11" x14ac:dyDescent="0.25">
      <c r="K296" s="57"/>
    </row>
    <row r="297" spans="11:11" x14ac:dyDescent="0.25">
      <c r="K297" s="57"/>
    </row>
    <row r="298" spans="11:11" x14ac:dyDescent="0.25">
      <c r="K298" s="57"/>
    </row>
    <row r="299" spans="11:11" x14ac:dyDescent="0.25">
      <c r="K299" s="57"/>
    </row>
    <row r="300" spans="11:11" x14ac:dyDescent="0.25">
      <c r="K300" s="57"/>
    </row>
    <row r="301" spans="11:11" x14ac:dyDescent="0.25">
      <c r="K301" s="57"/>
    </row>
    <row r="302" spans="11:11" x14ac:dyDescent="0.25">
      <c r="K302" s="57"/>
    </row>
    <row r="303" spans="11:11" x14ac:dyDescent="0.25">
      <c r="K303" s="57"/>
    </row>
    <row r="304" spans="11:11" x14ac:dyDescent="0.25">
      <c r="K304" s="57"/>
    </row>
    <row r="305" spans="11:11" x14ac:dyDescent="0.25">
      <c r="K305" s="57"/>
    </row>
    <row r="306" spans="11:11" x14ac:dyDescent="0.25">
      <c r="K306" s="57"/>
    </row>
    <row r="307" spans="11:11" x14ac:dyDescent="0.25">
      <c r="K307" s="57"/>
    </row>
    <row r="308" spans="11:11" x14ac:dyDescent="0.25">
      <c r="K308" s="57"/>
    </row>
    <row r="309" spans="11:11" x14ac:dyDescent="0.25">
      <c r="K309" s="57"/>
    </row>
    <row r="310" spans="11:11" x14ac:dyDescent="0.25">
      <c r="K310" s="57"/>
    </row>
    <row r="311" spans="11:11" x14ac:dyDescent="0.25">
      <c r="K311" s="57"/>
    </row>
    <row r="312" spans="11:11" x14ac:dyDescent="0.25">
      <c r="K312" s="57"/>
    </row>
    <row r="313" spans="11:11" x14ac:dyDescent="0.25">
      <c r="K313" s="57"/>
    </row>
    <row r="314" spans="11:11" x14ac:dyDescent="0.25">
      <c r="K314" s="57"/>
    </row>
    <row r="315" spans="11:11" x14ac:dyDescent="0.25">
      <c r="K315" s="57"/>
    </row>
    <row r="316" spans="11:11" x14ac:dyDescent="0.25">
      <c r="K316" s="57"/>
    </row>
    <row r="317" spans="11:11" x14ac:dyDescent="0.25">
      <c r="K317" s="57"/>
    </row>
    <row r="318" spans="11:11" x14ac:dyDescent="0.25">
      <c r="K318" s="57"/>
    </row>
    <row r="319" spans="11:11" x14ac:dyDescent="0.25">
      <c r="K319" s="57"/>
    </row>
    <row r="320" spans="11:11" x14ac:dyDescent="0.25">
      <c r="K320" s="57"/>
    </row>
    <row r="321" spans="11:11" x14ac:dyDescent="0.25">
      <c r="K321" s="57"/>
    </row>
    <row r="322" spans="11:11" x14ac:dyDescent="0.25">
      <c r="K322" s="57"/>
    </row>
    <row r="323" spans="11:11" x14ac:dyDescent="0.25">
      <c r="K323" s="57"/>
    </row>
    <row r="324" spans="11:11" x14ac:dyDescent="0.25">
      <c r="K324" s="57"/>
    </row>
    <row r="325" spans="11:11" x14ac:dyDescent="0.25">
      <c r="K325" s="57"/>
    </row>
    <row r="326" spans="11:11" x14ac:dyDescent="0.25">
      <c r="K326" s="57"/>
    </row>
    <row r="327" spans="11:11" x14ac:dyDescent="0.25">
      <c r="K327" s="57"/>
    </row>
    <row r="328" spans="11:11" x14ac:dyDescent="0.25">
      <c r="K328" s="57"/>
    </row>
    <row r="329" spans="11:11" x14ac:dyDescent="0.25">
      <c r="K329" s="57"/>
    </row>
    <row r="330" spans="11:11" x14ac:dyDescent="0.25">
      <c r="K330" s="57"/>
    </row>
    <row r="331" spans="11:11" x14ac:dyDescent="0.25">
      <c r="K331" s="57"/>
    </row>
    <row r="332" spans="11:11" x14ac:dyDescent="0.25">
      <c r="K332" s="57"/>
    </row>
    <row r="333" spans="11:11" x14ac:dyDescent="0.25">
      <c r="K333" s="57"/>
    </row>
    <row r="334" spans="11:11" x14ac:dyDescent="0.25">
      <c r="K334" s="57"/>
    </row>
    <row r="335" spans="11:11" x14ac:dyDescent="0.25">
      <c r="K335" s="57"/>
    </row>
    <row r="336" spans="11:11" x14ac:dyDescent="0.25">
      <c r="K336" s="57"/>
    </row>
    <row r="337" spans="11:11" x14ac:dyDescent="0.25">
      <c r="K337" s="57"/>
    </row>
    <row r="338" spans="11:11" x14ac:dyDescent="0.25">
      <c r="K338" s="57"/>
    </row>
    <row r="339" spans="11:11" x14ac:dyDescent="0.25">
      <c r="K339" s="57"/>
    </row>
    <row r="340" spans="11:11" x14ac:dyDescent="0.25">
      <c r="K340" s="57"/>
    </row>
    <row r="341" spans="11:11" x14ac:dyDescent="0.25">
      <c r="K341" s="57"/>
    </row>
    <row r="342" spans="11:11" x14ac:dyDescent="0.25">
      <c r="K342" s="57"/>
    </row>
    <row r="343" spans="11:11" x14ac:dyDescent="0.25">
      <c r="K343" s="57"/>
    </row>
    <row r="344" spans="11:11" x14ac:dyDescent="0.25">
      <c r="K344" s="57"/>
    </row>
    <row r="345" spans="11:11" x14ac:dyDescent="0.25">
      <c r="K345" s="57"/>
    </row>
    <row r="346" spans="11:11" x14ac:dyDescent="0.25">
      <c r="K346" s="57"/>
    </row>
    <row r="347" spans="11:11" x14ac:dyDescent="0.25">
      <c r="K347" s="57"/>
    </row>
    <row r="348" spans="11:11" x14ac:dyDescent="0.25">
      <c r="K348" s="57"/>
    </row>
    <row r="349" spans="11:11" x14ac:dyDescent="0.25">
      <c r="K349" s="57"/>
    </row>
    <row r="350" spans="11:11" x14ac:dyDescent="0.25">
      <c r="K350" s="57"/>
    </row>
    <row r="351" spans="11:11" x14ac:dyDescent="0.25">
      <c r="K351" s="57"/>
    </row>
    <row r="352" spans="11:11" x14ac:dyDescent="0.25">
      <c r="K352" s="57"/>
    </row>
    <row r="353" spans="11:11" x14ac:dyDescent="0.25">
      <c r="K353" s="57"/>
    </row>
    <row r="354" spans="11:11" x14ac:dyDescent="0.25">
      <c r="K354" s="57"/>
    </row>
    <row r="355" spans="11:11" x14ac:dyDescent="0.25">
      <c r="K355" s="57"/>
    </row>
    <row r="356" spans="11:11" x14ac:dyDescent="0.25">
      <c r="K356" s="57"/>
    </row>
    <row r="357" spans="11:11" x14ac:dyDescent="0.25">
      <c r="K357" s="57"/>
    </row>
    <row r="358" spans="11:11" x14ac:dyDescent="0.25">
      <c r="K358" s="57"/>
    </row>
    <row r="359" spans="11:11" x14ac:dyDescent="0.25">
      <c r="K359" s="57"/>
    </row>
    <row r="360" spans="11:11" x14ac:dyDescent="0.25">
      <c r="K360" s="57"/>
    </row>
    <row r="361" spans="11:11" x14ac:dyDescent="0.25">
      <c r="K361" s="57"/>
    </row>
    <row r="362" spans="11:11" x14ac:dyDescent="0.25">
      <c r="K362" s="57"/>
    </row>
    <row r="363" spans="11:11" x14ac:dyDescent="0.25">
      <c r="K363" s="57"/>
    </row>
    <row r="364" spans="11:11" x14ac:dyDescent="0.25">
      <c r="K364" s="57"/>
    </row>
    <row r="365" spans="11:11" x14ac:dyDescent="0.25">
      <c r="K365" s="57"/>
    </row>
    <row r="366" spans="11:11" x14ac:dyDescent="0.25">
      <c r="K366" s="57"/>
    </row>
    <row r="367" spans="11:11" x14ac:dyDescent="0.25">
      <c r="K367" s="57"/>
    </row>
    <row r="368" spans="11:11" x14ac:dyDescent="0.25">
      <c r="K368" s="57"/>
    </row>
    <row r="369" spans="11:11" x14ac:dyDescent="0.25">
      <c r="K369" s="57"/>
    </row>
    <row r="370" spans="11:11" x14ac:dyDescent="0.25">
      <c r="K370" s="57"/>
    </row>
    <row r="371" spans="11:11" x14ac:dyDescent="0.25">
      <c r="K371" s="57"/>
    </row>
    <row r="372" spans="11:11" x14ac:dyDescent="0.25">
      <c r="K372" s="57"/>
    </row>
    <row r="373" spans="11:11" x14ac:dyDescent="0.25">
      <c r="K373" s="57"/>
    </row>
    <row r="374" spans="11:11" x14ac:dyDescent="0.25">
      <c r="K374" s="57"/>
    </row>
    <row r="375" spans="11:11" x14ac:dyDescent="0.25">
      <c r="K375" s="57"/>
    </row>
    <row r="376" spans="11:11" x14ac:dyDescent="0.25">
      <c r="K376" s="57"/>
    </row>
    <row r="377" spans="11:11" x14ac:dyDescent="0.25">
      <c r="K377" s="57"/>
    </row>
    <row r="378" spans="11:11" x14ac:dyDescent="0.25">
      <c r="K378" s="57"/>
    </row>
    <row r="379" spans="11:11" x14ac:dyDescent="0.25">
      <c r="K379" s="57"/>
    </row>
  </sheetData>
  <autoFilter ref="A2:I2" xr:uid="{D92BAD9A-0F35-41BC-AFDF-28BAB8934CA2}">
    <sortState xmlns:xlrd2="http://schemas.microsoft.com/office/spreadsheetml/2017/richdata2" ref="A3:I40">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L436"/>
  <sheetViews>
    <sheetView workbookViewId="0">
      <pane xSplit="1" ySplit="2" topLeftCell="B408" activePane="bottomRight" state="frozen"/>
      <selection pane="topRight" activeCell="B1" sqref="B1"/>
      <selection pane="bottomLeft" activeCell="A2" sqref="A2"/>
      <selection pane="bottomRight" activeCell="A420" sqref="A420"/>
    </sheetView>
  </sheetViews>
  <sheetFormatPr baseColWidth="10" defaultRowHeight="15" x14ac:dyDescent="0.25"/>
  <cols>
    <col min="1" max="1" width="18.5703125" style="5" bestFit="1" customWidth="1"/>
    <col min="2" max="2" width="37.7109375" customWidth="1"/>
  </cols>
  <sheetData>
    <row r="1" spans="1:12" x14ac:dyDescent="0.25">
      <c r="A1" s="59"/>
      <c r="B1" s="58" t="s">
        <v>2347</v>
      </c>
      <c r="C1" s="58"/>
      <c r="D1" s="58"/>
      <c r="E1" s="58"/>
      <c r="F1" s="58"/>
      <c r="G1" s="58"/>
      <c r="H1" s="58"/>
      <c r="I1" s="58"/>
      <c r="J1" s="58"/>
      <c r="K1" s="58"/>
      <c r="L1" s="58"/>
    </row>
    <row r="2" spans="1:12" s="1" customFormat="1" x14ac:dyDescent="0.25">
      <c r="A2" s="5" t="s">
        <v>1558</v>
      </c>
      <c r="B2" s="1" t="s">
        <v>82</v>
      </c>
    </row>
    <row r="3" spans="1:12" x14ac:dyDescent="0.25">
      <c r="A3" s="12">
        <v>1</v>
      </c>
      <c r="B3" t="s">
        <v>1920</v>
      </c>
    </row>
    <row r="4" spans="1:12" x14ac:dyDescent="0.25">
      <c r="A4" s="12">
        <v>2</v>
      </c>
      <c r="B4" t="s">
        <v>1921</v>
      </c>
    </row>
    <row r="5" spans="1:12" x14ac:dyDescent="0.25">
      <c r="A5" s="12">
        <v>3</v>
      </c>
      <c r="B5" t="s">
        <v>1922</v>
      </c>
    </row>
    <row r="6" spans="1:12" x14ac:dyDescent="0.25">
      <c r="A6" s="12">
        <v>4</v>
      </c>
      <c r="B6" t="s">
        <v>1923</v>
      </c>
    </row>
    <row r="7" spans="1:12" x14ac:dyDescent="0.25">
      <c r="A7" s="12">
        <v>5</v>
      </c>
      <c r="B7" t="s">
        <v>1924</v>
      </c>
    </row>
    <row r="8" spans="1:12" x14ac:dyDescent="0.25">
      <c r="A8" s="12">
        <v>6</v>
      </c>
      <c r="B8" t="s">
        <v>1925</v>
      </c>
    </row>
    <row r="9" spans="1:12" x14ac:dyDescent="0.25">
      <c r="A9" s="12">
        <v>7</v>
      </c>
      <c r="B9" t="s">
        <v>1926</v>
      </c>
    </row>
    <row r="10" spans="1:12" x14ac:dyDescent="0.25">
      <c r="A10" s="12">
        <v>8</v>
      </c>
      <c r="B10" t="s">
        <v>1927</v>
      </c>
    </row>
    <row r="11" spans="1:12" x14ac:dyDescent="0.25">
      <c r="A11" s="12">
        <v>9</v>
      </c>
      <c r="B11" t="s">
        <v>1928</v>
      </c>
    </row>
    <row r="12" spans="1:12" x14ac:dyDescent="0.25">
      <c r="A12" s="12">
        <v>10</v>
      </c>
      <c r="B12" t="s">
        <v>1929</v>
      </c>
    </row>
    <row r="13" spans="1:12" x14ac:dyDescent="0.25">
      <c r="A13" s="12">
        <v>11</v>
      </c>
      <c r="B13" t="s">
        <v>1930</v>
      </c>
    </row>
    <row r="14" spans="1:12" x14ac:dyDescent="0.25">
      <c r="A14" s="12">
        <v>12</v>
      </c>
      <c r="B14" t="s">
        <v>1931</v>
      </c>
    </row>
    <row r="15" spans="1:12" x14ac:dyDescent="0.25">
      <c r="A15" s="12">
        <v>13</v>
      </c>
      <c r="B15" t="s">
        <v>1932</v>
      </c>
    </row>
    <row r="16" spans="1:12" x14ac:dyDescent="0.25">
      <c r="A16" s="12">
        <v>14</v>
      </c>
      <c r="B16" t="s">
        <v>1933</v>
      </c>
    </row>
    <row r="17" spans="1:2" x14ac:dyDescent="0.25">
      <c r="A17" s="12">
        <v>15</v>
      </c>
      <c r="B17" t="s">
        <v>1934</v>
      </c>
    </row>
    <row r="18" spans="1:2" x14ac:dyDescent="0.25">
      <c r="A18" s="12">
        <v>16</v>
      </c>
      <c r="B18" t="s">
        <v>1935</v>
      </c>
    </row>
    <row r="19" spans="1:2" x14ac:dyDescent="0.25">
      <c r="A19" s="12">
        <v>17</v>
      </c>
      <c r="B19" t="s">
        <v>1936</v>
      </c>
    </row>
    <row r="20" spans="1:2" x14ac:dyDescent="0.25">
      <c r="A20" s="12">
        <v>18</v>
      </c>
      <c r="B20" t="s">
        <v>1937</v>
      </c>
    </row>
    <row r="21" spans="1:2" x14ac:dyDescent="0.25">
      <c r="A21" s="12">
        <v>19</v>
      </c>
      <c r="B21" t="s">
        <v>1938</v>
      </c>
    </row>
    <row r="22" spans="1:2" x14ac:dyDescent="0.25">
      <c r="A22" s="12">
        <v>20</v>
      </c>
      <c r="B22" t="s">
        <v>1939</v>
      </c>
    </row>
    <row r="23" spans="1:2" x14ac:dyDescent="0.25">
      <c r="A23" s="12">
        <v>21</v>
      </c>
      <c r="B23" t="s">
        <v>1940</v>
      </c>
    </row>
    <row r="24" spans="1:2" x14ac:dyDescent="0.25">
      <c r="A24" s="12">
        <v>22</v>
      </c>
      <c r="B24" t="s">
        <v>1941</v>
      </c>
    </row>
    <row r="25" spans="1:2" x14ac:dyDescent="0.25">
      <c r="A25" s="12">
        <v>23</v>
      </c>
      <c r="B25" t="s">
        <v>1942</v>
      </c>
    </row>
    <row r="26" spans="1:2" x14ac:dyDescent="0.25">
      <c r="A26" s="12">
        <v>24</v>
      </c>
      <c r="B26" t="s">
        <v>1943</v>
      </c>
    </row>
    <row r="27" spans="1:2" x14ac:dyDescent="0.25">
      <c r="A27" s="12">
        <v>25</v>
      </c>
      <c r="B27" t="s">
        <v>1944</v>
      </c>
    </row>
    <row r="28" spans="1:2" x14ac:dyDescent="0.25">
      <c r="A28" s="12">
        <v>26</v>
      </c>
      <c r="B28" t="s">
        <v>1945</v>
      </c>
    </row>
    <row r="29" spans="1:2" x14ac:dyDescent="0.25">
      <c r="A29" s="12">
        <v>27</v>
      </c>
      <c r="B29" t="s">
        <v>1946</v>
      </c>
    </row>
    <row r="30" spans="1:2" x14ac:dyDescent="0.25">
      <c r="A30" s="12">
        <v>28</v>
      </c>
      <c r="B30" t="s">
        <v>1947</v>
      </c>
    </row>
    <row r="31" spans="1:2" x14ac:dyDescent="0.25">
      <c r="A31" s="12">
        <v>29</v>
      </c>
      <c r="B31" t="s">
        <v>1948</v>
      </c>
    </row>
    <row r="32" spans="1:2" x14ac:dyDescent="0.25">
      <c r="A32" s="12">
        <v>30</v>
      </c>
      <c r="B32" t="s">
        <v>1949</v>
      </c>
    </row>
    <row r="33" spans="1:2" x14ac:dyDescent="0.25">
      <c r="A33" s="12">
        <v>31</v>
      </c>
      <c r="B33" t="s">
        <v>1950</v>
      </c>
    </row>
    <row r="34" spans="1:2" x14ac:dyDescent="0.25">
      <c r="A34" s="12">
        <v>32</v>
      </c>
      <c r="B34" t="s">
        <v>1951</v>
      </c>
    </row>
    <row r="35" spans="1:2" x14ac:dyDescent="0.25">
      <c r="A35" s="12">
        <v>33</v>
      </c>
      <c r="B35" t="s">
        <v>1952</v>
      </c>
    </row>
    <row r="36" spans="1:2" x14ac:dyDescent="0.25">
      <c r="A36" s="12">
        <v>34</v>
      </c>
      <c r="B36" t="s">
        <v>1953</v>
      </c>
    </row>
    <row r="37" spans="1:2" x14ac:dyDescent="0.25">
      <c r="A37" s="12">
        <v>35</v>
      </c>
      <c r="B37" t="s">
        <v>1954</v>
      </c>
    </row>
    <row r="38" spans="1:2" x14ac:dyDescent="0.25">
      <c r="A38" s="12">
        <v>36</v>
      </c>
      <c r="B38" t="s">
        <v>1955</v>
      </c>
    </row>
    <row r="39" spans="1:2" x14ac:dyDescent="0.25">
      <c r="A39" s="12">
        <v>37</v>
      </c>
      <c r="B39" t="s">
        <v>1956</v>
      </c>
    </row>
    <row r="40" spans="1:2" x14ac:dyDescent="0.25">
      <c r="A40" s="12">
        <v>38</v>
      </c>
      <c r="B40" t="s">
        <v>1957</v>
      </c>
    </row>
    <row r="41" spans="1:2" x14ac:dyDescent="0.25">
      <c r="A41" s="12">
        <v>39</v>
      </c>
      <c r="B41" t="s">
        <v>1958</v>
      </c>
    </row>
    <row r="42" spans="1:2" x14ac:dyDescent="0.25">
      <c r="A42" s="12">
        <v>40</v>
      </c>
      <c r="B42" t="s">
        <v>1959</v>
      </c>
    </row>
    <row r="43" spans="1:2" x14ac:dyDescent="0.25">
      <c r="A43" s="12">
        <v>41</v>
      </c>
      <c r="B43" t="s">
        <v>1960</v>
      </c>
    </row>
    <row r="44" spans="1:2" x14ac:dyDescent="0.25">
      <c r="A44" s="12">
        <v>42</v>
      </c>
      <c r="B44" t="s">
        <v>1961</v>
      </c>
    </row>
    <row r="45" spans="1:2" x14ac:dyDescent="0.25">
      <c r="A45" s="12">
        <v>43</v>
      </c>
      <c r="B45" t="s">
        <v>1962</v>
      </c>
    </row>
    <row r="46" spans="1:2" x14ac:dyDescent="0.25">
      <c r="A46" s="12">
        <v>44</v>
      </c>
      <c r="B46" t="s">
        <v>1963</v>
      </c>
    </row>
    <row r="47" spans="1:2" x14ac:dyDescent="0.25">
      <c r="A47" s="12">
        <v>45</v>
      </c>
      <c r="B47" t="s">
        <v>1964</v>
      </c>
    </row>
    <row r="48" spans="1:2" x14ac:dyDescent="0.25">
      <c r="A48" s="12">
        <v>46</v>
      </c>
      <c r="B48" t="s">
        <v>1965</v>
      </c>
    </row>
    <row r="49" spans="1:2" x14ac:dyDescent="0.25">
      <c r="A49" s="12">
        <v>47</v>
      </c>
      <c r="B49" t="s">
        <v>1966</v>
      </c>
    </row>
    <row r="50" spans="1:2" x14ac:dyDescent="0.25">
      <c r="A50" s="12">
        <v>48</v>
      </c>
      <c r="B50" t="s">
        <v>1967</v>
      </c>
    </row>
    <row r="51" spans="1:2" x14ac:dyDescent="0.25">
      <c r="A51" s="12">
        <v>49</v>
      </c>
      <c r="B51" t="s">
        <v>1968</v>
      </c>
    </row>
    <row r="52" spans="1:2" x14ac:dyDescent="0.25">
      <c r="A52" s="12">
        <v>50</v>
      </c>
      <c r="B52" t="s">
        <v>1969</v>
      </c>
    </row>
    <row r="53" spans="1:2" x14ac:dyDescent="0.25">
      <c r="A53" s="12">
        <v>51</v>
      </c>
      <c r="B53" t="s">
        <v>1970</v>
      </c>
    </row>
    <row r="54" spans="1:2" x14ac:dyDescent="0.25">
      <c r="A54" s="12">
        <v>52</v>
      </c>
      <c r="B54" t="s">
        <v>1971</v>
      </c>
    </row>
    <row r="55" spans="1:2" x14ac:dyDescent="0.25">
      <c r="A55" s="12">
        <v>53</v>
      </c>
      <c r="B55" t="s">
        <v>1972</v>
      </c>
    </row>
    <row r="56" spans="1:2" x14ac:dyDescent="0.25">
      <c r="A56" s="12">
        <v>54</v>
      </c>
      <c r="B56" t="s">
        <v>1973</v>
      </c>
    </row>
    <row r="57" spans="1:2" x14ac:dyDescent="0.25">
      <c r="A57" s="12">
        <v>55</v>
      </c>
      <c r="B57" t="s">
        <v>1974</v>
      </c>
    </row>
    <row r="58" spans="1:2" x14ac:dyDescent="0.25">
      <c r="A58" s="12">
        <v>56</v>
      </c>
      <c r="B58" t="s">
        <v>1975</v>
      </c>
    </row>
    <row r="59" spans="1:2" x14ac:dyDescent="0.25">
      <c r="A59" s="12">
        <v>57</v>
      </c>
      <c r="B59" t="s">
        <v>1976</v>
      </c>
    </row>
    <row r="60" spans="1:2" x14ac:dyDescent="0.25">
      <c r="A60" s="12">
        <v>58</v>
      </c>
      <c r="B60" t="s">
        <v>1977</v>
      </c>
    </row>
    <row r="61" spans="1:2" x14ac:dyDescent="0.25">
      <c r="A61" s="12">
        <v>59</v>
      </c>
      <c r="B61" t="s">
        <v>1978</v>
      </c>
    </row>
    <row r="62" spans="1:2" x14ac:dyDescent="0.25">
      <c r="A62" s="12">
        <v>60</v>
      </c>
      <c r="B62" t="s">
        <v>1979</v>
      </c>
    </row>
    <row r="63" spans="1:2" x14ac:dyDescent="0.25">
      <c r="A63" s="12">
        <v>61</v>
      </c>
      <c r="B63" t="s">
        <v>1980</v>
      </c>
    </row>
    <row r="64" spans="1:2" x14ac:dyDescent="0.25">
      <c r="A64" s="12">
        <v>62</v>
      </c>
      <c r="B64" t="s">
        <v>1981</v>
      </c>
    </row>
    <row r="65" spans="1:2" x14ac:dyDescent="0.25">
      <c r="A65" s="12">
        <v>63</v>
      </c>
      <c r="B65" t="s">
        <v>1982</v>
      </c>
    </row>
    <row r="66" spans="1:2" x14ac:dyDescent="0.25">
      <c r="A66" s="12">
        <v>64</v>
      </c>
      <c r="B66" t="s">
        <v>1983</v>
      </c>
    </row>
    <row r="67" spans="1:2" x14ac:dyDescent="0.25">
      <c r="A67" s="12">
        <v>65</v>
      </c>
      <c r="B67" t="s">
        <v>1984</v>
      </c>
    </row>
    <row r="68" spans="1:2" x14ac:dyDescent="0.25">
      <c r="A68" s="12">
        <v>66</v>
      </c>
      <c r="B68" t="s">
        <v>1985</v>
      </c>
    </row>
    <row r="69" spans="1:2" x14ac:dyDescent="0.25">
      <c r="A69" s="12">
        <v>67</v>
      </c>
      <c r="B69" t="s">
        <v>1986</v>
      </c>
    </row>
    <row r="70" spans="1:2" x14ac:dyDescent="0.25">
      <c r="A70" s="12">
        <v>68</v>
      </c>
      <c r="B70" t="s">
        <v>1987</v>
      </c>
    </row>
    <row r="71" spans="1:2" x14ac:dyDescent="0.25">
      <c r="A71" s="12">
        <v>69</v>
      </c>
      <c r="B71" t="s">
        <v>1988</v>
      </c>
    </row>
    <row r="72" spans="1:2" x14ac:dyDescent="0.25">
      <c r="A72" s="12">
        <v>70</v>
      </c>
      <c r="B72" t="s">
        <v>1973</v>
      </c>
    </row>
    <row r="73" spans="1:2" x14ac:dyDescent="0.25">
      <c r="A73" s="12">
        <v>71</v>
      </c>
      <c r="B73" t="s">
        <v>1989</v>
      </c>
    </row>
    <row r="74" spans="1:2" x14ac:dyDescent="0.25">
      <c r="A74" s="12">
        <v>72</v>
      </c>
      <c r="B74" t="s">
        <v>1990</v>
      </c>
    </row>
    <row r="75" spans="1:2" x14ac:dyDescent="0.25">
      <c r="A75" s="12">
        <v>73</v>
      </c>
      <c r="B75" t="s">
        <v>1991</v>
      </c>
    </row>
    <row r="76" spans="1:2" x14ac:dyDescent="0.25">
      <c r="A76" s="12">
        <v>74</v>
      </c>
      <c r="B76" t="s">
        <v>1992</v>
      </c>
    </row>
    <row r="77" spans="1:2" x14ac:dyDescent="0.25">
      <c r="A77" s="12">
        <v>75</v>
      </c>
      <c r="B77" t="s">
        <v>1993</v>
      </c>
    </row>
    <row r="78" spans="1:2" x14ac:dyDescent="0.25">
      <c r="A78" s="12">
        <v>76</v>
      </c>
      <c r="B78" t="s">
        <v>1994</v>
      </c>
    </row>
    <row r="79" spans="1:2" x14ac:dyDescent="0.25">
      <c r="A79" s="12">
        <v>77</v>
      </c>
      <c r="B79" t="s">
        <v>1995</v>
      </c>
    </row>
    <row r="80" spans="1:2" x14ac:dyDescent="0.25">
      <c r="A80" s="12">
        <v>78</v>
      </c>
      <c r="B80" t="s">
        <v>1996</v>
      </c>
    </row>
    <row r="81" spans="1:2" x14ac:dyDescent="0.25">
      <c r="A81" s="12">
        <v>79</v>
      </c>
      <c r="B81" t="s">
        <v>1997</v>
      </c>
    </row>
    <row r="82" spans="1:2" x14ac:dyDescent="0.25">
      <c r="A82" s="12">
        <v>80</v>
      </c>
      <c r="B82" t="s">
        <v>1998</v>
      </c>
    </row>
    <row r="83" spans="1:2" x14ac:dyDescent="0.25">
      <c r="A83" s="12">
        <v>81</v>
      </c>
      <c r="B83" t="s">
        <v>1999</v>
      </c>
    </row>
    <row r="84" spans="1:2" x14ac:dyDescent="0.25">
      <c r="A84" s="12">
        <v>82</v>
      </c>
      <c r="B84" t="s">
        <v>2000</v>
      </c>
    </row>
    <row r="85" spans="1:2" x14ac:dyDescent="0.25">
      <c r="A85" s="12">
        <v>83</v>
      </c>
      <c r="B85" t="s">
        <v>2001</v>
      </c>
    </row>
    <row r="86" spans="1:2" x14ac:dyDescent="0.25">
      <c r="A86" s="12">
        <v>84</v>
      </c>
      <c r="B86" t="s">
        <v>2002</v>
      </c>
    </row>
    <row r="87" spans="1:2" x14ac:dyDescent="0.25">
      <c r="A87" s="12">
        <v>85</v>
      </c>
      <c r="B87" t="s">
        <v>2003</v>
      </c>
    </row>
    <row r="88" spans="1:2" x14ac:dyDescent="0.25">
      <c r="A88" s="12">
        <v>86</v>
      </c>
      <c r="B88" t="s">
        <v>2004</v>
      </c>
    </row>
    <row r="89" spans="1:2" x14ac:dyDescent="0.25">
      <c r="A89" s="12">
        <v>87</v>
      </c>
      <c r="B89" t="s">
        <v>2005</v>
      </c>
    </row>
    <row r="90" spans="1:2" x14ac:dyDescent="0.25">
      <c r="A90" s="12">
        <v>88</v>
      </c>
      <c r="B90" t="s">
        <v>2006</v>
      </c>
    </row>
    <row r="91" spans="1:2" x14ac:dyDescent="0.25">
      <c r="A91" s="12">
        <v>89</v>
      </c>
      <c r="B91" t="s">
        <v>2007</v>
      </c>
    </row>
    <row r="92" spans="1:2" x14ac:dyDescent="0.25">
      <c r="A92" s="12">
        <v>90</v>
      </c>
      <c r="B92" t="s">
        <v>2008</v>
      </c>
    </row>
    <row r="93" spans="1:2" x14ac:dyDescent="0.25">
      <c r="A93" s="12">
        <v>91</v>
      </c>
      <c r="B93" t="s">
        <v>2009</v>
      </c>
    </row>
    <row r="94" spans="1:2" x14ac:dyDescent="0.25">
      <c r="A94" s="12">
        <v>92</v>
      </c>
      <c r="B94" t="s">
        <v>2010</v>
      </c>
    </row>
    <row r="95" spans="1:2" x14ac:dyDescent="0.25">
      <c r="A95" s="12">
        <v>93</v>
      </c>
      <c r="B95" t="s">
        <v>2011</v>
      </c>
    </row>
    <row r="96" spans="1:2" x14ac:dyDescent="0.25">
      <c r="A96" s="12">
        <v>94</v>
      </c>
      <c r="B96" t="s">
        <v>2012</v>
      </c>
    </row>
    <row r="97" spans="1:2" x14ac:dyDescent="0.25">
      <c r="A97" s="12">
        <v>95</v>
      </c>
      <c r="B97" t="s">
        <v>2013</v>
      </c>
    </row>
    <row r="98" spans="1:2" x14ac:dyDescent="0.25">
      <c r="A98" s="12">
        <v>96</v>
      </c>
      <c r="B98" t="s">
        <v>2014</v>
      </c>
    </row>
    <row r="99" spans="1:2" x14ac:dyDescent="0.25">
      <c r="A99" s="12">
        <v>97</v>
      </c>
      <c r="B99" t="s">
        <v>2015</v>
      </c>
    </row>
    <row r="100" spans="1:2" x14ac:dyDescent="0.25">
      <c r="A100" s="12">
        <v>98</v>
      </c>
      <c r="B100" t="s">
        <v>2016</v>
      </c>
    </row>
    <row r="101" spans="1:2" x14ac:dyDescent="0.25">
      <c r="A101" s="12">
        <v>99</v>
      </c>
      <c r="B101" t="s">
        <v>2017</v>
      </c>
    </row>
    <row r="102" spans="1:2" x14ac:dyDescent="0.25">
      <c r="A102" s="12">
        <v>100</v>
      </c>
      <c r="B102" t="s">
        <v>2018</v>
      </c>
    </row>
    <row r="103" spans="1:2" x14ac:dyDescent="0.25">
      <c r="A103" s="12">
        <v>101</v>
      </c>
      <c r="B103" t="s">
        <v>2019</v>
      </c>
    </row>
    <row r="104" spans="1:2" x14ac:dyDescent="0.25">
      <c r="A104" s="12">
        <v>102</v>
      </c>
      <c r="B104" t="s">
        <v>2020</v>
      </c>
    </row>
    <row r="105" spans="1:2" x14ac:dyDescent="0.25">
      <c r="A105" s="12">
        <v>103</v>
      </c>
      <c r="B105" t="s">
        <v>2021</v>
      </c>
    </row>
    <row r="106" spans="1:2" x14ac:dyDescent="0.25">
      <c r="A106" s="12">
        <v>104</v>
      </c>
      <c r="B106" t="s">
        <v>2022</v>
      </c>
    </row>
    <row r="107" spans="1:2" x14ac:dyDescent="0.25">
      <c r="A107" s="12">
        <v>105</v>
      </c>
      <c r="B107" t="s">
        <v>2023</v>
      </c>
    </row>
    <row r="108" spans="1:2" x14ac:dyDescent="0.25">
      <c r="A108" s="12">
        <v>106</v>
      </c>
      <c r="B108" t="s">
        <v>2024</v>
      </c>
    </row>
    <row r="109" spans="1:2" x14ac:dyDescent="0.25">
      <c r="A109" s="12">
        <v>107</v>
      </c>
      <c r="B109" t="s">
        <v>2025</v>
      </c>
    </row>
    <row r="110" spans="1:2" x14ac:dyDescent="0.25">
      <c r="A110" s="12">
        <v>108</v>
      </c>
      <c r="B110" t="s">
        <v>2026</v>
      </c>
    </row>
    <row r="111" spans="1:2" x14ac:dyDescent="0.25">
      <c r="A111" s="12">
        <v>109</v>
      </c>
      <c r="B111" t="s">
        <v>2027</v>
      </c>
    </row>
    <row r="112" spans="1:2" x14ac:dyDescent="0.25">
      <c r="A112" s="12">
        <v>110</v>
      </c>
      <c r="B112" t="s">
        <v>2028</v>
      </c>
    </row>
    <row r="113" spans="1:2" x14ac:dyDescent="0.25">
      <c r="A113" s="12">
        <v>111</v>
      </c>
      <c r="B113" t="s">
        <v>2029</v>
      </c>
    </row>
    <row r="114" spans="1:2" x14ac:dyDescent="0.25">
      <c r="A114" s="12">
        <v>112</v>
      </c>
      <c r="B114" t="s">
        <v>2030</v>
      </c>
    </row>
    <row r="115" spans="1:2" x14ac:dyDescent="0.25">
      <c r="A115" s="12">
        <v>113</v>
      </c>
      <c r="B115" t="s">
        <v>2031</v>
      </c>
    </row>
    <row r="116" spans="1:2" x14ac:dyDescent="0.25">
      <c r="A116" s="12">
        <v>114</v>
      </c>
      <c r="B116" t="s">
        <v>2032</v>
      </c>
    </row>
    <row r="117" spans="1:2" x14ac:dyDescent="0.25">
      <c r="A117" s="12">
        <v>115</v>
      </c>
      <c r="B117" t="s">
        <v>2033</v>
      </c>
    </row>
    <row r="118" spans="1:2" x14ac:dyDescent="0.25">
      <c r="A118" s="12">
        <v>116</v>
      </c>
      <c r="B118" t="s">
        <v>2034</v>
      </c>
    </row>
    <row r="119" spans="1:2" x14ac:dyDescent="0.25">
      <c r="A119" s="12">
        <v>117</v>
      </c>
      <c r="B119" t="s">
        <v>2035</v>
      </c>
    </row>
    <row r="120" spans="1:2" x14ac:dyDescent="0.25">
      <c r="A120" s="12">
        <v>118</v>
      </c>
      <c r="B120" t="s">
        <v>2036</v>
      </c>
    </row>
    <row r="121" spans="1:2" x14ac:dyDescent="0.25">
      <c r="A121" s="12">
        <v>119</v>
      </c>
      <c r="B121" t="s">
        <v>2037</v>
      </c>
    </row>
    <row r="122" spans="1:2" x14ac:dyDescent="0.25">
      <c r="A122" s="12">
        <v>120</v>
      </c>
      <c r="B122" t="s">
        <v>2038</v>
      </c>
    </row>
    <row r="123" spans="1:2" x14ac:dyDescent="0.25">
      <c r="A123" s="12">
        <v>121</v>
      </c>
      <c r="B123" t="s">
        <v>2039</v>
      </c>
    </row>
    <row r="124" spans="1:2" x14ac:dyDescent="0.25">
      <c r="A124" s="12">
        <v>122</v>
      </c>
      <c r="B124" t="s">
        <v>2040</v>
      </c>
    </row>
    <row r="125" spans="1:2" x14ac:dyDescent="0.25">
      <c r="A125" s="12">
        <v>123</v>
      </c>
      <c r="B125" t="s">
        <v>2041</v>
      </c>
    </row>
    <row r="126" spans="1:2" x14ac:dyDescent="0.25">
      <c r="A126" s="12">
        <v>124</v>
      </c>
      <c r="B126" t="s">
        <v>2042</v>
      </c>
    </row>
    <row r="127" spans="1:2" x14ac:dyDescent="0.25">
      <c r="A127" s="12">
        <v>125</v>
      </c>
      <c r="B127" t="s">
        <v>2043</v>
      </c>
    </row>
    <row r="128" spans="1:2" x14ac:dyDescent="0.25">
      <c r="A128" s="12">
        <v>126</v>
      </c>
      <c r="B128" t="s">
        <v>2044</v>
      </c>
    </row>
    <row r="129" spans="1:2" x14ac:dyDescent="0.25">
      <c r="A129" s="12">
        <v>127</v>
      </c>
      <c r="B129" t="s">
        <v>2045</v>
      </c>
    </row>
    <row r="130" spans="1:2" x14ac:dyDescent="0.25">
      <c r="A130" s="12">
        <v>128</v>
      </c>
      <c r="B130" t="s">
        <v>2046</v>
      </c>
    </row>
    <row r="131" spans="1:2" x14ac:dyDescent="0.25">
      <c r="A131" s="12">
        <v>129</v>
      </c>
      <c r="B131" t="s">
        <v>2047</v>
      </c>
    </row>
    <row r="132" spans="1:2" x14ac:dyDescent="0.25">
      <c r="A132" s="12">
        <v>130</v>
      </c>
      <c r="B132" t="s">
        <v>2048</v>
      </c>
    </row>
    <row r="133" spans="1:2" x14ac:dyDescent="0.25">
      <c r="A133" s="12">
        <v>131</v>
      </c>
      <c r="B133" t="s">
        <v>2049</v>
      </c>
    </row>
    <row r="134" spans="1:2" x14ac:dyDescent="0.25">
      <c r="A134" s="12">
        <v>132</v>
      </c>
      <c r="B134" t="s">
        <v>2050</v>
      </c>
    </row>
    <row r="135" spans="1:2" x14ac:dyDescent="0.25">
      <c r="A135" s="12">
        <v>133</v>
      </c>
      <c r="B135" t="s">
        <v>2051</v>
      </c>
    </row>
    <row r="136" spans="1:2" x14ac:dyDescent="0.25">
      <c r="A136" s="12">
        <v>134</v>
      </c>
      <c r="B136" t="s">
        <v>2052</v>
      </c>
    </row>
    <row r="137" spans="1:2" x14ac:dyDescent="0.25">
      <c r="A137" s="12">
        <v>135</v>
      </c>
      <c r="B137" t="s">
        <v>2053</v>
      </c>
    </row>
    <row r="138" spans="1:2" x14ac:dyDescent="0.25">
      <c r="A138" s="12">
        <v>136</v>
      </c>
      <c r="B138" t="s">
        <v>2054</v>
      </c>
    </row>
    <row r="139" spans="1:2" x14ac:dyDescent="0.25">
      <c r="A139" s="12">
        <v>137</v>
      </c>
      <c r="B139" t="s">
        <v>2055</v>
      </c>
    </row>
    <row r="140" spans="1:2" x14ac:dyDescent="0.25">
      <c r="A140" s="12">
        <v>138</v>
      </c>
      <c r="B140" t="s">
        <v>2056</v>
      </c>
    </row>
    <row r="141" spans="1:2" x14ac:dyDescent="0.25">
      <c r="A141" s="12">
        <v>139</v>
      </c>
      <c r="B141" t="s">
        <v>2057</v>
      </c>
    </row>
    <row r="142" spans="1:2" x14ac:dyDescent="0.25">
      <c r="A142" s="12">
        <v>140</v>
      </c>
      <c r="B142" t="s">
        <v>2058</v>
      </c>
    </row>
    <row r="143" spans="1:2" x14ac:dyDescent="0.25">
      <c r="A143" s="12">
        <v>141</v>
      </c>
      <c r="B143" t="s">
        <v>2059</v>
      </c>
    </row>
    <row r="144" spans="1:2" x14ac:dyDescent="0.25">
      <c r="A144" s="12">
        <v>142</v>
      </c>
      <c r="B144" t="s">
        <v>2060</v>
      </c>
    </row>
    <row r="145" spans="1:2" x14ac:dyDescent="0.25">
      <c r="A145" s="12">
        <v>143</v>
      </c>
      <c r="B145" t="s">
        <v>2061</v>
      </c>
    </row>
    <row r="146" spans="1:2" x14ac:dyDescent="0.25">
      <c r="A146" s="12">
        <v>144</v>
      </c>
      <c r="B146" t="s">
        <v>2062</v>
      </c>
    </row>
    <row r="147" spans="1:2" x14ac:dyDescent="0.25">
      <c r="A147" s="12">
        <v>145</v>
      </c>
      <c r="B147" t="s">
        <v>2063</v>
      </c>
    </row>
    <row r="148" spans="1:2" x14ac:dyDescent="0.25">
      <c r="A148" s="12">
        <v>146</v>
      </c>
      <c r="B148" t="s">
        <v>2064</v>
      </c>
    </row>
    <row r="149" spans="1:2" x14ac:dyDescent="0.25">
      <c r="A149" s="12">
        <v>147</v>
      </c>
      <c r="B149" t="s">
        <v>2065</v>
      </c>
    </row>
    <row r="150" spans="1:2" x14ac:dyDescent="0.25">
      <c r="A150" s="12">
        <v>148</v>
      </c>
      <c r="B150" t="s">
        <v>2066</v>
      </c>
    </row>
    <row r="151" spans="1:2" x14ac:dyDescent="0.25">
      <c r="A151" s="12">
        <v>149</v>
      </c>
      <c r="B151" t="s">
        <v>2067</v>
      </c>
    </row>
    <row r="152" spans="1:2" x14ac:dyDescent="0.25">
      <c r="A152" s="12">
        <v>150</v>
      </c>
      <c r="B152" t="s">
        <v>2068</v>
      </c>
    </row>
    <row r="153" spans="1:2" x14ac:dyDescent="0.25">
      <c r="A153" s="12">
        <v>151</v>
      </c>
      <c r="B153" t="s">
        <v>2069</v>
      </c>
    </row>
    <row r="154" spans="1:2" x14ac:dyDescent="0.25">
      <c r="A154" s="12">
        <v>152</v>
      </c>
      <c r="B154" t="s">
        <v>2070</v>
      </c>
    </row>
    <row r="155" spans="1:2" x14ac:dyDescent="0.25">
      <c r="A155" s="12">
        <v>153</v>
      </c>
      <c r="B155" t="s">
        <v>2071</v>
      </c>
    </row>
    <row r="156" spans="1:2" x14ac:dyDescent="0.25">
      <c r="A156" s="12">
        <v>154</v>
      </c>
      <c r="B156" t="s">
        <v>2072</v>
      </c>
    </row>
    <row r="157" spans="1:2" x14ac:dyDescent="0.25">
      <c r="A157" s="12">
        <v>155</v>
      </c>
      <c r="B157" t="s">
        <v>2073</v>
      </c>
    </row>
    <row r="158" spans="1:2" x14ac:dyDescent="0.25">
      <c r="A158" s="12">
        <v>156</v>
      </c>
      <c r="B158" t="s">
        <v>2074</v>
      </c>
    </row>
    <row r="159" spans="1:2" x14ac:dyDescent="0.25">
      <c r="A159" s="12">
        <v>157</v>
      </c>
      <c r="B159" t="s">
        <v>2075</v>
      </c>
    </row>
    <row r="160" spans="1:2" x14ac:dyDescent="0.25">
      <c r="A160" s="12">
        <v>158</v>
      </c>
      <c r="B160" t="s">
        <v>2076</v>
      </c>
    </row>
    <row r="161" spans="1:2" x14ac:dyDescent="0.25">
      <c r="A161" s="12">
        <v>159</v>
      </c>
      <c r="B161" t="s">
        <v>2077</v>
      </c>
    </row>
    <row r="162" spans="1:2" x14ac:dyDescent="0.25">
      <c r="A162" s="12">
        <v>160</v>
      </c>
      <c r="B162" t="s">
        <v>2078</v>
      </c>
    </row>
    <row r="163" spans="1:2" x14ac:dyDescent="0.25">
      <c r="A163" s="12">
        <v>161</v>
      </c>
      <c r="B163" t="s">
        <v>2079</v>
      </c>
    </row>
    <row r="164" spans="1:2" x14ac:dyDescent="0.25">
      <c r="A164" s="12">
        <v>162</v>
      </c>
      <c r="B164" t="s">
        <v>2080</v>
      </c>
    </row>
    <row r="165" spans="1:2" x14ac:dyDescent="0.25">
      <c r="A165" s="12">
        <v>163</v>
      </c>
      <c r="B165" t="s">
        <v>2081</v>
      </c>
    </row>
    <row r="166" spans="1:2" x14ac:dyDescent="0.25">
      <c r="A166" s="12">
        <v>164</v>
      </c>
      <c r="B166" t="s">
        <v>2082</v>
      </c>
    </row>
    <row r="167" spans="1:2" x14ac:dyDescent="0.25">
      <c r="A167" s="12">
        <v>165</v>
      </c>
      <c r="B167" t="s">
        <v>2083</v>
      </c>
    </row>
    <row r="168" spans="1:2" x14ac:dyDescent="0.25">
      <c r="A168" s="12">
        <v>166</v>
      </c>
      <c r="B168" t="s">
        <v>2084</v>
      </c>
    </row>
    <row r="169" spans="1:2" x14ac:dyDescent="0.25">
      <c r="A169" s="12">
        <v>167</v>
      </c>
      <c r="B169" t="s">
        <v>2085</v>
      </c>
    </row>
    <row r="170" spans="1:2" x14ac:dyDescent="0.25">
      <c r="A170" s="12">
        <v>168</v>
      </c>
      <c r="B170" t="s">
        <v>2086</v>
      </c>
    </row>
    <row r="171" spans="1:2" x14ac:dyDescent="0.25">
      <c r="A171" s="12">
        <v>169</v>
      </c>
      <c r="B171" t="s">
        <v>2087</v>
      </c>
    </row>
    <row r="172" spans="1:2" x14ac:dyDescent="0.25">
      <c r="A172" s="12">
        <v>170</v>
      </c>
      <c r="B172" t="s">
        <v>2088</v>
      </c>
    </row>
    <row r="173" spans="1:2" x14ac:dyDescent="0.25">
      <c r="A173" s="12">
        <v>171</v>
      </c>
      <c r="B173" t="s">
        <v>2089</v>
      </c>
    </row>
    <row r="174" spans="1:2" x14ac:dyDescent="0.25">
      <c r="A174" s="12">
        <v>172</v>
      </c>
      <c r="B174" t="s">
        <v>2090</v>
      </c>
    </row>
    <row r="175" spans="1:2" x14ac:dyDescent="0.25">
      <c r="A175" s="12">
        <v>173</v>
      </c>
      <c r="B175" t="s">
        <v>2091</v>
      </c>
    </row>
    <row r="176" spans="1:2" x14ac:dyDescent="0.25">
      <c r="A176" s="12">
        <v>174</v>
      </c>
      <c r="B176" t="s">
        <v>2092</v>
      </c>
    </row>
    <row r="177" spans="1:2" x14ac:dyDescent="0.25">
      <c r="A177" s="12">
        <v>175</v>
      </c>
      <c r="B177" t="s">
        <v>2093</v>
      </c>
    </row>
    <row r="178" spans="1:2" x14ac:dyDescent="0.25">
      <c r="A178" s="12">
        <v>176</v>
      </c>
      <c r="B178" t="s">
        <v>2094</v>
      </c>
    </row>
    <row r="179" spans="1:2" x14ac:dyDescent="0.25">
      <c r="A179" s="12">
        <v>177</v>
      </c>
      <c r="B179" t="s">
        <v>2095</v>
      </c>
    </row>
    <row r="180" spans="1:2" x14ac:dyDescent="0.25">
      <c r="A180" s="12">
        <v>178</v>
      </c>
      <c r="B180" t="s">
        <v>2096</v>
      </c>
    </row>
    <row r="181" spans="1:2" x14ac:dyDescent="0.25">
      <c r="A181" s="12">
        <v>179</v>
      </c>
      <c r="B181" t="s">
        <v>2097</v>
      </c>
    </row>
    <row r="182" spans="1:2" x14ac:dyDescent="0.25">
      <c r="A182" s="12">
        <v>180</v>
      </c>
      <c r="B182" t="s">
        <v>2098</v>
      </c>
    </row>
    <row r="183" spans="1:2" x14ac:dyDescent="0.25">
      <c r="A183" s="12">
        <v>181</v>
      </c>
      <c r="B183" t="s">
        <v>2099</v>
      </c>
    </row>
    <row r="184" spans="1:2" x14ac:dyDescent="0.25">
      <c r="A184" s="12">
        <v>182</v>
      </c>
      <c r="B184" t="s">
        <v>2100</v>
      </c>
    </row>
    <row r="185" spans="1:2" x14ac:dyDescent="0.25">
      <c r="A185" s="12">
        <v>183</v>
      </c>
      <c r="B185" t="s">
        <v>2101</v>
      </c>
    </row>
    <row r="186" spans="1:2" x14ac:dyDescent="0.25">
      <c r="A186" s="12">
        <v>184</v>
      </c>
      <c r="B186" t="s">
        <v>2102</v>
      </c>
    </row>
    <row r="187" spans="1:2" x14ac:dyDescent="0.25">
      <c r="A187" s="12">
        <v>185</v>
      </c>
      <c r="B187" t="s">
        <v>2103</v>
      </c>
    </row>
    <row r="188" spans="1:2" x14ac:dyDescent="0.25">
      <c r="A188" s="12">
        <v>186</v>
      </c>
      <c r="B188" t="s">
        <v>2104</v>
      </c>
    </row>
    <row r="189" spans="1:2" x14ac:dyDescent="0.25">
      <c r="A189" s="12">
        <v>187</v>
      </c>
      <c r="B189" t="s">
        <v>2105</v>
      </c>
    </row>
    <row r="190" spans="1:2" x14ac:dyDescent="0.25">
      <c r="A190" s="12">
        <v>188</v>
      </c>
      <c r="B190" t="s">
        <v>2106</v>
      </c>
    </row>
    <row r="191" spans="1:2" x14ac:dyDescent="0.25">
      <c r="A191" s="12">
        <v>189</v>
      </c>
      <c r="B191" t="s">
        <v>2107</v>
      </c>
    </row>
    <row r="192" spans="1:2" x14ac:dyDescent="0.25">
      <c r="A192" s="12">
        <v>190</v>
      </c>
      <c r="B192" t="s">
        <v>2108</v>
      </c>
    </row>
    <row r="193" spans="1:2" x14ac:dyDescent="0.25">
      <c r="A193" s="12">
        <v>191</v>
      </c>
      <c r="B193" t="s">
        <v>2109</v>
      </c>
    </row>
    <row r="194" spans="1:2" x14ac:dyDescent="0.25">
      <c r="A194" s="12">
        <v>192</v>
      </c>
      <c r="B194" t="s">
        <v>2110</v>
      </c>
    </row>
    <row r="195" spans="1:2" x14ac:dyDescent="0.25">
      <c r="A195" s="12">
        <v>193</v>
      </c>
      <c r="B195" t="s">
        <v>2111</v>
      </c>
    </row>
    <row r="196" spans="1:2" x14ac:dyDescent="0.25">
      <c r="A196" s="12">
        <v>194</v>
      </c>
      <c r="B196" t="s">
        <v>2112</v>
      </c>
    </row>
    <row r="197" spans="1:2" x14ac:dyDescent="0.25">
      <c r="A197" s="12">
        <v>195</v>
      </c>
      <c r="B197" t="s">
        <v>2113</v>
      </c>
    </row>
    <row r="198" spans="1:2" x14ac:dyDescent="0.25">
      <c r="A198" s="12">
        <v>196</v>
      </c>
      <c r="B198" t="s">
        <v>2114</v>
      </c>
    </row>
    <row r="199" spans="1:2" x14ac:dyDescent="0.25">
      <c r="A199" s="12">
        <v>197</v>
      </c>
      <c r="B199" t="s">
        <v>2115</v>
      </c>
    </row>
    <row r="200" spans="1:2" x14ac:dyDescent="0.25">
      <c r="A200" s="12">
        <v>198</v>
      </c>
      <c r="B200" t="s">
        <v>2116</v>
      </c>
    </row>
    <row r="201" spans="1:2" x14ac:dyDescent="0.25">
      <c r="A201" s="12">
        <v>199</v>
      </c>
      <c r="B201" t="s">
        <v>2117</v>
      </c>
    </row>
    <row r="202" spans="1:2" x14ac:dyDescent="0.25">
      <c r="A202" s="12">
        <v>200</v>
      </c>
      <c r="B202" t="s">
        <v>2118</v>
      </c>
    </row>
    <row r="203" spans="1:2" x14ac:dyDescent="0.25">
      <c r="A203" s="12">
        <v>201</v>
      </c>
      <c r="B203" t="s">
        <v>2119</v>
      </c>
    </row>
    <row r="204" spans="1:2" x14ac:dyDescent="0.25">
      <c r="A204" s="12">
        <v>202</v>
      </c>
      <c r="B204" t="s">
        <v>2120</v>
      </c>
    </row>
    <row r="205" spans="1:2" x14ac:dyDescent="0.25">
      <c r="A205" s="12">
        <v>203</v>
      </c>
      <c r="B205" t="s">
        <v>2121</v>
      </c>
    </row>
    <row r="206" spans="1:2" x14ac:dyDescent="0.25">
      <c r="A206" s="12">
        <v>204</v>
      </c>
      <c r="B206" t="s">
        <v>2122</v>
      </c>
    </row>
    <row r="207" spans="1:2" x14ac:dyDescent="0.25">
      <c r="A207" s="12">
        <v>205</v>
      </c>
      <c r="B207" t="s">
        <v>2123</v>
      </c>
    </row>
    <row r="208" spans="1:2" x14ac:dyDescent="0.25">
      <c r="A208" s="12">
        <v>206</v>
      </c>
      <c r="B208" t="s">
        <v>2124</v>
      </c>
    </row>
    <row r="209" spans="1:2" x14ac:dyDescent="0.25">
      <c r="A209" s="12">
        <v>207</v>
      </c>
      <c r="B209" t="s">
        <v>2125</v>
      </c>
    </row>
    <row r="210" spans="1:2" x14ac:dyDescent="0.25">
      <c r="A210" s="12">
        <v>208</v>
      </c>
      <c r="B210" t="s">
        <v>2126</v>
      </c>
    </row>
    <row r="211" spans="1:2" x14ac:dyDescent="0.25">
      <c r="A211" s="12">
        <v>209</v>
      </c>
      <c r="B211" t="s">
        <v>1973</v>
      </c>
    </row>
    <row r="212" spans="1:2" x14ac:dyDescent="0.25">
      <c r="A212" s="12">
        <v>210</v>
      </c>
      <c r="B212" t="s">
        <v>2127</v>
      </c>
    </row>
    <row r="213" spans="1:2" x14ac:dyDescent="0.25">
      <c r="A213" s="12">
        <v>211</v>
      </c>
      <c r="B213" t="s">
        <v>2127</v>
      </c>
    </row>
    <row r="214" spans="1:2" x14ac:dyDescent="0.25">
      <c r="A214" s="12">
        <v>212</v>
      </c>
      <c r="B214" t="s">
        <v>2127</v>
      </c>
    </row>
    <row r="215" spans="1:2" x14ac:dyDescent="0.25">
      <c r="A215" s="12">
        <v>213</v>
      </c>
      <c r="B215" t="s">
        <v>2128</v>
      </c>
    </row>
    <row r="216" spans="1:2" x14ac:dyDescent="0.25">
      <c r="A216" s="12">
        <v>214</v>
      </c>
      <c r="B216" t="s">
        <v>2129</v>
      </c>
    </row>
    <row r="217" spans="1:2" x14ac:dyDescent="0.25">
      <c r="A217" s="12">
        <v>215</v>
      </c>
      <c r="B217" t="s">
        <v>2130</v>
      </c>
    </row>
    <row r="218" spans="1:2" x14ac:dyDescent="0.25">
      <c r="A218" s="12">
        <v>216</v>
      </c>
      <c r="B218" t="s">
        <v>2131</v>
      </c>
    </row>
    <row r="219" spans="1:2" x14ac:dyDescent="0.25">
      <c r="A219" s="12">
        <v>217</v>
      </c>
      <c r="B219" t="s">
        <v>2132</v>
      </c>
    </row>
    <row r="220" spans="1:2" x14ac:dyDescent="0.25">
      <c r="A220" s="12">
        <v>218</v>
      </c>
      <c r="B220" t="s">
        <v>2133</v>
      </c>
    </row>
    <row r="221" spans="1:2" x14ac:dyDescent="0.25">
      <c r="A221" s="12">
        <v>219</v>
      </c>
      <c r="B221" t="s">
        <v>2134</v>
      </c>
    </row>
    <row r="222" spans="1:2" x14ac:dyDescent="0.25">
      <c r="A222" s="12">
        <v>220</v>
      </c>
      <c r="B222" t="s">
        <v>2135</v>
      </c>
    </row>
    <row r="223" spans="1:2" x14ac:dyDescent="0.25">
      <c r="A223" s="12">
        <v>221</v>
      </c>
      <c r="B223" t="s">
        <v>2136</v>
      </c>
    </row>
    <row r="224" spans="1:2" x14ac:dyDescent="0.25">
      <c r="A224" s="12">
        <v>222</v>
      </c>
      <c r="B224" t="s">
        <v>1973</v>
      </c>
    </row>
    <row r="225" spans="1:2" x14ac:dyDescent="0.25">
      <c r="A225" s="12">
        <v>223</v>
      </c>
      <c r="B225" t="s">
        <v>1973</v>
      </c>
    </row>
    <row r="226" spans="1:2" x14ac:dyDescent="0.25">
      <c r="A226" s="12">
        <v>224</v>
      </c>
      <c r="B226" t="s">
        <v>1973</v>
      </c>
    </row>
    <row r="227" spans="1:2" x14ac:dyDescent="0.25">
      <c r="A227" s="12">
        <v>225</v>
      </c>
      <c r="B227" t="s">
        <v>2137</v>
      </c>
    </row>
    <row r="228" spans="1:2" x14ac:dyDescent="0.25">
      <c r="A228" s="12">
        <v>226</v>
      </c>
      <c r="B228" t="s">
        <v>2138</v>
      </c>
    </row>
    <row r="229" spans="1:2" x14ac:dyDescent="0.25">
      <c r="A229" s="12">
        <v>227</v>
      </c>
      <c r="B229" t="s">
        <v>2139</v>
      </c>
    </row>
    <row r="230" spans="1:2" x14ac:dyDescent="0.25">
      <c r="A230" s="12">
        <v>228</v>
      </c>
      <c r="B230" t="s">
        <v>1973</v>
      </c>
    </row>
    <row r="231" spans="1:2" x14ac:dyDescent="0.25">
      <c r="A231" s="12">
        <v>229</v>
      </c>
      <c r="B231" t="s">
        <v>2140</v>
      </c>
    </row>
    <row r="232" spans="1:2" x14ac:dyDescent="0.25">
      <c r="A232" s="12">
        <v>230</v>
      </c>
      <c r="B232" t="s">
        <v>2141</v>
      </c>
    </row>
    <row r="233" spans="1:2" x14ac:dyDescent="0.25">
      <c r="A233" s="12">
        <v>231</v>
      </c>
      <c r="B233" t="s">
        <v>2142</v>
      </c>
    </row>
    <row r="234" spans="1:2" x14ac:dyDescent="0.25">
      <c r="A234" s="12">
        <v>232</v>
      </c>
      <c r="B234" t="s">
        <v>2143</v>
      </c>
    </row>
    <row r="235" spans="1:2" x14ac:dyDescent="0.25">
      <c r="A235" s="12">
        <v>233</v>
      </c>
      <c r="B235" t="s">
        <v>2144</v>
      </c>
    </row>
    <row r="236" spans="1:2" x14ac:dyDescent="0.25">
      <c r="A236" s="12">
        <v>234</v>
      </c>
      <c r="B236" t="s">
        <v>2145</v>
      </c>
    </row>
    <row r="237" spans="1:2" x14ac:dyDescent="0.25">
      <c r="A237" s="12">
        <v>235</v>
      </c>
      <c r="B237" t="s">
        <v>2146</v>
      </c>
    </row>
    <row r="238" spans="1:2" x14ac:dyDescent="0.25">
      <c r="A238" s="12">
        <v>236</v>
      </c>
      <c r="B238" t="s">
        <v>2147</v>
      </c>
    </row>
    <row r="239" spans="1:2" x14ac:dyDescent="0.25">
      <c r="A239" s="12">
        <v>237</v>
      </c>
      <c r="B239" t="s">
        <v>2148</v>
      </c>
    </row>
    <row r="240" spans="1:2" x14ac:dyDescent="0.25">
      <c r="A240" s="12">
        <v>238</v>
      </c>
      <c r="B240" t="s">
        <v>2149</v>
      </c>
    </row>
    <row r="241" spans="1:2" x14ac:dyDescent="0.25">
      <c r="A241" s="12">
        <v>239</v>
      </c>
      <c r="B241" t="s">
        <v>2150</v>
      </c>
    </row>
    <row r="242" spans="1:2" x14ac:dyDescent="0.25">
      <c r="A242" s="12">
        <v>240</v>
      </c>
      <c r="B242" t="s">
        <v>2151</v>
      </c>
    </row>
    <row r="243" spans="1:2" x14ac:dyDescent="0.25">
      <c r="A243" s="12">
        <v>241</v>
      </c>
      <c r="B243" t="s">
        <v>2152</v>
      </c>
    </row>
    <row r="244" spans="1:2" x14ac:dyDescent="0.25">
      <c r="A244" s="12">
        <v>242</v>
      </c>
      <c r="B244" t="s">
        <v>2153</v>
      </c>
    </row>
    <row r="245" spans="1:2" x14ac:dyDescent="0.25">
      <c r="A245" s="12">
        <v>243</v>
      </c>
      <c r="B245" t="s">
        <v>2154</v>
      </c>
    </row>
    <row r="246" spans="1:2" x14ac:dyDescent="0.25">
      <c r="A246" s="12">
        <v>244</v>
      </c>
      <c r="B246" t="s">
        <v>2155</v>
      </c>
    </row>
    <row r="247" spans="1:2" x14ac:dyDescent="0.25">
      <c r="A247" s="12">
        <v>245</v>
      </c>
      <c r="B247" t="s">
        <v>2156</v>
      </c>
    </row>
    <row r="248" spans="1:2" x14ac:dyDescent="0.25">
      <c r="A248" s="12">
        <v>246</v>
      </c>
      <c r="B248" t="s">
        <v>2157</v>
      </c>
    </row>
    <row r="249" spans="1:2" x14ac:dyDescent="0.25">
      <c r="A249" s="12">
        <v>247</v>
      </c>
      <c r="B249" t="s">
        <v>2158</v>
      </c>
    </row>
    <row r="250" spans="1:2" x14ac:dyDescent="0.25">
      <c r="A250" s="12">
        <v>248</v>
      </c>
      <c r="B250" t="s">
        <v>1973</v>
      </c>
    </row>
    <row r="251" spans="1:2" x14ac:dyDescent="0.25">
      <c r="A251" s="12">
        <v>249</v>
      </c>
      <c r="B251" t="s">
        <v>2159</v>
      </c>
    </row>
    <row r="252" spans="1:2" x14ac:dyDescent="0.25">
      <c r="A252" s="12">
        <v>250</v>
      </c>
      <c r="B252" t="s">
        <v>2159</v>
      </c>
    </row>
    <row r="253" spans="1:2" x14ac:dyDescent="0.25">
      <c r="A253" s="12">
        <v>251</v>
      </c>
      <c r="B253" t="s">
        <v>2160</v>
      </c>
    </row>
    <row r="254" spans="1:2" x14ac:dyDescent="0.25">
      <c r="A254" s="12">
        <v>252</v>
      </c>
      <c r="B254" t="s">
        <v>2161</v>
      </c>
    </row>
    <row r="255" spans="1:2" x14ac:dyDescent="0.25">
      <c r="A255" s="12">
        <v>253</v>
      </c>
      <c r="B255" t="s">
        <v>2162</v>
      </c>
    </row>
    <row r="256" spans="1:2" x14ac:dyDescent="0.25">
      <c r="A256" s="12">
        <v>254</v>
      </c>
      <c r="B256" t="s">
        <v>2163</v>
      </c>
    </row>
    <row r="257" spans="1:2" x14ac:dyDescent="0.25">
      <c r="A257" s="12">
        <v>255</v>
      </c>
      <c r="B257" t="s">
        <v>2164</v>
      </c>
    </row>
    <row r="258" spans="1:2" x14ac:dyDescent="0.25">
      <c r="A258" s="12">
        <v>256</v>
      </c>
      <c r="B258" t="s">
        <v>2165</v>
      </c>
    </row>
    <row r="259" spans="1:2" x14ac:dyDescent="0.25">
      <c r="A259" s="12">
        <v>257</v>
      </c>
      <c r="B259" t="s">
        <v>2166</v>
      </c>
    </row>
    <row r="260" spans="1:2" x14ac:dyDescent="0.25">
      <c r="A260" s="12">
        <v>258</v>
      </c>
      <c r="B260" t="s">
        <v>2167</v>
      </c>
    </row>
    <row r="261" spans="1:2" x14ac:dyDescent="0.25">
      <c r="A261" s="12">
        <v>259</v>
      </c>
      <c r="B261" t="s">
        <v>1973</v>
      </c>
    </row>
    <row r="262" spans="1:2" x14ac:dyDescent="0.25">
      <c r="A262" s="12">
        <v>260</v>
      </c>
      <c r="B262" t="s">
        <v>2168</v>
      </c>
    </row>
    <row r="263" spans="1:2" x14ac:dyDescent="0.25">
      <c r="A263" s="12">
        <v>261</v>
      </c>
      <c r="B263" t="s">
        <v>2169</v>
      </c>
    </row>
    <row r="264" spans="1:2" x14ac:dyDescent="0.25">
      <c r="A264" s="12">
        <v>262</v>
      </c>
      <c r="B264" t="s">
        <v>2170</v>
      </c>
    </row>
    <row r="265" spans="1:2" x14ac:dyDescent="0.25">
      <c r="A265" s="12">
        <v>263</v>
      </c>
      <c r="B265" t="s">
        <v>2171</v>
      </c>
    </row>
    <row r="266" spans="1:2" x14ac:dyDescent="0.25">
      <c r="A266" s="12">
        <v>264</v>
      </c>
      <c r="B266" t="s">
        <v>2172</v>
      </c>
    </row>
    <row r="267" spans="1:2" x14ac:dyDescent="0.25">
      <c r="A267" s="12">
        <v>265</v>
      </c>
      <c r="B267" t="s">
        <v>2173</v>
      </c>
    </row>
    <row r="268" spans="1:2" x14ac:dyDescent="0.25">
      <c r="A268" s="12">
        <v>266</v>
      </c>
      <c r="B268" t="s">
        <v>2174</v>
      </c>
    </row>
    <row r="269" spans="1:2" x14ac:dyDescent="0.25">
      <c r="A269" s="12">
        <v>267</v>
      </c>
      <c r="B269" t="s">
        <v>2175</v>
      </c>
    </row>
    <row r="270" spans="1:2" x14ac:dyDescent="0.25">
      <c r="A270" s="12">
        <v>268</v>
      </c>
      <c r="B270" t="s">
        <v>2176</v>
      </c>
    </row>
    <row r="271" spans="1:2" x14ac:dyDescent="0.25">
      <c r="A271" s="12">
        <v>269</v>
      </c>
      <c r="B271" t="s">
        <v>2177</v>
      </c>
    </row>
    <row r="272" spans="1:2" x14ac:dyDescent="0.25">
      <c r="A272" s="12">
        <v>270</v>
      </c>
      <c r="B272" t="s">
        <v>2178</v>
      </c>
    </row>
    <row r="273" spans="1:2" x14ac:dyDescent="0.25">
      <c r="A273" s="12">
        <v>271</v>
      </c>
      <c r="B273" t="s">
        <v>1973</v>
      </c>
    </row>
    <row r="274" spans="1:2" x14ac:dyDescent="0.25">
      <c r="A274" s="12">
        <v>272</v>
      </c>
      <c r="B274" t="s">
        <v>2179</v>
      </c>
    </row>
    <row r="275" spans="1:2" x14ac:dyDescent="0.25">
      <c r="A275" s="12">
        <v>273</v>
      </c>
      <c r="B275" t="s">
        <v>2180</v>
      </c>
    </row>
    <row r="276" spans="1:2" x14ac:dyDescent="0.25">
      <c r="A276" s="12">
        <v>274</v>
      </c>
      <c r="B276" t="s">
        <v>2181</v>
      </c>
    </row>
    <row r="277" spans="1:2" x14ac:dyDescent="0.25">
      <c r="A277" s="12">
        <v>275</v>
      </c>
      <c r="B277" t="s">
        <v>2182</v>
      </c>
    </row>
    <row r="278" spans="1:2" x14ac:dyDescent="0.25">
      <c r="A278" s="12">
        <v>276</v>
      </c>
      <c r="B278" t="s">
        <v>2183</v>
      </c>
    </row>
    <row r="279" spans="1:2" x14ac:dyDescent="0.25">
      <c r="A279" s="12">
        <v>277</v>
      </c>
      <c r="B279" t="s">
        <v>2184</v>
      </c>
    </row>
    <row r="280" spans="1:2" x14ac:dyDescent="0.25">
      <c r="A280" s="12">
        <v>278</v>
      </c>
      <c r="B280" t="s">
        <v>2185</v>
      </c>
    </row>
    <row r="281" spans="1:2" x14ac:dyDescent="0.25">
      <c r="A281" s="12">
        <v>279</v>
      </c>
      <c r="B281" t="s">
        <v>2186</v>
      </c>
    </row>
    <row r="282" spans="1:2" x14ac:dyDescent="0.25">
      <c r="A282" s="12">
        <v>280</v>
      </c>
      <c r="B282" t="s">
        <v>2187</v>
      </c>
    </row>
    <row r="283" spans="1:2" x14ac:dyDescent="0.25">
      <c r="A283" s="12">
        <v>281</v>
      </c>
      <c r="B283" t="s">
        <v>2188</v>
      </c>
    </row>
    <row r="284" spans="1:2" x14ac:dyDescent="0.25">
      <c r="A284" s="12">
        <v>282</v>
      </c>
      <c r="B284" t="s">
        <v>2189</v>
      </c>
    </row>
    <row r="285" spans="1:2" x14ac:dyDescent="0.25">
      <c r="A285" s="12">
        <v>283</v>
      </c>
      <c r="B285" t="s">
        <v>1973</v>
      </c>
    </row>
    <row r="286" spans="1:2" x14ac:dyDescent="0.25">
      <c r="A286" s="12">
        <v>284</v>
      </c>
      <c r="B286" t="s">
        <v>2190</v>
      </c>
    </row>
    <row r="287" spans="1:2" x14ac:dyDescent="0.25">
      <c r="A287" s="12">
        <v>285</v>
      </c>
      <c r="B287" t="s">
        <v>2191</v>
      </c>
    </row>
    <row r="288" spans="1:2" x14ac:dyDescent="0.25">
      <c r="A288" s="12">
        <v>286</v>
      </c>
      <c r="B288" t="s">
        <v>2192</v>
      </c>
    </row>
    <row r="289" spans="1:2" x14ac:dyDescent="0.25">
      <c r="A289" s="12">
        <v>287</v>
      </c>
      <c r="B289" t="s">
        <v>2193</v>
      </c>
    </row>
    <row r="290" spans="1:2" x14ac:dyDescent="0.25">
      <c r="A290" s="12">
        <v>288</v>
      </c>
      <c r="B290" t="s">
        <v>2194</v>
      </c>
    </row>
    <row r="291" spans="1:2" x14ac:dyDescent="0.25">
      <c r="A291" s="12">
        <v>289</v>
      </c>
      <c r="B291" t="s">
        <v>2195</v>
      </c>
    </row>
    <row r="292" spans="1:2" x14ac:dyDescent="0.25">
      <c r="A292" s="12">
        <v>290</v>
      </c>
      <c r="B292" t="s">
        <v>2196</v>
      </c>
    </row>
    <row r="293" spans="1:2" x14ac:dyDescent="0.25">
      <c r="A293" s="12">
        <v>291</v>
      </c>
      <c r="B293" t="s">
        <v>2197</v>
      </c>
    </row>
    <row r="294" spans="1:2" x14ac:dyDescent="0.25">
      <c r="A294" s="12">
        <v>292</v>
      </c>
      <c r="B294" t="s">
        <v>2198</v>
      </c>
    </row>
    <row r="295" spans="1:2" x14ac:dyDescent="0.25">
      <c r="A295" s="12">
        <v>293</v>
      </c>
      <c r="B295" t="s">
        <v>2199</v>
      </c>
    </row>
    <row r="296" spans="1:2" x14ac:dyDescent="0.25">
      <c r="A296" s="12">
        <v>294</v>
      </c>
      <c r="B296" t="s">
        <v>2200</v>
      </c>
    </row>
    <row r="297" spans="1:2" x14ac:dyDescent="0.25">
      <c r="A297" s="12">
        <v>295</v>
      </c>
      <c r="B297" t="s">
        <v>2201</v>
      </c>
    </row>
    <row r="298" spans="1:2" x14ac:dyDescent="0.25">
      <c r="A298" s="12">
        <v>296</v>
      </c>
      <c r="B298" t="s">
        <v>2202</v>
      </c>
    </row>
    <row r="299" spans="1:2" x14ac:dyDescent="0.25">
      <c r="A299" s="12">
        <v>297</v>
      </c>
      <c r="B299" t="s">
        <v>2203</v>
      </c>
    </row>
    <row r="300" spans="1:2" x14ac:dyDescent="0.25">
      <c r="A300" s="12">
        <v>298</v>
      </c>
      <c r="B300" t="s">
        <v>2204</v>
      </c>
    </row>
    <row r="301" spans="1:2" x14ac:dyDescent="0.25">
      <c r="A301" s="12">
        <v>299</v>
      </c>
      <c r="B301" t="s">
        <v>2205</v>
      </c>
    </row>
    <row r="302" spans="1:2" x14ac:dyDescent="0.25">
      <c r="A302" s="12">
        <v>300</v>
      </c>
      <c r="B302" t="s">
        <v>2206</v>
      </c>
    </row>
    <row r="303" spans="1:2" x14ac:dyDescent="0.25">
      <c r="A303" s="12">
        <v>301</v>
      </c>
      <c r="B303" t="s">
        <v>2207</v>
      </c>
    </row>
    <row r="304" spans="1:2" x14ac:dyDescent="0.25">
      <c r="A304" s="12">
        <v>302</v>
      </c>
      <c r="B304" t="s">
        <v>2208</v>
      </c>
    </row>
    <row r="305" spans="1:2" x14ac:dyDescent="0.25">
      <c r="A305" s="12">
        <v>303</v>
      </c>
      <c r="B305" t="s">
        <v>2209</v>
      </c>
    </row>
    <row r="306" spans="1:2" x14ac:dyDescent="0.25">
      <c r="A306" s="12">
        <v>304</v>
      </c>
      <c r="B306" t="s">
        <v>2210</v>
      </c>
    </row>
    <row r="307" spans="1:2" x14ac:dyDescent="0.25">
      <c r="A307" s="12">
        <v>305</v>
      </c>
      <c r="B307" t="s">
        <v>2211</v>
      </c>
    </row>
    <row r="308" spans="1:2" x14ac:dyDescent="0.25">
      <c r="A308" s="12">
        <v>306</v>
      </c>
      <c r="B308" t="s">
        <v>2212</v>
      </c>
    </row>
    <row r="309" spans="1:2" x14ac:dyDescent="0.25">
      <c r="A309" s="12">
        <v>307</v>
      </c>
      <c r="B309" t="s">
        <v>2213</v>
      </c>
    </row>
    <row r="310" spans="1:2" x14ac:dyDescent="0.25">
      <c r="A310" s="12">
        <v>308</v>
      </c>
      <c r="B310" t="s">
        <v>1973</v>
      </c>
    </row>
    <row r="311" spans="1:2" x14ac:dyDescent="0.25">
      <c r="A311" s="12">
        <v>309</v>
      </c>
      <c r="B311" t="s">
        <v>2214</v>
      </c>
    </row>
    <row r="312" spans="1:2" x14ac:dyDescent="0.25">
      <c r="A312" s="12">
        <v>310</v>
      </c>
      <c r="B312" t="s">
        <v>1917</v>
      </c>
    </row>
    <row r="313" spans="1:2" x14ac:dyDescent="0.25">
      <c r="A313" s="12">
        <v>311</v>
      </c>
      <c r="B313" t="s">
        <v>2215</v>
      </c>
    </row>
    <row r="314" spans="1:2" x14ac:dyDescent="0.25">
      <c r="A314" s="12">
        <v>312</v>
      </c>
      <c r="B314" t="s">
        <v>2216</v>
      </c>
    </row>
    <row r="315" spans="1:2" x14ac:dyDescent="0.25">
      <c r="A315" s="12">
        <v>313</v>
      </c>
      <c r="B315" t="s">
        <v>2217</v>
      </c>
    </row>
    <row r="316" spans="1:2" x14ac:dyDescent="0.25">
      <c r="A316" s="12">
        <v>314</v>
      </c>
      <c r="B316" t="s">
        <v>2218</v>
      </c>
    </row>
    <row r="317" spans="1:2" x14ac:dyDescent="0.25">
      <c r="A317" s="12">
        <v>315</v>
      </c>
      <c r="B317" t="s">
        <v>2219</v>
      </c>
    </row>
    <row r="318" spans="1:2" x14ac:dyDescent="0.25">
      <c r="A318" s="12">
        <v>316</v>
      </c>
      <c r="B318" t="s">
        <v>2220</v>
      </c>
    </row>
    <row r="319" spans="1:2" x14ac:dyDescent="0.25">
      <c r="A319" s="12">
        <v>317</v>
      </c>
      <c r="B319" t="s">
        <v>2221</v>
      </c>
    </row>
    <row r="320" spans="1:2" x14ac:dyDescent="0.25">
      <c r="A320" s="12">
        <v>318</v>
      </c>
      <c r="B320" t="s">
        <v>2222</v>
      </c>
    </row>
    <row r="321" spans="1:2" x14ac:dyDescent="0.25">
      <c r="A321" s="12">
        <v>319</v>
      </c>
      <c r="B321" t="s">
        <v>1918</v>
      </c>
    </row>
    <row r="322" spans="1:2" x14ac:dyDescent="0.25">
      <c r="A322" s="12">
        <v>320</v>
      </c>
      <c r="B322" t="s">
        <v>2223</v>
      </c>
    </row>
    <row r="323" spans="1:2" x14ac:dyDescent="0.25">
      <c r="A323" s="12">
        <v>321</v>
      </c>
      <c r="B323" t="s">
        <v>2224</v>
      </c>
    </row>
    <row r="324" spans="1:2" x14ac:dyDescent="0.25">
      <c r="A324" s="12">
        <v>322</v>
      </c>
      <c r="B324" t="s">
        <v>2225</v>
      </c>
    </row>
    <row r="325" spans="1:2" x14ac:dyDescent="0.25">
      <c r="A325" s="12">
        <v>323</v>
      </c>
      <c r="B325" t="s">
        <v>2226</v>
      </c>
    </row>
    <row r="326" spans="1:2" x14ac:dyDescent="0.25">
      <c r="A326" s="12">
        <v>324</v>
      </c>
      <c r="B326" t="s">
        <v>2227</v>
      </c>
    </row>
    <row r="327" spans="1:2" x14ac:dyDescent="0.25">
      <c r="A327" s="12">
        <v>325</v>
      </c>
      <c r="B327" t="s">
        <v>2228</v>
      </c>
    </row>
    <row r="328" spans="1:2" x14ac:dyDescent="0.25">
      <c r="A328" s="12">
        <v>326</v>
      </c>
      <c r="B328" t="s">
        <v>2229</v>
      </c>
    </row>
    <row r="329" spans="1:2" x14ac:dyDescent="0.25">
      <c r="A329" s="12">
        <v>327</v>
      </c>
      <c r="B329" t="s">
        <v>2230</v>
      </c>
    </row>
    <row r="330" spans="1:2" x14ac:dyDescent="0.25">
      <c r="A330" s="12">
        <v>328</v>
      </c>
      <c r="B330" t="s">
        <v>2231</v>
      </c>
    </row>
    <row r="331" spans="1:2" x14ac:dyDescent="0.25">
      <c r="A331" s="12">
        <v>329</v>
      </c>
      <c r="B331" t="s">
        <v>2232</v>
      </c>
    </row>
    <row r="332" spans="1:2" x14ac:dyDescent="0.25">
      <c r="A332" s="12">
        <v>330</v>
      </c>
      <c r="B332" t="s">
        <v>2233</v>
      </c>
    </row>
    <row r="333" spans="1:2" x14ac:dyDescent="0.25">
      <c r="A333" s="12">
        <v>331</v>
      </c>
      <c r="B333" t="s">
        <v>2234</v>
      </c>
    </row>
    <row r="334" spans="1:2" x14ac:dyDescent="0.25">
      <c r="A334" s="12">
        <v>332</v>
      </c>
      <c r="B334" t="s">
        <v>2235</v>
      </c>
    </row>
    <row r="335" spans="1:2" x14ac:dyDescent="0.25">
      <c r="A335" s="12">
        <v>333</v>
      </c>
      <c r="B335" t="s">
        <v>2236</v>
      </c>
    </row>
    <row r="336" spans="1:2" x14ac:dyDescent="0.25">
      <c r="A336" s="12">
        <v>334</v>
      </c>
      <c r="B336" t="s">
        <v>2237</v>
      </c>
    </row>
    <row r="337" spans="1:2" x14ac:dyDescent="0.25">
      <c r="A337" s="12">
        <v>335</v>
      </c>
      <c r="B337" t="s">
        <v>2238</v>
      </c>
    </row>
    <row r="338" spans="1:2" x14ac:dyDescent="0.25">
      <c r="A338" s="12">
        <v>336</v>
      </c>
      <c r="B338" t="s">
        <v>1919</v>
      </c>
    </row>
    <row r="339" spans="1:2" x14ac:dyDescent="0.25">
      <c r="A339" s="12">
        <v>337</v>
      </c>
      <c r="B339" t="s">
        <v>2239</v>
      </c>
    </row>
    <row r="340" spans="1:2" x14ac:dyDescent="0.25">
      <c r="A340" s="12">
        <v>338</v>
      </c>
      <c r="B340" t="s">
        <v>2240</v>
      </c>
    </row>
    <row r="341" spans="1:2" x14ac:dyDescent="0.25">
      <c r="A341" s="12">
        <v>339</v>
      </c>
      <c r="B341" t="s">
        <v>2241</v>
      </c>
    </row>
    <row r="342" spans="1:2" x14ac:dyDescent="0.25">
      <c r="A342" s="12">
        <v>340</v>
      </c>
      <c r="B342" t="s">
        <v>2242</v>
      </c>
    </row>
    <row r="343" spans="1:2" x14ac:dyDescent="0.25">
      <c r="A343" s="12">
        <v>341</v>
      </c>
      <c r="B343" t="s">
        <v>2243</v>
      </c>
    </row>
    <row r="344" spans="1:2" x14ac:dyDescent="0.25">
      <c r="A344" s="12">
        <v>342</v>
      </c>
      <c r="B344" t="s">
        <v>2244</v>
      </c>
    </row>
    <row r="345" spans="1:2" x14ac:dyDescent="0.25">
      <c r="A345" s="12">
        <v>343</v>
      </c>
      <c r="B345" t="s">
        <v>2245</v>
      </c>
    </row>
    <row r="346" spans="1:2" x14ac:dyDescent="0.25">
      <c r="A346" s="12">
        <v>344</v>
      </c>
      <c r="B346" t="s">
        <v>2246</v>
      </c>
    </row>
    <row r="347" spans="1:2" x14ac:dyDescent="0.25">
      <c r="A347" s="12">
        <v>345</v>
      </c>
      <c r="B347" t="s">
        <v>2247</v>
      </c>
    </row>
    <row r="348" spans="1:2" x14ac:dyDescent="0.25">
      <c r="A348" s="12">
        <v>346</v>
      </c>
      <c r="B348" t="s">
        <v>2248</v>
      </c>
    </row>
    <row r="349" spans="1:2" x14ac:dyDescent="0.25">
      <c r="A349" s="12">
        <v>347</v>
      </c>
      <c r="B349" t="s">
        <v>2249</v>
      </c>
    </row>
    <row r="350" spans="1:2" x14ac:dyDescent="0.25">
      <c r="A350" s="12">
        <v>348</v>
      </c>
      <c r="B350" t="s">
        <v>2250</v>
      </c>
    </row>
    <row r="351" spans="1:2" x14ac:dyDescent="0.25">
      <c r="A351" s="12">
        <v>349</v>
      </c>
      <c r="B351" t="s">
        <v>2251</v>
      </c>
    </row>
    <row r="352" spans="1:2" x14ac:dyDescent="0.25">
      <c r="A352" s="12">
        <v>350</v>
      </c>
      <c r="B352" t="s">
        <v>2252</v>
      </c>
    </row>
    <row r="353" spans="1:2" x14ac:dyDescent="0.25">
      <c r="A353" s="12">
        <v>351</v>
      </c>
      <c r="B353" t="s">
        <v>2253</v>
      </c>
    </row>
    <row r="354" spans="1:2" x14ac:dyDescent="0.25">
      <c r="A354" s="12">
        <v>352</v>
      </c>
      <c r="B354" t="s">
        <v>2254</v>
      </c>
    </row>
    <row r="355" spans="1:2" x14ac:dyDescent="0.25">
      <c r="A355" s="12">
        <v>353</v>
      </c>
      <c r="B355" t="s">
        <v>2255</v>
      </c>
    </row>
    <row r="356" spans="1:2" x14ac:dyDescent="0.25">
      <c r="A356" s="12">
        <v>354</v>
      </c>
      <c r="B356" t="s">
        <v>2256</v>
      </c>
    </row>
    <row r="357" spans="1:2" x14ac:dyDescent="0.25">
      <c r="A357" s="12">
        <v>355</v>
      </c>
      <c r="B357" t="s">
        <v>2257</v>
      </c>
    </row>
    <row r="358" spans="1:2" x14ac:dyDescent="0.25">
      <c r="A358" s="12">
        <v>356</v>
      </c>
      <c r="B358" t="s">
        <v>2258</v>
      </c>
    </row>
    <row r="359" spans="1:2" x14ac:dyDescent="0.25">
      <c r="A359" s="12">
        <v>357</v>
      </c>
      <c r="B359" t="s">
        <v>2259</v>
      </c>
    </row>
    <row r="360" spans="1:2" x14ac:dyDescent="0.25">
      <c r="A360" s="12">
        <v>358</v>
      </c>
      <c r="B360" t="s">
        <v>2260</v>
      </c>
    </row>
    <row r="361" spans="1:2" x14ac:dyDescent="0.25">
      <c r="A361" s="12">
        <v>359</v>
      </c>
      <c r="B361" t="s">
        <v>2261</v>
      </c>
    </row>
    <row r="362" spans="1:2" x14ac:dyDescent="0.25">
      <c r="A362" s="12">
        <v>360</v>
      </c>
      <c r="B362" t="s">
        <v>2262</v>
      </c>
    </row>
    <row r="363" spans="1:2" x14ac:dyDescent="0.25">
      <c r="A363" s="12">
        <v>361</v>
      </c>
      <c r="B363" t="s">
        <v>2263</v>
      </c>
    </row>
    <row r="364" spans="1:2" x14ac:dyDescent="0.25">
      <c r="A364" s="12">
        <v>362</v>
      </c>
      <c r="B364" t="s">
        <v>2264</v>
      </c>
    </row>
    <row r="365" spans="1:2" x14ac:dyDescent="0.25">
      <c r="A365" s="12">
        <v>363</v>
      </c>
      <c r="B365" t="s">
        <v>2265</v>
      </c>
    </row>
    <row r="366" spans="1:2" x14ac:dyDescent="0.25">
      <c r="A366" s="12">
        <v>364</v>
      </c>
      <c r="B366" t="s">
        <v>2266</v>
      </c>
    </row>
    <row r="367" spans="1:2" x14ac:dyDescent="0.25">
      <c r="A367" s="12">
        <v>365</v>
      </c>
      <c r="B367" t="s">
        <v>2267</v>
      </c>
    </row>
    <row r="368" spans="1:2" x14ac:dyDescent="0.25">
      <c r="A368" s="12">
        <v>366</v>
      </c>
      <c r="B368" t="s">
        <v>2268</v>
      </c>
    </row>
    <row r="369" spans="1:2" x14ac:dyDescent="0.25">
      <c r="A369" s="12">
        <v>367</v>
      </c>
      <c r="B369" t="s">
        <v>2269</v>
      </c>
    </row>
    <row r="370" spans="1:2" x14ac:dyDescent="0.25">
      <c r="A370" s="12">
        <v>368</v>
      </c>
      <c r="B370" t="s">
        <v>2270</v>
      </c>
    </row>
    <row r="371" spans="1:2" x14ac:dyDescent="0.25">
      <c r="A371" s="12">
        <v>369</v>
      </c>
      <c r="B371" t="s">
        <v>2271</v>
      </c>
    </row>
    <row r="372" spans="1:2" x14ac:dyDescent="0.25">
      <c r="A372" s="12">
        <v>370</v>
      </c>
      <c r="B372" t="s">
        <v>2272</v>
      </c>
    </row>
    <row r="373" spans="1:2" x14ac:dyDescent="0.25">
      <c r="A373" s="12">
        <v>371</v>
      </c>
      <c r="B373" t="s">
        <v>2273</v>
      </c>
    </row>
    <row r="374" spans="1:2" x14ac:dyDescent="0.25">
      <c r="A374" s="12">
        <v>372</v>
      </c>
      <c r="B374" t="s">
        <v>2274</v>
      </c>
    </row>
    <row r="375" spans="1:2" x14ac:dyDescent="0.25">
      <c r="A375" s="12">
        <v>373</v>
      </c>
      <c r="B375" t="s">
        <v>2275</v>
      </c>
    </row>
    <row r="376" spans="1:2" x14ac:dyDescent="0.25">
      <c r="A376" s="12">
        <v>374</v>
      </c>
      <c r="B376" t="s">
        <v>2276</v>
      </c>
    </row>
    <row r="377" spans="1:2" x14ac:dyDescent="0.25">
      <c r="A377" s="12">
        <v>375</v>
      </c>
      <c r="B377" t="s">
        <v>2277</v>
      </c>
    </row>
    <row r="378" spans="1:2" x14ac:dyDescent="0.25">
      <c r="A378" s="12">
        <v>376</v>
      </c>
      <c r="B378" t="s">
        <v>2278</v>
      </c>
    </row>
    <row r="379" spans="1:2" x14ac:dyDescent="0.25">
      <c r="A379" s="12">
        <v>377</v>
      </c>
      <c r="B379" t="s">
        <v>2279</v>
      </c>
    </row>
    <row r="380" spans="1:2" x14ac:dyDescent="0.25">
      <c r="A380" s="12">
        <v>378</v>
      </c>
      <c r="B380" t="s">
        <v>2280</v>
      </c>
    </row>
    <row r="381" spans="1:2" x14ac:dyDescent="0.25">
      <c r="A381" s="12">
        <v>379</v>
      </c>
      <c r="B381" t="s">
        <v>2281</v>
      </c>
    </row>
    <row r="382" spans="1:2" x14ac:dyDescent="0.25">
      <c r="A382" s="12">
        <v>380</v>
      </c>
      <c r="B382" t="s">
        <v>2282</v>
      </c>
    </row>
    <row r="383" spans="1:2" x14ac:dyDescent="0.25">
      <c r="A383" s="12">
        <v>381</v>
      </c>
      <c r="B383" t="s">
        <v>2283</v>
      </c>
    </row>
    <row r="384" spans="1:2" x14ac:dyDescent="0.25">
      <c r="A384" s="12">
        <v>382</v>
      </c>
      <c r="B384" t="s">
        <v>2284</v>
      </c>
    </row>
    <row r="385" spans="1:2" x14ac:dyDescent="0.25">
      <c r="A385" s="12">
        <v>383</v>
      </c>
      <c r="B385" t="s">
        <v>2285</v>
      </c>
    </row>
    <row r="386" spans="1:2" x14ac:dyDescent="0.25">
      <c r="A386" s="12">
        <v>384</v>
      </c>
      <c r="B386" t="s">
        <v>2286</v>
      </c>
    </row>
    <row r="387" spans="1:2" x14ac:dyDescent="0.25">
      <c r="A387" s="12">
        <v>385</v>
      </c>
      <c r="B387" t="s">
        <v>1973</v>
      </c>
    </row>
    <row r="388" spans="1:2" x14ac:dyDescent="0.25">
      <c r="A388" s="12">
        <v>386</v>
      </c>
      <c r="B388" t="s">
        <v>2287</v>
      </c>
    </row>
    <row r="389" spans="1:2" x14ac:dyDescent="0.25">
      <c r="A389" s="12">
        <v>387</v>
      </c>
      <c r="B389" t="s">
        <v>2288</v>
      </c>
    </row>
    <row r="390" spans="1:2" x14ac:dyDescent="0.25">
      <c r="A390" s="12">
        <v>388</v>
      </c>
      <c r="B390" t="s">
        <v>2289</v>
      </c>
    </row>
    <row r="391" spans="1:2" x14ac:dyDescent="0.25">
      <c r="A391" s="12">
        <v>389</v>
      </c>
      <c r="B391" t="s">
        <v>2290</v>
      </c>
    </row>
    <row r="392" spans="1:2" x14ac:dyDescent="0.25">
      <c r="A392" s="12">
        <v>390</v>
      </c>
      <c r="B392" t="s">
        <v>2291</v>
      </c>
    </row>
    <row r="393" spans="1:2" x14ac:dyDescent="0.25">
      <c r="A393" s="12">
        <v>391</v>
      </c>
      <c r="B393" t="s">
        <v>2292</v>
      </c>
    </row>
    <row r="394" spans="1:2" x14ac:dyDescent="0.25">
      <c r="A394" s="12">
        <v>392</v>
      </c>
      <c r="B394" t="s">
        <v>2293</v>
      </c>
    </row>
    <row r="395" spans="1:2" x14ac:dyDescent="0.25">
      <c r="A395" s="12">
        <v>393</v>
      </c>
      <c r="B395" t="s">
        <v>1973</v>
      </c>
    </row>
    <row r="396" spans="1:2" x14ac:dyDescent="0.25">
      <c r="A396" s="12">
        <v>394</v>
      </c>
      <c r="B396" t="s">
        <v>1973</v>
      </c>
    </row>
    <row r="397" spans="1:2" x14ac:dyDescent="0.25">
      <c r="A397" s="12">
        <v>395</v>
      </c>
      <c r="B397" t="s">
        <v>2294</v>
      </c>
    </row>
    <row r="398" spans="1:2" x14ac:dyDescent="0.25">
      <c r="A398" s="12">
        <v>396</v>
      </c>
      <c r="B398" t="s">
        <v>2295</v>
      </c>
    </row>
    <row r="399" spans="1:2" x14ac:dyDescent="0.25">
      <c r="A399" s="12">
        <v>397</v>
      </c>
      <c r="B399" t="s">
        <v>2296</v>
      </c>
    </row>
    <row r="400" spans="1:2" x14ac:dyDescent="0.25">
      <c r="A400" s="12">
        <v>398</v>
      </c>
      <c r="B400" t="s">
        <v>2297</v>
      </c>
    </row>
    <row r="401" spans="1:2" x14ac:dyDescent="0.25">
      <c r="A401" s="12">
        <v>399</v>
      </c>
      <c r="B401" t="s">
        <v>2298</v>
      </c>
    </row>
    <row r="402" spans="1:2" x14ac:dyDescent="0.25">
      <c r="A402" s="12">
        <v>400</v>
      </c>
      <c r="B402" t="s">
        <v>2299</v>
      </c>
    </row>
    <row r="403" spans="1:2" x14ac:dyDescent="0.25">
      <c r="A403" s="12">
        <v>401</v>
      </c>
      <c r="B403" t="s">
        <v>2300</v>
      </c>
    </row>
    <row r="404" spans="1:2" x14ac:dyDescent="0.25">
      <c r="A404" s="12">
        <v>402</v>
      </c>
      <c r="B404" t="s">
        <v>2301</v>
      </c>
    </row>
    <row r="405" spans="1:2" x14ac:dyDescent="0.25">
      <c r="A405" s="12">
        <v>403</v>
      </c>
      <c r="B405" t="s">
        <v>2302</v>
      </c>
    </row>
    <row r="406" spans="1:2" x14ac:dyDescent="0.25">
      <c r="A406" s="12">
        <v>404</v>
      </c>
      <c r="B406" t="s">
        <v>2303</v>
      </c>
    </row>
    <row r="407" spans="1:2" x14ac:dyDescent="0.25">
      <c r="A407" s="12">
        <v>405</v>
      </c>
      <c r="B407" t="s">
        <v>2304</v>
      </c>
    </row>
    <row r="408" spans="1:2" x14ac:dyDescent="0.25">
      <c r="A408" s="12">
        <v>406</v>
      </c>
      <c r="B408" t="s">
        <v>2305</v>
      </c>
    </row>
    <row r="409" spans="1:2" x14ac:dyDescent="0.25">
      <c r="A409" s="12">
        <v>407</v>
      </c>
      <c r="B409" t="s">
        <v>2306</v>
      </c>
    </row>
    <row r="410" spans="1:2" x14ac:dyDescent="0.25">
      <c r="A410" s="12">
        <v>408</v>
      </c>
      <c r="B410" t="s">
        <v>1973</v>
      </c>
    </row>
    <row r="411" spans="1:2" x14ac:dyDescent="0.25">
      <c r="A411" s="12">
        <v>409</v>
      </c>
      <c r="B411" t="s">
        <v>2307</v>
      </c>
    </row>
    <row r="412" spans="1:2" x14ac:dyDescent="0.25">
      <c r="A412" s="12">
        <v>410</v>
      </c>
      <c r="B412" t="s">
        <v>2308</v>
      </c>
    </row>
    <row r="413" spans="1:2" x14ac:dyDescent="0.25">
      <c r="A413" s="12">
        <v>411</v>
      </c>
      <c r="B413" t="s">
        <v>2309</v>
      </c>
    </row>
    <row r="414" spans="1:2" x14ac:dyDescent="0.25">
      <c r="A414" s="12">
        <v>412</v>
      </c>
      <c r="B414" t="s">
        <v>2310</v>
      </c>
    </row>
    <row r="415" spans="1:2" x14ac:dyDescent="0.25">
      <c r="A415" s="12">
        <v>413</v>
      </c>
      <c r="B415" t="s">
        <v>2311</v>
      </c>
    </row>
    <row r="416" spans="1:2" x14ac:dyDescent="0.25">
      <c r="A416" s="12">
        <v>414</v>
      </c>
      <c r="B416" t="s">
        <v>2312</v>
      </c>
    </row>
    <row r="417" spans="1:2" x14ac:dyDescent="0.25">
      <c r="A417" s="12">
        <v>415</v>
      </c>
      <c r="B417" t="s">
        <v>2313</v>
      </c>
    </row>
    <row r="418" spans="1:2" x14ac:dyDescent="0.25">
      <c r="A418" s="12">
        <v>416</v>
      </c>
      <c r="B418" t="s">
        <v>2314</v>
      </c>
    </row>
    <row r="419" spans="1:2" x14ac:dyDescent="0.25">
      <c r="A419" s="12">
        <v>417</v>
      </c>
      <c r="B419" t="s">
        <v>2315</v>
      </c>
    </row>
    <row r="420" spans="1:2" x14ac:dyDescent="0.25">
      <c r="A420" s="12">
        <v>418</v>
      </c>
      <c r="B420" t="s">
        <v>2316</v>
      </c>
    </row>
    <row r="421" spans="1:2" x14ac:dyDescent="0.25">
      <c r="A421" s="12">
        <v>419</v>
      </c>
      <c r="B421" t="s">
        <v>2317</v>
      </c>
    </row>
    <row r="422" spans="1:2" x14ac:dyDescent="0.25">
      <c r="A422" s="12">
        <v>420</v>
      </c>
      <c r="B422" t="s">
        <v>2318</v>
      </c>
    </row>
    <row r="423" spans="1:2" x14ac:dyDescent="0.25">
      <c r="A423" s="12">
        <v>421</v>
      </c>
      <c r="B423" t="s">
        <v>2319</v>
      </c>
    </row>
    <row r="424" spans="1:2" x14ac:dyDescent="0.25">
      <c r="A424" s="12">
        <v>422</v>
      </c>
      <c r="B424" t="s">
        <v>2320</v>
      </c>
    </row>
    <row r="425" spans="1:2" x14ac:dyDescent="0.25">
      <c r="A425" s="12">
        <v>423</v>
      </c>
      <c r="B425" t="s">
        <v>2321</v>
      </c>
    </row>
    <row r="426" spans="1:2" x14ac:dyDescent="0.25">
      <c r="A426" s="12">
        <v>424</v>
      </c>
      <c r="B426" t="s">
        <v>2322</v>
      </c>
    </row>
    <row r="427" spans="1:2" x14ac:dyDescent="0.25">
      <c r="A427" s="12">
        <v>425</v>
      </c>
      <c r="B427" t="s">
        <v>2323</v>
      </c>
    </row>
    <row r="428" spans="1:2" x14ac:dyDescent="0.25">
      <c r="A428" s="12">
        <v>426</v>
      </c>
      <c r="B428" t="s">
        <v>2324</v>
      </c>
    </row>
    <row r="429" spans="1:2" x14ac:dyDescent="0.25">
      <c r="A429" s="12">
        <v>427</v>
      </c>
      <c r="B429" t="s">
        <v>2325</v>
      </c>
    </row>
    <row r="430" spans="1:2" x14ac:dyDescent="0.25">
      <c r="A430" s="12">
        <v>428</v>
      </c>
      <c r="B430" t="s">
        <v>2326</v>
      </c>
    </row>
    <row r="431" spans="1:2" x14ac:dyDescent="0.25">
      <c r="A431" s="12">
        <v>429</v>
      </c>
      <c r="B431" t="s">
        <v>2327</v>
      </c>
    </row>
    <row r="432" spans="1:2" x14ac:dyDescent="0.25">
      <c r="A432" s="12">
        <v>430</v>
      </c>
      <c r="B432" t="s">
        <v>2328</v>
      </c>
    </row>
    <row r="433" spans="1:2" x14ac:dyDescent="0.25">
      <c r="A433" s="12">
        <v>431</v>
      </c>
      <c r="B433" t="s">
        <v>2329</v>
      </c>
    </row>
    <row r="434" spans="1:2" x14ac:dyDescent="0.25">
      <c r="A434" s="12">
        <v>432</v>
      </c>
      <c r="B434" t="s">
        <v>2330</v>
      </c>
    </row>
    <row r="435" spans="1:2" x14ac:dyDescent="0.25">
      <c r="A435" s="12">
        <v>433</v>
      </c>
      <c r="B435" t="s">
        <v>2331</v>
      </c>
    </row>
    <row r="436" spans="1:2" x14ac:dyDescent="0.25">
      <c r="A436" s="12">
        <v>434</v>
      </c>
      <c r="B436" t="s">
        <v>2332</v>
      </c>
    </row>
  </sheetData>
  <autoFilter ref="A2:B2" xr:uid="{00000000-0009-0000-0000-000006000000}">
    <sortState xmlns:xlrd2="http://schemas.microsoft.com/office/spreadsheetml/2017/richdata2" ref="A3:B436">
      <sortCondition ref="A2"/>
    </sortState>
  </autoFilter>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sheetPr>
  <dimension ref="A1:L23"/>
  <sheetViews>
    <sheetView topLeftCell="F1" workbookViewId="0">
      <selection activeCell="I13" sqref="I13"/>
    </sheetView>
  </sheetViews>
  <sheetFormatPr baseColWidth="10"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63.5703125" style="3" bestFit="1" customWidth="1"/>
    <col min="10" max="10" width="14.28515625" customWidth="1"/>
    <col min="11" max="11" width="79.42578125" bestFit="1" customWidth="1"/>
    <col min="12" max="12" width="102" bestFit="1" customWidth="1"/>
  </cols>
  <sheetData>
    <row r="1" spans="1:12" s="77" customFormat="1" x14ac:dyDescent="0.25">
      <c r="A1" s="75" t="s">
        <v>2348</v>
      </c>
      <c r="B1" s="76"/>
      <c r="C1" s="76"/>
      <c r="D1" s="76"/>
      <c r="E1" s="76"/>
      <c r="F1" s="76"/>
      <c r="G1" s="76"/>
      <c r="H1" s="76"/>
      <c r="I1" s="76"/>
      <c r="J1" s="76"/>
      <c r="K1" s="76"/>
      <c r="L1" s="76"/>
    </row>
    <row r="2" spans="1:12" ht="30" x14ac:dyDescent="0.25">
      <c r="A2" s="3" t="s">
        <v>91</v>
      </c>
      <c r="B2" s="1" t="s">
        <v>1633</v>
      </c>
      <c r="C2" s="1" t="s">
        <v>75</v>
      </c>
      <c r="D2" s="3" t="s">
        <v>92</v>
      </c>
      <c r="E2" s="1" t="s">
        <v>93</v>
      </c>
      <c r="F2" s="3" t="s">
        <v>1643</v>
      </c>
      <c r="G2" s="26" t="s">
        <v>1644</v>
      </c>
      <c r="H2" s="26" t="s">
        <v>1645</v>
      </c>
      <c r="I2" s="3" t="s">
        <v>1709</v>
      </c>
      <c r="J2" s="31" t="s">
        <v>1715</v>
      </c>
      <c r="K2" s="26" t="s">
        <v>1710</v>
      </c>
      <c r="L2" s="26" t="s">
        <v>1711</v>
      </c>
    </row>
    <row r="3" spans="1:12" x14ac:dyDescent="0.25">
      <c r="A3" s="3">
        <v>0</v>
      </c>
      <c r="B3" s="52" t="s">
        <v>1866</v>
      </c>
      <c r="C3" s="52" t="s">
        <v>1882</v>
      </c>
      <c r="D3" s="8">
        <v>1</v>
      </c>
      <c r="E3" t="s">
        <v>96</v>
      </c>
      <c r="F3" s="53" t="s">
        <v>1646</v>
      </c>
      <c r="G3" t="s">
        <v>1880</v>
      </c>
      <c r="H3">
        <v>1</v>
      </c>
      <c r="I3" s="54" t="s">
        <v>1767</v>
      </c>
      <c r="J3">
        <v>1</v>
      </c>
      <c r="K3" t="s">
        <v>1874</v>
      </c>
      <c r="L3" t="s">
        <v>1884</v>
      </c>
    </row>
    <row r="4" spans="1:12" x14ac:dyDescent="0.25">
      <c r="A4" s="3">
        <v>0</v>
      </c>
      <c r="B4" t="s">
        <v>1618</v>
      </c>
      <c r="C4" s="1" t="s">
        <v>90</v>
      </c>
      <c r="D4" s="8">
        <v>2</v>
      </c>
      <c r="E4" t="s">
        <v>95</v>
      </c>
      <c r="F4" s="8" t="s">
        <v>1647</v>
      </c>
      <c r="G4" t="s">
        <v>1447</v>
      </c>
      <c r="H4">
        <v>1</v>
      </c>
      <c r="I4" s="3" t="s">
        <v>1723</v>
      </c>
      <c r="J4">
        <v>1</v>
      </c>
      <c r="K4" t="s">
        <v>1724</v>
      </c>
      <c r="L4" t="s">
        <v>1725</v>
      </c>
    </row>
    <row r="5" spans="1:12" x14ac:dyDescent="0.25">
      <c r="A5" s="3">
        <v>1</v>
      </c>
      <c r="B5" t="s">
        <v>1619</v>
      </c>
      <c r="C5" s="2" t="s">
        <v>39</v>
      </c>
      <c r="D5" s="8">
        <v>3</v>
      </c>
      <c r="E5" t="s">
        <v>94</v>
      </c>
      <c r="F5" s="8" t="s">
        <v>1648</v>
      </c>
      <c r="G5" t="s">
        <v>1595</v>
      </c>
      <c r="H5">
        <v>2</v>
      </c>
      <c r="I5" s="3" t="s">
        <v>1714</v>
      </c>
      <c r="J5">
        <v>2</v>
      </c>
      <c r="K5" t="s">
        <v>1719</v>
      </c>
      <c r="L5" t="s">
        <v>1722</v>
      </c>
    </row>
    <row r="6" spans="1:12" x14ac:dyDescent="0.25">
      <c r="A6" s="3">
        <v>2</v>
      </c>
      <c r="B6" t="s">
        <v>1620</v>
      </c>
      <c r="C6" t="s">
        <v>735</v>
      </c>
      <c r="F6" s="8" t="s">
        <v>1649</v>
      </c>
      <c r="G6" t="s">
        <v>1516</v>
      </c>
      <c r="H6">
        <v>3</v>
      </c>
      <c r="I6" s="3" t="s">
        <v>1713</v>
      </c>
      <c r="J6">
        <v>3</v>
      </c>
      <c r="K6" t="s">
        <v>1717</v>
      </c>
      <c r="L6" t="s">
        <v>1720</v>
      </c>
    </row>
    <row r="7" spans="1:12" x14ac:dyDescent="0.25">
      <c r="A7" s="3">
        <v>3</v>
      </c>
      <c r="B7" t="s">
        <v>1621</v>
      </c>
      <c r="C7" t="s">
        <v>76</v>
      </c>
      <c r="F7" s="8" t="s">
        <v>1650</v>
      </c>
      <c r="G7" t="s">
        <v>131</v>
      </c>
      <c r="H7">
        <v>4</v>
      </c>
      <c r="I7" s="3" t="s">
        <v>1716</v>
      </c>
      <c r="J7">
        <v>4</v>
      </c>
      <c r="K7" t="s">
        <v>1718</v>
      </c>
      <c r="L7" t="s">
        <v>1721</v>
      </c>
    </row>
    <row r="8" spans="1:12" x14ac:dyDescent="0.25">
      <c r="A8" s="3">
        <v>4</v>
      </c>
      <c r="B8" t="s">
        <v>1622</v>
      </c>
      <c r="C8" t="s">
        <v>77</v>
      </c>
      <c r="F8" s="8" t="s">
        <v>1651</v>
      </c>
      <c r="G8" t="s">
        <v>1659</v>
      </c>
      <c r="H8">
        <v>5</v>
      </c>
      <c r="I8" s="3" t="s">
        <v>1738</v>
      </c>
      <c r="J8">
        <v>5</v>
      </c>
      <c r="K8" t="s">
        <v>1535</v>
      </c>
      <c r="L8" t="s">
        <v>1739</v>
      </c>
    </row>
    <row r="9" spans="1:12" x14ac:dyDescent="0.25">
      <c r="A9" s="3">
        <v>5</v>
      </c>
      <c r="B9" t="s">
        <v>1623</v>
      </c>
      <c r="C9" s="4" t="s">
        <v>38</v>
      </c>
      <c r="F9" s="8" t="s">
        <v>1652</v>
      </c>
      <c r="G9" t="s">
        <v>1525</v>
      </c>
      <c r="H9">
        <v>6</v>
      </c>
      <c r="I9" s="3" t="s">
        <v>1726</v>
      </c>
      <c r="J9">
        <v>6</v>
      </c>
      <c r="K9" t="s">
        <v>1800</v>
      </c>
      <c r="L9" t="s">
        <v>1801</v>
      </c>
    </row>
    <row r="10" spans="1:12" x14ac:dyDescent="0.25">
      <c r="A10" s="3">
        <v>6</v>
      </c>
      <c r="B10" t="s">
        <v>1624</v>
      </c>
      <c r="C10" t="s">
        <v>736</v>
      </c>
      <c r="F10" s="8" t="s">
        <v>1653</v>
      </c>
      <c r="G10" t="s">
        <v>39</v>
      </c>
      <c r="H10">
        <v>7</v>
      </c>
      <c r="I10" s="3" t="s">
        <v>1742</v>
      </c>
      <c r="J10">
        <v>7</v>
      </c>
      <c r="K10" s="34" t="s">
        <v>1748</v>
      </c>
      <c r="L10" s="34" t="s">
        <v>1751</v>
      </c>
    </row>
    <row r="11" spans="1:12" x14ac:dyDescent="0.25">
      <c r="A11" s="3">
        <v>7</v>
      </c>
      <c r="B11" t="s">
        <v>1625</v>
      </c>
      <c r="C11" t="s">
        <v>36</v>
      </c>
      <c r="F11" s="8" t="s">
        <v>1654</v>
      </c>
      <c r="G11" t="s">
        <v>1526</v>
      </c>
      <c r="H11">
        <v>8</v>
      </c>
      <c r="I11" s="3" t="s">
        <v>1743</v>
      </c>
      <c r="J11">
        <v>8</v>
      </c>
      <c r="K11" s="34" t="s">
        <v>1746</v>
      </c>
      <c r="L11" t="s">
        <v>1749</v>
      </c>
    </row>
    <row r="12" spans="1:12" x14ac:dyDescent="0.25">
      <c r="A12" s="3">
        <v>8</v>
      </c>
      <c r="B12" t="s">
        <v>1626</v>
      </c>
      <c r="C12" t="s">
        <v>78</v>
      </c>
      <c r="F12" s="8" t="s">
        <v>1655</v>
      </c>
      <c r="G12" t="s">
        <v>1512</v>
      </c>
      <c r="H12">
        <v>9</v>
      </c>
      <c r="I12" s="3" t="s">
        <v>1744</v>
      </c>
      <c r="J12">
        <v>9</v>
      </c>
      <c r="K12" s="34" t="s">
        <v>1747</v>
      </c>
      <c r="L12" t="s">
        <v>1750</v>
      </c>
    </row>
    <row r="13" spans="1:12" ht="105" x14ac:dyDescent="0.25">
      <c r="A13" s="3">
        <v>9</v>
      </c>
      <c r="B13" t="s">
        <v>1627</v>
      </c>
      <c r="C13" t="s">
        <v>37</v>
      </c>
      <c r="F13" s="8" t="s">
        <v>1657</v>
      </c>
      <c r="G13" t="s">
        <v>1660</v>
      </c>
      <c r="H13">
        <v>10</v>
      </c>
      <c r="I13" s="3" t="s">
        <v>1745</v>
      </c>
      <c r="J13">
        <v>10</v>
      </c>
      <c r="K13" s="35" t="s">
        <v>1752</v>
      </c>
      <c r="L13" s="23" t="s">
        <v>1753</v>
      </c>
    </row>
    <row r="14" spans="1:12" x14ac:dyDescent="0.25">
      <c r="A14" s="3">
        <v>10</v>
      </c>
      <c r="B14" t="s">
        <v>1628</v>
      </c>
      <c r="C14" t="s">
        <v>79</v>
      </c>
      <c r="F14" s="8" t="s">
        <v>1656</v>
      </c>
      <c r="G14" t="s">
        <v>1524</v>
      </c>
      <c r="H14">
        <v>11</v>
      </c>
      <c r="I14" s="3" t="s">
        <v>1758</v>
      </c>
      <c r="J14">
        <v>11</v>
      </c>
      <c r="K14" s="34" t="s">
        <v>1759</v>
      </c>
      <c r="L14" t="s">
        <v>1768</v>
      </c>
    </row>
    <row r="15" spans="1:12" x14ac:dyDescent="0.25">
      <c r="A15" s="3">
        <v>11</v>
      </c>
      <c r="B15" t="s">
        <v>1629</v>
      </c>
      <c r="C15" t="s">
        <v>35</v>
      </c>
      <c r="F15" s="8" t="s">
        <v>1878</v>
      </c>
      <c r="G15" t="s">
        <v>1879</v>
      </c>
      <c r="H15">
        <v>12</v>
      </c>
      <c r="I15" s="3" t="s">
        <v>1760</v>
      </c>
      <c r="J15">
        <v>12</v>
      </c>
      <c r="K15" s="34" t="s">
        <v>1761</v>
      </c>
      <c r="L15" t="s">
        <v>1762</v>
      </c>
    </row>
    <row r="16" spans="1:12" x14ac:dyDescent="0.25">
      <c r="A16" s="3">
        <v>12</v>
      </c>
      <c r="B16" t="s">
        <v>1630</v>
      </c>
      <c r="C16" t="s">
        <v>80</v>
      </c>
      <c r="F16" s="56" t="s">
        <v>1658</v>
      </c>
      <c r="G16" t="s">
        <v>1881</v>
      </c>
      <c r="H16">
        <v>12</v>
      </c>
      <c r="I16" s="3" t="s">
        <v>1763</v>
      </c>
      <c r="J16">
        <v>13</v>
      </c>
      <c r="K16" s="34" t="s">
        <v>1764</v>
      </c>
      <c r="L16" t="s">
        <v>1765</v>
      </c>
    </row>
    <row r="17" spans="1:12" x14ac:dyDescent="0.25">
      <c r="A17" s="3">
        <v>13</v>
      </c>
      <c r="B17" t="s">
        <v>1631</v>
      </c>
      <c r="C17" t="s">
        <v>40</v>
      </c>
      <c r="I17" s="3" t="s">
        <v>1802</v>
      </c>
      <c r="J17">
        <v>14</v>
      </c>
      <c r="K17" s="34" t="s">
        <v>1803</v>
      </c>
      <c r="L17" t="s">
        <v>1804</v>
      </c>
    </row>
    <row r="18" spans="1:12" x14ac:dyDescent="0.25">
      <c r="A18" s="3">
        <v>14</v>
      </c>
      <c r="B18" t="s">
        <v>1632</v>
      </c>
      <c r="C18" t="s">
        <v>737</v>
      </c>
      <c r="I18" s="3" t="s">
        <v>1875</v>
      </c>
      <c r="J18">
        <v>15</v>
      </c>
      <c r="K18" s="34" t="s">
        <v>1876</v>
      </c>
      <c r="L18" t="s">
        <v>1877</v>
      </c>
    </row>
    <row r="19" spans="1:12" x14ac:dyDescent="0.25">
      <c r="A19" s="3">
        <v>15</v>
      </c>
      <c r="B19" t="s">
        <v>1690</v>
      </c>
      <c r="C19" t="s">
        <v>1664</v>
      </c>
      <c r="I19" s="55" t="s">
        <v>1766</v>
      </c>
      <c r="J19">
        <v>14</v>
      </c>
      <c r="K19" t="s">
        <v>1873</v>
      </c>
      <c r="L19" t="s">
        <v>1885</v>
      </c>
    </row>
    <row r="20" spans="1:12" x14ac:dyDescent="0.25">
      <c r="A20" s="3">
        <v>16</v>
      </c>
      <c r="B20" t="s">
        <v>1663</v>
      </c>
      <c r="C20" t="s">
        <v>1665</v>
      </c>
    </row>
    <row r="21" spans="1:12" x14ac:dyDescent="0.25">
      <c r="A21" s="3">
        <v>17</v>
      </c>
      <c r="B21" t="s">
        <v>1836</v>
      </c>
      <c r="C21" t="s">
        <v>1837</v>
      </c>
    </row>
    <row r="22" spans="1:12" x14ac:dyDescent="0.25">
      <c r="A22" s="3">
        <v>18</v>
      </c>
      <c r="B22" t="s">
        <v>1798</v>
      </c>
      <c r="C22" t="s">
        <v>1799</v>
      </c>
    </row>
    <row r="23" spans="1:12" x14ac:dyDescent="0.25">
      <c r="A23" s="3">
        <v>18</v>
      </c>
      <c r="B23" s="51" t="s">
        <v>1867</v>
      </c>
      <c r="C23" s="51" t="s">
        <v>1883</v>
      </c>
    </row>
  </sheetData>
  <mergeCells count="1">
    <mergeCell ref="A1:XF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Sets data</vt:lpstr>
      <vt:lpstr>Set comments</vt:lpstr>
      <vt:lpstr>ESO Dungeon constants</vt:lpstr>
      <vt:lpstr>ESO dumped ZoneData</vt:lpstr>
      <vt:lpstr>ESO zone constants</vt:lpstr>
      <vt:lpstr>ESO map constants</vt:lpstr>
      <vt:lpstr>ESO wayshrine node constants</vt:lpstr>
      <vt:lpstr>ESO dumped WayshrineInfo</vt:lpstr>
      <vt:lpstr>ESO wayshrine names</vt:lpstr>
      <vt:lpstr>LibSets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2020-04-23T22:04:45Z</dcterms:modified>
</cp:coreProperties>
</file>